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4110" windowWidth="20520" windowHeight="4155"/>
  </bookViews>
  <sheets>
    <sheet name="185" sheetId="30" r:id="rId1"/>
    <sheet name="186" sheetId="14" r:id="rId2"/>
    <sheet name="187" sheetId="7" r:id="rId3"/>
    <sheet name="188" sheetId="8" r:id="rId4"/>
    <sheet name="189" sheetId="15" r:id="rId5"/>
    <sheet name="190" sheetId="17" r:id="rId6"/>
    <sheet name="191" sheetId="18" r:id="rId7"/>
    <sheet name="192" sheetId="19" r:id="rId8"/>
    <sheet name="193" sheetId="4" r:id="rId9"/>
    <sheet name="194" sheetId="21" r:id="rId10"/>
    <sheet name="195" sheetId="22" r:id="rId11"/>
    <sheet name="196" sheetId="24" r:id="rId12"/>
    <sheet name="197" sheetId="23" r:id="rId13"/>
    <sheet name="198" sheetId="25" r:id="rId14"/>
    <sheet name="199" sheetId="26" r:id="rId15"/>
    <sheet name="200" sheetId="27" r:id="rId16"/>
    <sheet name="201" sheetId="28" r:id="rId17"/>
    <sheet name="202 " sheetId="49" r:id="rId18"/>
    <sheet name="203" sheetId="32" r:id="rId19"/>
    <sheet name="204" sheetId="33" r:id="rId20"/>
    <sheet name="205" sheetId="34" r:id="rId21"/>
    <sheet name="206" sheetId="35" r:id="rId22"/>
    <sheet name="207" sheetId="36" r:id="rId23"/>
    <sheet name="208" sheetId="37" r:id="rId24"/>
    <sheet name="209" sheetId="38" r:id="rId25"/>
    <sheet name="210" sheetId="39" r:id="rId26"/>
    <sheet name="211" sheetId="40" r:id="rId27"/>
    <sheet name="212" sheetId="41" r:id="rId28"/>
    <sheet name="213" sheetId="42" r:id="rId29"/>
    <sheet name="214" sheetId="43" r:id="rId30"/>
    <sheet name="215" sheetId="44" r:id="rId31"/>
    <sheet name="216" sheetId="45" r:id="rId32"/>
    <sheet name="Sheet1" sheetId="46" r:id="rId33"/>
  </sheets>
  <definedNames>
    <definedName name="_xlnm.Print_Area" localSheetId="0">'185'!$A$1:$BJ$69</definedName>
    <definedName name="_xlnm.Print_Area" localSheetId="1">'186'!$A$1:$BK$60</definedName>
    <definedName name="_xlnm.Print_Area" localSheetId="2">'187'!$A$1:$BK$67</definedName>
    <definedName name="_xlnm.Print_Area" localSheetId="3">'188'!$A$1:$BK$61</definedName>
    <definedName name="_xlnm.Print_Area" localSheetId="4">'189'!$A$1:$BK$68</definedName>
    <definedName name="_xlnm.Print_Area" localSheetId="5">'190'!$A$1:$BK$70</definedName>
    <definedName name="_xlnm.Print_Area" localSheetId="6">'191'!$A$1:$BK$50</definedName>
    <definedName name="_xlnm.Print_Area" localSheetId="7">'192'!$A$1:$BK$69</definedName>
    <definedName name="_xlnm.Print_Area" localSheetId="8">'193'!$A$1:$BK$67</definedName>
    <definedName name="_xlnm.Print_Area" localSheetId="9">'194'!$A$1:$BK$81</definedName>
    <definedName name="_xlnm.Print_Area" localSheetId="10">'195'!$A$1:$BK$77</definedName>
    <definedName name="_xlnm.Print_Area" localSheetId="11">'196'!$A$1:$BK$56</definedName>
    <definedName name="_xlnm.Print_Area" localSheetId="12">'197'!$A$1:$BK$78</definedName>
    <definedName name="_xlnm.Print_Area" localSheetId="13">'198'!$A$1:$BK$69</definedName>
    <definedName name="_xlnm.Print_Area" localSheetId="14">'199'!$A$1:$BK$63</definedName>
    <definedName name="_xlnm.Print_Area" localSheetId="15">'200'!$A$1:$BK$77</definedName>
    <definedName name="_xlnm.Print_Area" localSheetId="16">'201'!$A$1:$BK$76</definedName>
    <definedName name="_xlnm.Print_Area" localSheetId="17">'202 '!$A$1:$BK$68</definedName>
    <definedName name="_xlnm.Print_Area" localSheetId="18">'203'!$A$1:$BK$72</definedName>
    <definedName name="_xlnm.Print_Area" localSheetId="19">'204'!$A$1:$BK$81</definedName>
    <definedName name="_xlnm.Print_Area" localSheetId="20">'205'!$A$1:$BK$71</definedName>
    <definedName name="_xlnm.Print_Area" localSheetId="21">'206'!$A$1:$BK$69</definedName>
    <definedName name="_xlnm.Print_Area" localSheetId="22">'207'!$A$1:$BK$68</definedName>
    <definedName name="_xlnm.Print_Area" localSheetId="23">'208'!$A$1:$BK$68</definedName>
    <definedName name="_xlnm.Print_Area" localSheetId="24">'209'!$A$1:$BK$73</definedName>
    <definedName name="_xlnm.Print_Area" localSheetId="25">'210'!$A$1:$BK$78</definedName>
    <definedName name="_xlnm.Print_Area" localSheetId="26">'211'!$A$1:$BK$80</definedName>
    <definedName name="_xlnm.Print_Area" localSheetId="27">'212'!$A$1:$BK$82</definedName>
    <definedName name="_xlnm.Print_Area" localSheetId="28">'213'!$A$1:$BK$75</definedName>
    <definedName name="_xlnm.Print_Area" localSheetId="29">'214'!$A$1:$BK$68</definedName>
    <definedName name="_xlnm.Print_Area" localSheetId="30">'215'!$A$1:$BK$61</definedName>
    <definedName name="_xlnm.Print_Area" localSheetId="31">'216'!$A$1:$BK$52</definedName>
  </definedNames>
  <calcPr calcId="145621"/>
</workbook>
</file>

<file path=xl/calcChain.xml><?xml version="1.0" encoding="utf-8"?>
<calcChain xmlns="http://schemas.openxmlformats.org/spreadsheetml/2006/main">
  <c r="O60" i="33" l="1"/>
  <c r="BF12" i="37" l="1"/>
  <c r="AV25" i="37"/>
  <c r="AV39" i="37"/>
  <c r="AV33" i="37"/>
  <c r="AV37" i="37"/>
  <c r="AV36" i="37"/>
  <c r="AV35" i="37"/>
  <c r="AV29" i="37"/>
  <c r="AV28" i="37"/>
  <c r="AV27" i="37"/>
  <c r="AV23" i="37"/>
  <c r="AV22" i="37"/>
  <c r="AV21" i="37"/>
  <c r="AV18" i="37"/>
  <c r="AV16" i="37"/>
  <c r="AV19" i="37"/>
  <c r="AV17" i="37"/>
  <c r="AV12" i="37"/>
  <c r="AV13" i="37"/>
  <c r="AV14" i="37"/>
  <c r="AV11" i="37"/>
  <c r="R36" i="37"/>
  <c r="R37" i="37"/>
  <c r="R39" i="37"/>
  <c r="R35" i="37"/>
  <c r="R33" i="37"/>
  <c r="R28" i="37"/>
  <c r="R29" i="37"/>
  <c r="R27" i="37"/>
  <c r="R22" i="37"/>
  <c r="R23" i="37"/>
  <c r="R21" i="37"/>
  <c r="R25" i="37"/>
  <c r="R12" i="37"/>
  <c r="R13" i="37"/>
  <c r="R14" i="37"/>
  <c r="R11" i="37"/>
  <c r="AG17" i="37"/>
  <c r="AG18" i="37"/>
  <c r="AG19" i="37"/>
  <c r="AG16" i="37"/>
  <c r="R17" i="37"/>
  <c r="R18" i="37"/>
  <c r="R19" i="37"/>
  <c r="R16" i="37"/>
  <c r="AG35" i="37" l="1"/>
  <c r="AG36" i="37"/>
  <c r="AG37" i="37"/>
  <c r="BE64" i="37"/>
  <c r="BE70" i="38" l="1"/>
  <c r="BE63" i="37" l="1"/>
  <c r="AG25" i="37"/>
  <c r="AG23" i="37"/>
  <c r="AG22" i="37"/>
  <c r="AG21" i="37"/>
  <c r="AG14" i="37"/>
  <c r="AG13" i="37"/>
  <c r="BA12" i="37"/>
  <c r="AQ12" i="37"/>
  <c r="AL12" i="37"/>
  <c r="AB12" i="37"/>
  <c r="W12" i="37"/>
  <c r="N12" i="37"/>
  <c r="AG11" i="37"/>
  <c r="AG12" i="37" s="1"/>
  <c r="BE34" i="38"/>
  <c r="AS18" i="38"/>
  <c r="BE33" i="38" s="1"/>
  <c r="AA18" i="38"/>
  <c r="AM74" i="40"/>
  <c r="U74" i="40"/>
  <c r="AM73" i="40"/>
  <c r="U73" i="40"/>
  <c r="AM72" i="40"/>
  <c r="U72" i="40"/>
  <c r="AM71" i="40"/>
  <c r="U71" i="40"/>
  <c r="AM69" i="40"/>
  <c r="U69" i="40"/>
  <c r="AM68" i="40"/>
  <c r="U68" i="40"/>
  <c r="AM67" i="40"/>
  <c r="U67" i="40"/>
  <c r="AM66" i="40"/>
  <c r="U66" i="40"/>
  <c r="AM65" i="40"/>
  <c r="U65" i="40"/>
  <c r="AM63" i="40"/>
  <c r="U63" i="40"/>
  <c r="AM62" i="40"/>
  <c r="U62" i="40"/>
  <c r="AM61" i="40"/>
  <c r="U61" i="40"/>
  <c r="AM60" i="40"/>
  <c r="U60" i="40"/>
  <c r="AM59" i="40"/>
  <c r="U59" i="40"/>
  <c r="AM57" i="40"/>
  <c r="U57" i="40"/>
  <c r="AM56" i="40"/>
  <c r="U56" i="40"/>
  <c r="AM55" i="40"/>
  <c r="U55" i="40"/>
  <c r="AM54" i="40"/>
  <c r="U54" i="40"/>
  <c r="AM53" i="40"/>
  <c r="U53" i="40"/>
  <c r="AM51" i="40"/>
  <c r="U51" i="40"/>
  <c r="AM50" i="40"/>
  <c r="U50" i="40"/>
  <c r="AM49" i="40"/>
  <c r="U49" i="40"/>
  <c r="AM48" i="40"/>
  <c r="U48" i="40"/>
  <c r="AM47" i="40"/>
  <c r="U47" i="40"/>
  <c r="AM45" i="40"/>
  <c r="U45" i="40"/>
  <c r="AM44" i="40"/>
  <c r="U44" i="40"/>
  <c r="AM43" i="40"/>
  <c r="U43" i="40"/>
  <c r="AM42" i="40"/>
  <c r="U42" i="40"/>
  <c r="AM41" i="40"/>
  <c r="U41" i="40"/>
  <c r="AM39" i="40"/>
  <c r="U39" i="40"/>
  <c r="AM38" i="40"/>
  <c r="U38" i="40"/>
  <c r="AM37" i="40"/>
  <c r="U37" i="40"/>
  <c r="AM36" i="40"/>
  <c r="U36" i="40"/>
  <c r="AM35" i="40"/>
  <c r="U35" i="40"/>
  <c r="BE33" i="40"/>
  <c r="AY33" i="40"/>
  <c r="AS33" i="40"/>
  <c r="N33" i="40"/>
  <c r="AM21" i="40"/>
  <c r="U21" i="40"/>
  <c r="AM20" i="40"/>
  <c r="U20" i="40"/>
  <c r="AM19" i="40"/>
  <c r="U19" i="40"/>
  <c r="AM18" i="40"/>
  <c r="U18" i="40"/>
  <c r="AM17" i="40"/>
  <c r="U17" i="40"/>
  <c r="AM15" i="40"/>
  <c r="U15" i="40"/>
  <c r="AM14" i="40"/>
  <c r="U14" i="40"/>
  <c r="AM13" i="40"/>
  <c r="U13" i="40"/>
  <c r="AM12" i="40"/>
  <c r="U12" i="40"/>
  <c r="AM11" i="40"/>
  <c r="U11" i="40"/>
  <c r="AM12" i="41"/>
  <c r="U12" i="41"/>
  <c r="AY10" i="41"/>
  <c r="AS10" i="41"/>
  <c r="AM10" i="41"/>
  <c r="AG10" i="41"/>
  <c r="AA10" i="41"/>
  <c r="U10" i="41"/>
  <c r="U45" i="43"/>
  <c r="AQ25" i="44"/>
  <c r="AQ24" i="44"/>
  <c r="AV15" i="44"/>
  <c r="AV14" i="44"/>
  <c r="BC61" i="21" l="1"/>
  <c r="AC61" i="21"/>
  <c r="BC60" i="21"/>
  <c r="AC60" i="21"/>
  <c r="BC59" i="21"/>
  <c r="AC59" i="21"/>
  <c r="BC58" i="21"/>
  <c r="AC58" i="21"/>
  <c r="BC57" i="21"/>
  <c r="AC57" i="21"/>
  <c r="BC47" i="21"/>
  <c r="AC47" i="21"/>
  <c r="BC46" i="21"/>
  <c r="AC46" i="21"/>
  <c r="BC45" i="21"/>
  <c r="AC45" i="21"/>
  <c r="BC44" i="21"/>
  <c r="AC44" i="21"/>
  <c r="BC43" i="21"/>
  <c r="AC43" i="21"/>
  <c r="BC32" i="21"/>
  <c r="BC31" i="21"/>
  <c r="BC30" i="21"/>
  <c r="BC29" i="21"/>
  <c r="BC28" i="21"/>
  <c r="AU16" i="34" l="1"/>
  <c r="AE16" i="34"/>
  <c r="O16" i="34"/>
  <c r="AU15" i="34"/>
  <c r="AE15" i="34"/>
  <c r="O15" i="34"/>
  <c r="AU14" i="34"/>
  <c r="AE14" i="34"/>
  <c r="O14" i="34"/>
  <c r="AU12" i="34"/>
  <c r="AE12" i="34"/>
  <c r="O12" i="34"/>
  <c r="AU11" i="34"/>
  <c r="AE11" i="34"/>
  <c r="O11" i="34"/>
  <c r="AU10" i="34"/>
  <c r="AE10" i="34"/>
  <c r="O10" i="34"/>
  <c r="AU9" i="34"/>
  <c r="AE9" i="34"/>
  <c r="O9" i="34"/>
  <c r="AU8" i="34"/>
  <c r="AE8" i="34"/>
  <c r="O8" i="34"/>
  <c r="AI37" i="34" l="1"/>
  <c r="AI36" i="34"/>
  <c r="AI35" i="34"/>
  <c r="N35" i="34"/>
  <c r="AI34" i="34"/>
  <c r="N34" i="34"/>
  <c r="AI33" i="34"/>
  <c r="N33" i="34"/>
  <c r="AI32" i="34"/>
  <c r="N32" i="34"/>
  <c r="AU78" i="33"/>
  <c r="AE78" i="33"/>
  <c r="O78" i="33"/>
  <c r="AU77" i="33"/>
  <c r="AE77" i="33"/>
  <c r="O77" i="33"/>
  <c r="AU76" i="33"/>
  <c r="AE76" i="33"/>
  <c r="O76" i="33"/>
  <c r="AU75" i="33"/>
  <c r="AE75" i="33"/>
  <c r="O75" i="33"/>
  <c r="AU74" i="33"/>
  <c r="AE74" i="33"/>
  <c r="O74" i="33"/>
  <c r="AU72" i="33"/>
  <c r="AE72" i="33"/>
  <c r="O72" i="33"/>
  <c r="AU71" i="33"/>
  <c r="AE71" i="33"/>
  <c r="O71" i="33"/>
  <c r="AU70" i="33"/>
  <c r="AE70" i="33"/>
  <c r="O70" i="33"/>
  <c r="AU69" i="33"/>
  <c r="AE69" i="33"/>
  <c r="O69" i="33"/>
  <c r="AU68" i="33"/>
  <c r="AE68" i="33"/>
  <c r="O68" i="33"/>
  <c r="AU66" i="33"/>
  <c r="AE66" i="33"/>
  <c r="O66" i="33"/>
  <c r="AU65" i="33"/>
  <c r="AE65" i="33"/>
  <c r="O65" i="33"/>
  <c r="AU64" i="33"/>
  <c r="AE64" i="33"/>
  <c r="O64" i="33"/>
  <c r="AU63" i="33"/>
  <c r="AE63" i="33"/>
  <c r="O63" i="33"/>
  <c r="AU62" i="33"/>
  <c r="AE62" i="33"/>
  <c r="O62" i="33"/>
  <c r="AU60" i="33"/>
  <c r="AE60" i="33"/>
  <c r="AU59" i="33"/>
  <c r="AE59" i="33"/>
  <c r="O59" i="33"/>
  <c r="AU58" i="33"/>
  <c r="AE58" i="33"/>
  <c r="O58" i="33"/>
  <c r="AU57" i="33"/>
  <c r="AE57" i="33"/>
  <c r="O57" i="33"/>
  <c r="AU56" i="33"/>
  <c r="AE56" i="33"/>
  <c r="O56" i="33"/>
  <c r="AU54" i="33"/>
  <c r="AE54" i="33"/>
  <c r="O54" i="33"/>
  <c r="AU53" i="33"/>
  <c r="AE53" i="33"/>
  <c r="O53" i="33"/>
  <c r="AE52" i="33"/>
  <c r="O52" i="33"/>
  <c r="AU51" i="33"/>
  <c r="AE51" i="33"/>
  <c r="O51" i="33"/>
  <c r="AU50" i="33"/>
  <c r="AE50" i="33"/>
  <c r="O50" i="33"/>
  <c r="AE48" i="33"/>
  <c r="O48" i="33"/>
  <c r="AU47" i="33"/>
  <c r="AE47" i="33"/>
  <c r="O47" i="33"/>
  <c r="AU46" i="33"/>
  <c r="AE46" i="33"/>
  <c r="O46" i="33"/>
  <c r="AU45" i="33"/>
  <c r="AE45" i="33"/>
  <c r="O45" i="33"/>
  <c r="AU44" i="33"/>
  <c r="AE44" i="33"/>
  <c r="O44" i="33"/>
  <c r="AU42" i="33"/>
  <c r="AE42" i="33"/>
  <c r="O42" i="33"/>
  <c r="AU41" i="33"/>
  <c r="AE41" i="33"/>
  <c r="O41" i="33"/>
  <c r="AU40" i="33"/>
  <c r="AE40" i="33"/>
  <c r="O40" i="33"/>
  <c r="AU39" i="33"/>
  <c r="AE39" i="33"/>
  <c r="O39" i="33"/>
  <c r="AU38" i="33"/>
  <c r="AE38" i="33"/>
  <c r="O38" i="33"/>
  <c r="AU36" i="33"/>
  <c r="AE36" i="33"/>
  <c r="O36" i="33"/>
  <c r="AE35" i="33"/>
  <c r="O35" i="33"/>
  <c r="AU34" i="33"/>
  <c r="AE34" i="33"/>
  <c r="O34" i="33"/>
  <c r="AU33" i="33"/>
  <c r="AE33" i="33"/>
  <c r="O33" i="33"/>
  <c r="AU32" i="33"/>
  <c r="AE32" i="33"/>
  <c r="O32" i="33"/>
  <c r="O18" i="33"/>
  <c r="AA40" i="24" l="1"/>
  <c r="AY39" i="24"/>
  <c r="AM39" i="24"/>
  <c r="AA39" i="24"/>
  <c r="AY38" i="24"/>
  <c r="AA38" i="24"/>
  <c r="Z9" i="33" l="1"/>
  <c r="O9" i="33" s="1"/>
  <c r="Z10" i="33"/>
  <c r="O10" i="33" s="1"/>
  <c r="Z11" i="33"/>
  <c r="O11" i="33" s="1"/>
  <c r="Z12" i="33"/>
  <c r="O12" i="33" s="1"/>
  <c r="Z13" i="33"/>
  <c r="O13" i="33" s="1"/>
  <c r="Z15" i="33"/>
  <c r="O15" i="33" s="1"/>
  <c r="AE15" i="33"/>
  <c r="AU15" i="33"/>
  <c r="Z16" i="33"/>
  <c r="O16" i="33" s="1"/>
  <c r="AE16" i="33"/>
  <c r="AU16" i="33"/>
  <c r="Z17" i="33"/>
  <c r="O17" i="33" s="1"/>
  <c r="AE17" i="33"/>
  <c r="AU17" i="33"/>
  <c r="AE18" i="33"/>
  <c r="AU18" i="33"/>
  <c r="Z19" i="33"/>
  <c r="O19" i="33" s="1"/>
  <c r="AE19" i="33"/>
  <c r="AU19" i="33"/>
  <c r="A1" i="33"/>
  <c r="AS1" i="34" s="1"/>
  <c r="A1" i="35" s="1"/>
  <c r="AS1" i="36" s="1"/>
  <c r="A1" i="37" s="1"/>
  <c r="AS1" i="38" s="1"/>
  <c r="AS1" i="40" s="1"/>
  <c r="A1" i="41" s="1"/>
  <c r="AS1" i="42" s="1"/>
  <c r="A1" i="43" s="1"/>
  <c r="AS1" i="44" s="1"/>
  <c r="A1" i="45" s="1"/>
  <c r="A1" i="14" l="1"/>
  <c r="AS1" i="7" l="1"/>
  <c r="A1" i="8" s="1"/>
  <c r="AS1" i="15" s="1"/>
  <c r="A1" i="17" s="1"/>
  <c r="AS1" i="18" s="1"/>
  <c r="A1" i="19" s="1"/>
  <c r="AW1" i="4" s="1"/>
  <c r="A1" i="21" s="1"/>
  <c r="AS1" i="22" s="1"/>
  <c r="AW1" i="26" l="1"/>
  <c r="A1" i="27" s="1"/>
  <c r="AS1" i="28" s="1"/>
</calcChain>
</file>

<file path=xl/sharedStrings.xml><?xml version="1.0" encoding="utf-8"?>
<sst xmlns="http://schemas.openxmlformats.org/spreadsheetml/2006/main" count="2263" uniqueCount="894">
  <si>
    <t>(1)　ホ ー ム ヘ ル パ ー 派 遣 対 象 世 帯 数 ・ 派 遣 延 回 数</t>
    <rPh sb="18" eb="19">
      <t>ハ</t>
    </rPh>
    <rPh sb="20" eb="21">
      <t>ケン</t>
    </rPh>
    <rPh sb="22" eb="23">
      <t>タイ</t>
    </rPh>
    <rPh sb="24" eb="25">
      <t>ゾウ</t>
    </rPh>
    <rPh sb="26" eb="27">
      <t>ヨ</t>
    </rPh>
    <rPh sb="28" eb="29">
      <t>オビ</t>
    </rPh>
    <rPh sb="30" eb="31">
      <t>スウ</t>
    </rPh>
    <rPh sb="34" eb="35">
      <t>ハ</t>
    </rPh>
    <rPh sb="36" eb="37">
      <t>ケン</t>
    </rPh>
    <rPh sb="38" eb="39">
      <t>ノベ</t>
    </rPh>
    <rPh sb="40" eb="41">
      <t>カイ</t>
    </rPh>
    <rPh sb="42" eb="43">
      <t>スウ</t>
    </rPh>
    <phoneticPr fontId="7"/>
  </si>
  <si>
    <t>年度</t>
    <rPh sb="0" eb="2">
      <t>ネンド</t>
    </rPh>
    <phoneticPr fontId="7"/>
  </si>
  <si>
    <t>高齢者</t>
    <rPh sb="0" eb="3">
      <t>コウレイシャ</t>
    </rPh>
    <phoneticPr fontId="7"/>
  </si>
  <si>
    <t>難病患者等</t>
    <rPh sb="0" eb="2">
      <t>ナンビョウ</t>
    </rPh>
    <rPh sb="2" eb="4">
      <t>カンジャ</t>
    </rPh>
    <rPh sb="4" eb="5">
      <t>トウ</t>
    </rPh>
    <phoneticPr fontId="7"/>
  </si>
  <si>
    <t>ひとり親</t>
    <rPh sb="3" eb="4">
      <t>オヤ</t>
    </rPh>
    <phoneticPr fontId="7"/>
  </si>
  <si>
    <t>世帯数</t>
    <rPh sb="0" eb="3">
      <t>セタイスウ</t>
    </rPh>
    <phoneticPr fontId="7"/>
  </si>
  <si>
    <t>延回数</t>
    <rPh sb="0" eb="1">
      <t>ノベ</t>
    </rPh>
    <rPh sb="1" eb="3">
      <t>カイスウ</t>
    </rPh>
    <phoneticPr fontId="7"/>
  </si>
  <si>
    <t>平成</t>
    <rPh sb="0" eb="2">
      <t>ヘイセイ</t>
    </rPh>
    <phoneticPr fontId="7"/>
  </si>
  <si>
    <t>注</t>
    <rPh sb="0" eb="1">
      <t>チュウ</t>
    </rPh>
    <phoneticPr fontId="7"/>
  </si>
  <si>
    <t>資料</t>
    <rPh sb="0" eb="2">
      <t>シリョウ</t>
    </rPh>
    <phoneticPr fontId="7"/>
  </si>
  <si>
    <t>：</t>
    <phoneticPr fontId="7"/>
  </si>
  <si>
    <t>(2)　障 害 者 (児) ホ ー ム ヘ ル パ ー 派 遣 延 人 員 数 ・ 派 遣 延 時 間 数</t>
    <rPh sb="4" eb="5">
      <t>ショウ</t>
    </rPh>
    <rPh sb="6" eb="7">
      <t>ガイ</t>
    </rPh>
    <rPh sb="8" eb="9">
      <t>シャ</t>
    </rPh>
    <rPh sb="11" eb="12">
      <t>ジ</t>
    </rPh>
    <rPh sb="28" eb="29">
      <t>ハ</t>
    </rPh>
    <rPh sb="30" eb="31">
      <t>ケン</t>
    </rPh>
    <rPh sb="32" eb="33">
      <t>ノベ</t>
    </rPh>
    <rPh sb="34" eb="35">
      <t>ニン</t>
    </rPh>
    <rPh sb="36" eb="37">
      <t>イン</t>
    </rPh>
    <rPh sb="38" eb="39">
      <t>スウ</t>
    </rPh>
    <rPh sb="42" eb="43">
      <t>ハ</t>
    </rPh>
    <rPh sb="44" eb="45">
      <t>ケン</t>
    </rPh>
    <rPh sb="46" eb="47">
      <t>ノベ</t>
    </rPh>
    <rPh sb="48" eb="49">
      <t>トキ</t>
    </rPh>
    <rPh sb="50" eb="51">
      <t>カン</t>
    </rPh>
    <rPh sb="52" eb="53">
      <t>スウ</t>
    </rPh>
    <phoneticPr fontId="7"/>
  </si>
  <si>
    <t>移動支援</t>
    <rPh sb="0" eb="2">
      <t>イドウ</t>
    </rPh>
    <rPh sb="2" eb="4">
      <t>シエン</t>
    </rPh>
    <phoneticPr fontId="7"/>
  </si>
  <si>
    <t>重度訪問介護</t>
    <rPh sb="0" eb="2">
      <t>ジュウド</t>
    </rPh>
    <rPh sb="2" eb="4">
      <t>ホウモン</t>
    </rPh>
    <rPh sb="4" eb="6">
      <t>カイゴ</t>
    </rPh>
    <phoneticPr fontId="7"/>
  </si>
  <si>
    <t>延人員</t>
    <rPh sb="0" eb="3">
      <t>ノベジンイン</t>
    </rPh>
    <phoneticPr fontId="7"/>
  </si>
  <si>
    <t>派遣延時間</t>
    <rPh sb="0" eb="2">
      <t>ハケン</t>
    </rPh>
    <rPh sb="2" eb="3">
      <t>ノベ</t>
    </rPh>
    <rPh sb="3" eb="5">
      <t>ジカン</t>
    </rPh>
    <phoneticPr fontId="7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</si>
  <si>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4">
      <t>タントウ</t>
    </rPh>
    <rPh sb="14" eb="15">
      <t>カ</t>
    </rPh>
    <phoneticPr fontId="7"/>
  </si>
  <si>
    <t>(各年度末現在)</t>
    <rPh sb="1" eb="5">
      <t>カクネンドマツ</t>
    </rPh>
    <rPh sb="5" eb="7">
      <t>ゲンザイ</t>
    </rPh>
    <phoneticPr fontId="7"/>
  </si>
  <si>
    <t>総数</t>
    <rPh sb="0" eb="2">
      <t>ソウスウ</t>
    </rPh>
    <phoneticPr fontId="7"/>
  </si>
  <si>
    <t>視覚障害</t>
    <rPh sb="0" eb="2">
      <t>シカク</t>
    </rPh>
    <rPh sb="2" eb="4">
      <t>ショウガイ</t>
    </rPh>
    <phoneticPr fontId="7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</si>
  <si>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7"/>
  </si>
  <si>
    <t>18歳未満</t>
    <rPh sb="2" eb="3">
      <t>サイ</t>
    </rPh>
    <rPh sb="3" eb="5">
      <t>ミマン</t>
    </rPh>
    <phoneticPr fontId="7"/>
  </si>
  <si>
    <t>18歳以上</t>
    <rPh sb="2" eb="3">
      <t>サイ</t>
    </rPh>
    <rPh sb="3" eb="5">
      <t>イジョウ</t>
    </rPh>
    <phoneticPr fontId="7"/>
  </si>
  <si>
    <t>音声または言語機能障害</t>
    <rPh sb="0" eb="2">
      <t>オンセイ</t>
    </rPh>
    <rPh sb="5" eb="7">
      <t>ゲンゴ</t>
    </rPh>
    <rPh sb="7" eb="9">
      <t>キノウ</t>
    </rPh>
    <rPh sb="9" eb="11">
      <t>ショウガイ</t>
    </rPh>
    <phoneticPr fontId="7"/>
  </si>
  <si>
    <t>肢体不自由</t>
    <rPh sb="0" eb="2">
      <t>シタイ</t>
    </rPh>
    <rPh sb="2" eb="5">
      <t>フジユウ</t>
    </rPh>
    <phoneticPr fontId="7"/>
  </si>
  <si>
    <t>内部障害</t>
    <rPh sb="0" eb="2">
      <t>ナイブ</t>
    </rPh>
    <rPh sb="2" eb="4">
      <t>ショウガイ</t>
    </rPh>
    <phoneticPr fontId="7"/>
  </si>
  <si>
    <t>福祉部石神井総合福祉事務所</t>
    <rPh sb="0" eb="2">
      <t>フクシ</t>
    </rPh>
    <rPh sb="2" eb="3">
      <t>ブ</t>
    </rPh>
    <rPh sb="3" eb="6">
      <t>シャクジイ</t>
    </rPh>
    <rPh sb="6" eb="8">
      <t>ソウゴウ</t>
    </rPh>
    <rPh sb="8" eb="10">
      <t>フクシ</t>
    </rPh>
    <rPh sb="10" eb="12">
      <t>ジム</t>
    </rPh>
    <rPh sb="12" eb="13">
      <t>ショ</t>
    </rPh>
    <phoneticPr fontId="7"/>
  </si>
  <si>
    <t>最重度</t>
    <rPh sb="0" eb="1">
      <t>サイ</t>
    </rPh>
    <rPh sb="1" eb="3">
      <t>ジュウド</t>
    </rPh>
    <phoneticPr fontId="7"/>
  </si>
  <si>
    <t>重度</t>
    <rPh sb="0" eb="2">
      <t>ジュウド</t>
    </rPh>
    <phoneticPr fontId="7"/>
  </si>
  <si>
    <t>中度</t>
    <rPh sb="0" eb="2">
      <t>チュウド</t>
    </rPh>
    <phoneticPr fontId="7"/>
  </si>
  <si>
    <t>軽度</t>
    <rPh sb="0" eb="2">
      <t>ケイド</t>
    </rPh>
    <phoneticPr fontId="7"/>
  </si>
  <si>
    <t>集会室
(洋　室)</t>
    <rPh sb="0" eb="3">
      <t>シュウカイシツ</t>
    </rPh>
    <rPh sb="5" eb="6">
      <t>ヨウ</t>
    </rPh>
    <rPh sb="7" eb="8">
      <t>シツ</t>
    </rPh>
    <phoneticPr fontId="7"/>
  </si>
  <si>
    <t>集会室
(和　室)</t>
    <rPh sb="0" eb="3">
      <t>シュウカイシツ</t>
    </rPh>
    <rPh sb="5" eb="6">
      <t>ワ</t>
    </rPh>
    <rPh sb="7" eb="8">
      <t>シツ</t>
    </rPh>
    <phoneticPr fontId="7"/>
  </si>
  <si>
    <t>小和室</t>
    <rPh sb="0" eb="1">
      <t>ショウ</t>
    </rPh>
    <rPh sb="1" eb="3">
      <t>ワシツ</t>
    </rPh>
    <phoneticPr fontId="7"/>
  </si>
  <si>
    <t>視聴覚室</t>
    <rPh sb="0" eb="3">
      <t>シチョウカク</t>
    </rPh>
    <rPh sb="3" eb="4">
      <t>シツ</t>
    </rPh>
    <phoneticPr fontId="7"/>
  </si>
  <si>
    <t>調理室</t>
    <rPh sb="0" eb="3">
      <t>チョウリシツ</t>
    </rPh>
    <phoneticPr fontId="7"/>
  </si>
  <si>
    <t>印刷室</t>
    <rPh sb="0" eb="3">
      <t>インサツシツ</t>
    </rPh>
    <phoneticPr fontId="7"/>
  </si>
  <si>
    <t>入浴</t>
    <rPh sb="0" eb="2">
      <t>ニュウヨク</t>
    </rPh>
    <phoneticPr fontId="7"/>
  </si>
  <si>
    <t>総数は、入浴を除く。</t>
    <rPh sb="0" eb="2">
      <t>ソウスウ</t>
    </rPh>
    <rPh sb="4" eb="6">
      <t>ニュウヨク</t>
    </rPh>
    <rPh sb="7" eb="8">
      <t>ノゾ</t>
    </rPh>
    <phoneticPr fontId="7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</si>
  <si>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7"/>
  </si>
  <si>
    <t>電話相談件数</t>
    <rPh sb="0" eb="2">
      <t>デンワ</t>
    </rPh>
    <rPh sb="2" eb="4">
      <t>ソウダン</t>
    </rPh>
    <rPh sb="4" eb="6">
      <t>ケンスウ</t>
    </rPh>
    <phoneticPr fontId="7"/>
  </si>
  <si>
    <t>面接相談件数</t>
    <rPh sb="0" eb="2">
      <t>メンセツ</t>
    </rPh>
    <rPh sb="2" eb="4">
      <t>ソウダン</t>
    </rPh>
    <rPh sb="4" eb="6">
      <t>ケンスウ</t>
    </rPh>
    <phoneticPr fontId="7"/>
  </si>
  <si>
    <t>プログラム参加者数</t>
    <rPh sb="5" eb="8">
      <t>サンカシャ</t>
    </rPh>
    <rPh sb="8" eb="9">
      <t>スウ</t>
    </rPh>
    <phoneticPr fontId="7"/>
  </si>
  <si>
    <t>福祉部高齢社会対策課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phoneticPr fontId="7"/>
  </si>
  <si>
    <t>＊印は年度末日現在、無印は年度間の数値である。</t>
    <rPh sb="1" eb="2">
      <t>シルシ</t>
    </rPh>
    <rPh sb="3" eb="5">
      <t>ネンド</t>
    </rPh>
    <rPh sb="5" eb="7">
      <t>マツジツ</t>
    </rPh>
    <rPh sb="7" eb="9">
      <t>ゲンザイ</t>
    </rPh>
    <rPh sb="10" eb="12">
      <t>ムジルシ</t>
    </rPh>
    <rPh sb="13" eb="15">
      <t>ネンド</t>
    </rPh>
    <rPh sb="15" eb="16">
      <t>カン</t>
    </rPh>
    <rPh sb="17" eb="19">
      <t>スウチ</t>
    </rPh>
    <phoneticPr fontId="7"/>
  </si>
  <si>
    <t>「火災警報器」は平成22年度に貸与から給付に変更した。</t>
    <rPh sb="1" eb="3">
      <t>カサイ</t>
    </rPh>
    <rPh sb="3" eb="6">
      <t>ケイホウキ</t>
    </rPh>
    <rPh sb="8" eb="10">
      <t>ヘイセイ</t>
    </rPh>
    <rPh sb="12" eb="14">
      <t>ネンド</t>
    </rPh>
    <rPh sb="15" eb="17">
      <t>タイヨ</t>
    </rPh>
    <rPh sb="19" eb="21">
      <t>キュウフ</t>
    </rPh>
    <rPh sb="22" eb="24">
      <t>ヘンコウ</t>
    </rPh>
    <phoneticPr fontId="7"/>
  </si>
  <si>
    <t>(2)　高　齢　者　住　宅　対　策</t>
    <rPh sb="4" eb="5">
      <t>コウ</t>
    </rPh>
    <rPh sb="6" eb="7">
      <t>レイ</t>
    </rPh>
    <rPh sb="8" eb="9">
      <t>シャ</t>
    </rPh>
    <rPh sb="10" eb="11">
      <t>ジュウ</t>
    </rPh>
    <rPh sb="12" eb="13">
      <t>タク</t>
    </rPh>
    <rPh sb="14" eb="15">
      <t>タイ</t>
    </rPh>
    <rPh sb="16" eb="17">
      <t>サク</t>
    </rPh>
    <phoneticPr fontId="7"/>
  </si>
  <si>
    <t>集合住宅提供戸数</t>
    <rPh sb="0" eb="2">
      <t>シュウゴウ</t>
    </rPh>
    <rPh sb="2" eb="4">
      <t>ジュウタク</t>
    </rPh>
    <rPh sb="4" eb="6">
      <t>テイキョウ</t>
    </rPh>
    <rPh sb="6" eb="8">
      <t>コスウ</t>
    </rPh>
    <phoneticPr fontId="7"/>
  </si>
  <si>
    <t>福祉部高齢社会対策課、都市整備部住宅課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rPh sb="11" eb="13">
      <t>トシ</t>
    </rPh>
    <rPh sb="13" eb="15">
      <t>セイビ</t>
    </rPh>
    <rPh sb="15" eb="16">
      <t>ブ</t>
    </rPh>
    <rPh sb="16" eb="18">
      <t>ジュウタク</t>
    </rPh>
    <rPh sb="18" eb="19">
      <t>カ</t>
    </rPh>
    <phoneticPr fontId="7"/>
  </si>
  <si>
    <t>(3)　要　介　護　高　齢　者　対　策</t>
    <rPh sb="4" eb="5">
      <t>ヨウ</t>
    </rPh>
    <rPh sb="6" eb="7">
      <t>カイ</t>
    </rPh>
    <rPh sb="8" eb="9">
      <t>マモル</t>
    </rPh>
    <rPh sb="10" eb="11">
      <t>コウ</t>
    </rPh>
    <rPh sb="12" eb="13">
      <t>レイ</t>
    </rPh>
    <rPh sb="14" eb="15">
      <t>シャ</t>
    </rPh>
    <rPh sb="16" eb="17">
      <t>タイ</t>
    </rPh>
    <rPh sb="18" eb="19">
      <t>サク</t>
    </rPh>
    <phoneticPr fontId="7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</si>
  <si>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7"/>
  </si>
  <si>
    <t>(4)　老　　人　　ク　　ラ　　ブ</t>
    <rPh sb="4" eb="5">
      <t>ロウ</t>
    </rPh>
    <rPh sb="7" eb="8">
      <t>ニン</t>
    </rPh>
    <phoneticPr fontId="7"/>
  </si>
  <si>
    <t>老人クラブ農園数</t>
    <rPh sb="0" eb="2">
      <t>ロウジン</t>
    </rPh>
    <rPh sb="5" eb="7">
      <t>ノウエン</t>
    </rPh>
    <rPh sb="7" eb="8">
      <t>スウ</t>
    </rPh>
    <phoneticPr fontId="7"/>
  </si>
  <si>
    <t>ゲートボール場数</t>
    <rPh sb="6" eb="7">
      <t>ジョウ</t>
    </rPh>
    <rPh sb="7" eb="8">
      <t>スウ</t>
    </rPh>
    <phoneticPr fontId="7"/>
  </si>
  <si>
    <t>福祉部高齢者社会対策課</t>
    <rPh sb="0" eb="2">
      <t>フクシ</t>
    </rPh>
    <rPh sb="2" eb="3">
      <t>ブ</t>
    </rPh>
    <rPh sb="3" eb="6">
      <t>コウレイシャ</t>
    </rPh>
    <rPh sb="6" eb="8">
      <t>シャカイ</t>
    </rPh>
    <rPh sb="8" eb="10">
      <t>タイサク</t>
    </rPh>
    <rPh sb="10" eb="11">
      <t>カ</t>
    </rPh>
    <phoneticPr fontId="7"/>
  </si>
  <si>
    <t>資料</t>
    <rPh sb="0" eb="2">
      <t>シリョウ</t>
    </rPh>
    <phoneticPr fontId="10"/>
  </si>
  <si>
    <t>：</t>
    <phoneticPr fontId="10"/>
  </si>
  <si>
    <t>年度</t>
    <rPh sb="0" eb="2">
      <t>ネンド</t>
    </rPh>
    <phoneticPr fontId="10"/>
  </si>
  <si>
    <t>養護老人ホーム</t>
    <rPh sb="0" eb="2">
      <t>ヨウゴ</t>
    </rPh>
    <rPh sb="2" eb="4">
      <t>ロウジン</t>
    </rPh>
    <phoneticPr fontId="10"/>
  </si>
  <si>
    <t>軽費老人ホーム</t>
    <rPh sb="0" eb="2">
      <t>ケイヒ</t>
    </rPh>
    <rPh sb="2" eb="4">
      <t>ロウジン</t>
    </rPh>
    <phoneticPr fontId="10"/>
  </si>
  <si>
    <t>入所者</t>
    <rPh sb="0" eb="3">
      <t>ニュウショシャ</t>
    </rPh>
    <phoneticPr fontId="10"/>
  </si>
  <si>
    <t>退所者</t>
    <rPh sb="0" eb="2">
      <t>タイショ</t>
    </rPh>
    <rPh sb="2" eb="3">
      <t>シャ</t>
    </rPh>
    <phoneticPr fontId="10"/>
  </si>
  <si>
    <t>待機者</t>
    <rPh sb="0" eb="3">
      <t>タイキシャ</t>
    </rPh>
    <phoneticPr fontId="10"/>
  </si>
  <si>
    <t>在所者</t>
    <rPh sb="0" eb="2">
      <t>ザイショ</t>
    </rPh>
    <rPh sb="2" eb="3">
      <t>シャ</t>
    </rPh>
    <phoneticPr fontId="10"/>
  </si>
  <si>
    <t>平成</t>
    <rPh sb="0" eb="2">
      <t>ヘイセイ</t>
    </rPh>
    <phoneticPr fontId="10"/>
  </si>
  <si>
    <t>注</t>
    <rPh sb="0" eb="1">
      <t>チュウ</t>
    </rPh>
    <phoneticPr fontId="10"/>
  </si>
  <si>
    <t>(各年度末現在)</t>
    <rPh sb="1" eb="5">
      <t>カクネンドマツ</t>
    </rPh>
    <rPh sb="5" eb="7">
      <t>ゲンザイ</t>
    </rPh>
    <phoneticPr fontId="11"/>
  </si>
  <si>
    <t>年度</t>
    <rPh sb="0" eb="2">
      <t>ネンド</t>
    </rPh>
    <phoneticPr fontId="11"/>
  </si>
  <si>
    <t>福祉手当受給者数</t>
    <rPh sb="0" eb="2">
      <t>フクシ</t>
    </rPh>
    <rPh sb="2" eb="4">
      <t>テアテ</t>
    </rPh>
    <rPh sb="4" eb="7">
      <t>ジュキュウシャ</t>
    </rPh>
    <rPh sb="7" eb="8">
      <t>スウ</t>
    </rPh>
    <phoneticPr fontId="11"/>
  </si>
  <si>
    <t>平成</t>
    <rPh sb="0" eb="2">
      <t>ヘイセイ</t>
    </rPh>
    <phoneticPr fontId="11"/>
  </si>
  <si>
    <t>注</t>
    <rPh sb="0" eb="1">
      <t>チュウ</t>
    </rPh>
    <phoneticPr fontId="11"/>
  </si>
  <si>
    <t>資料</t>
    <rPh sb="0" eb="2">
      <t>シリョウ</t>
    </rPh>
    <phoneticPr fontId="11"/>
  </si>
  <si>
    <t>：</t>
    <phoneticPr fontId="11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</si>
  <si>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11"/>
  </si>
  <si>
    <t>(1)　就 労 継 続 支 援 Ｂ 型 事 業 実 施 施 設 通 所 者 数</t>
    <rPh sb="4" eb="5">
      <t>シュウ</t>
    </rPh>
    <rPh sb="6" eb="7">
      <t>ロウ</t>
    </rPh>
    <rPh sb="8" eb="9">
      <t>ツギ</t>
    </rPh>
    <rPh sb="10" eb="11">
      <t>ゾク</t>
    </rPh>
    <rPh sb="12" eb="13">
      <t>シ</t>
    </rPh>
    <rPh sb="14" eb="15">
      <t>エン</t>
    </rPh>
    <rPh sb="18" eb="19">
      <t>ガタ</t>
    </rPh>
    <rPh sb="20" eb="21">
      <t>ジ</t>
    </rPh>
    <rPh sb="22" eb="23">
      <t>ギョウ</t>
    </rPh>
    <rPh sb="24" eb="25">
      <t>ジツ</t>
    </rPh>
    <rPh sb="26" eb="27">
      <t>シ</t>
    </rPh>
    <rPh sb="28" eb="29">
      <t>シ</t>
    </rPh>
    <rPh sb="30" eb="31">
      <t>セツ</t>
    </rPh>
    <rPh sb="32" eb="33">
      <t>ツウ</t>
    </rPh>
    <rPh sb="34" eb="35">
      <t>ショ</t>
    </rPh>
    <rPh sb="36" eb="37">
      <t>シャ</t>
    </rPh>
    <rPh sb="38" eb="39">
      <t>スウ</t>
    </rPh>
    <phoneticPr fontId="11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</si>
  <si>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</si>
  <si>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>年</t>
    <rPh sb="0" eb="1">
      <t>ネン</t>
    </rPh>
    <phoneticPr fontId="11"/>
  </si>
  <si>
    <t>白百合</t>
    <rPh sb="0" eb="3">
      <t>シラユリ</t>
    </rPh>
    <phoneticPr fontId="11"/>
  </si>
  <si>
    <t>かたくり</t>
    <phoneticPr fontId="11"/>
  </si>
  <si>
    <t>大泉</t>
    <rPh sb="0" eb="2">
      <t>オオイズミ</t>
    </rPh>
    <phoneticPr fontId="11"/>
  </si>
  <si>
    <t>北町</t>
    <rPh sb="0" eb="2">
      <t>キタマチ</t>
    </rPh>
    <phoneticPr fontId="11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</si>
  <si>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</si>
  <si>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</si>
  <si>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</si>
  <si>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11"/>
  </si>
  <si>
    <t>(2)　就 労 継 続 支 援 Ｂ 型 事 業 実 施 施 設 工 賃 支 払 高</t>
    <rPh sb="4" eb="5">
      <t>シュウ</t>
    </rPh>
    <rPh sb="6" eb="7">
      <t>ロウ</t>
    </rPh>
    <rPh sb="8" eb="9">
      <t>ツギ</t>
    </rPh>
    <rPh sb="10" eb="11">
      <t>ゾク</t>
    </rPh>
    <rPh sb="12" eb="13">
      <t>シ</t>
    </rPh>
    <rPh sb="14" eb="15">
      <t>エン</t>
    </rPh>
    <rPh sb="18" eb="19">
      <t>ガタ</t>
    </rPh>
    <rPh sb="20" eb="21">
      <t>ジ</t>
    </rPh>
    <rPh sb="22" eb="23">
      <t>ギョウ</t>
    </rPh>
    <rPh sb="24" eb="25">
      <t>ジツ</t>
    </rPh>
    <rPh sb="26" eb="27">
      <t>シ</t>
    </rPh>
    <rPh sb="28" eb="29">
      <t>シ</t>
    </rPh>
    <rPh sb="30" eb="31">
      <t>セツ</t>
    </rPh>
    <rPh sb="32" eb="33">
      <t>コウ</t>
    </rPh>
    <rPh sb="34" eb="35">
      <t>チン</t>
    </rPh>
    <rPh sb="36" eb="37">
      <t>シ</t>
    </rPh>
    <rPh sb="38" eb="39">
      <t>バライ</t>
    </rPh>
    <rPh sb="40" eb="41">
      <t>ダカ</t>
    </rPh>
    <phoneticPr fontId="11"/>
  </si>
  <si>
    <t>総額</t>
    <rPh sb="0" eb="2">
      <t>ソウガク</t>
    </rPh>
    <phoneticPr fontId="11"/>
  </si>
  <si>
    <t>実働月延人数</t>
    <rPh sb="0" eb="2">
      <t>ジツドウ</t>
    </rPh>
    <rPh sb="2" eb="3">
      <t>ツキ</t>
    </rPh>
    <rPh sb="3" eb="4">
      <t>ノベ</t>
    </rPh>
    <rPh sb="4" eb="6">
      <t>ニンズ</t>
    </rPh>
    <phoneticPr fontId="11"/>
  </si>
  <si>
    <t>一人当り月額</t>
    <rPh sb="0" eb="2">
      <t>ヒトリ</t>
    </rPh>
    <rPh sb="2" eb="3">
      <t>アタ</t>
    </rPh>
    <rPh sb="4" eb="6">
      <t>ゲツガク</t>
    </rPh>
    <phoneticPr fontId="11"/>
  </si>
  <si>
    <t>円</t>
    <rPh sb="0" eb="1">
      <t>エン</t>
    </rPh>
    <phoneticPr fontId="11"/>
  </si>
  <si>
    <t>(3)　就　労　移　行　支　援　事　業　実　施　施　設　通　所　者　数</t>
    <rPh sb="4" eb="5">
      <t>シュウ</t>
    </rPh>
    <rPh sb="6" eb="7">
      <t>ロウ</t>
    </rPh>
    <rPh sb="8" eb="9">
      <t>ワタル</t>
    </rPh>
    <rPh sb="10" eb="11">
      <t>ギョウ</t>
    </rPh>
    <rPh sb="12" eb="13">
      <t>シ</t>
    </rPh>
    <rPh sb="14" eb="15">
      <t>エン</t>
    </rPh>
    <rPh sb="16" eb="17">
      <t>ジ</t>
    </rPh>
    <rPh sb="18" eb="19">
      <t>ギョウ</t>
    </rPh>
    <rPh sb="20" eb="21">
      <t>ジツ</t>
    </rPh>
    <rPh sb="22" eb="23">
      <t>シ</t>
    </rPh>
    <rPh sb="24" eb="25">
      <t>シ</t>
    </rPh>
    <rPh sb="26" eb="27">
      <t>セツ</t>
    </rPh>
    <rPh sb="28" eb="29">
      <t>ツウ</t>
    </rPh>
    <rPh sb="30" eb="31">
      <t>ショ</t>
    </rPh>
    <rPh sb="32" eb="33">
      <t>シャ</t>
    </rPh>
    <rPh sb="34" eb="35">
      <t>スウ</t>
    </rPh>
    <phoneticPr fontId="11"/>
  </si>
  <si>
    <t>貫井福祉工房</t>
    <rPh sb="0" eb="2">
      <t>ヌクイ</t>
    </rPh>
    <rPh sb="2" eb="4">
      <t>フクシ</t>
    </rPh>
    <rPh sb="4" eb="6">
      <t>コウボウ</t>
    </rPh>
    <phoneticPr fontId="11"/>
  </si>
  <si>
    <t>(1)　世　帯　数　お　よ　び　人　員</t>
    <rPh sb="4" eb="5">
      <t>ヨ</t>
    </rPh>
    <rPh sb="6" eb="7">
      <t>オビ</t>
    </rPh>
    <rPh sb="8" eb="9">
      <t>スウ</t>
    </rPh>
    <rPh sb="16" eb="17">
      <t>ニン</t>
    </rPh>
    <rPh sb="18" eb="19">
      <t>イン</t>
    </rPh>
    <phoneticPr fontId="12"/>
  </si>
  <si>
    <t>世帯数</t>
    <rPh sb="0" eb="3">
      <t>セタイスウ</t>
    </rPh>
    <phoneticPr fontId="12"/>
  </si>
  <si>
    <t>人員</t>
    <rPh sb="0" eb="2">
      <t>ジンイン</t>
    </rPh>
    <phoneticPr fontId="12"/>
  </si>
  <si>
    <t>年度</t>
    <rPh sb="0" eb="2">
      <t>ネンド</t>
    </rPh>
    <phoneticPr fontId="12"/>
  </si>
  <si>
    <t>平成</t>
    <rPh sb="0" eb="2">
      <t>ヘイセイ</t>
    </rPh>
    <phoneticPr fontId="12"/>
  </si>
  <si>
    <t>実数</t>
    <rPh sb="0" eb="2">
      <t>ジッスウ</t>
    </rPh>
    <phoneticPr fontId="12"/>
  </si>
  <si>
    <t>生活扶助</t>
    <rPh sb="0" eb="2">
      <t>セイカツ</t>
    </rPh>
    <rPh sb="2" eb="4">
      <t>フジョ</t>
    </rPh>
    <phoneticPr fontId="12"/>
  </si>
  <si>
    <t>住宅扶助</t>
    <rPh sb="0" eb="2">
      <t>ジュウタク</t>
    </rPh>
    <rPh sb="2" eb="4">
      <t>フジョ</t>
    </rPh>
    <phoneticPr fontId="12"/>
  </si>
  <si>
    <t>教育扶助</t>
    <rPh sb="0" eb="2">
      <t>キョウイク</t>
    </rPh>
    <rPh sb="2" eb="4">
      <t>フジョ</t>
    </rPh>
    <phoneticPr fontId="12"/>
  </si>
  <si>
    <t>介護扶助</t>
    <rPh sb="0" eb="2">
      <t>カイゴ</t>
    </rPh>
    <rPh sb="2" eb="4">
      <t>フジョ</t>
    </rPh>
    <phoneticPr fontId="12"/>
  </si>
  <si>
    <t>医療扶助</t>
    <rPh sb="0" eb="2">
      <t>イリョウ</t>
    </rPh>
    <rPh sb="2" eb="4">
      <t>フジョ</t>
    </rPh>
    <phoneticPr fontId="12"/>
  </si>
  <si>
    <t>出産扶助</t>
    <rPh sb="0" eb="2">
      <t>シュッサン</t>
    </rPh>
    <rPh sb="2" eb="4">
      <t>フジョ</t>
    </rPh>
    <phoneticPr fontId="12"/>
  </si>
  <si>
    <t>生業扶助</t>
    <rPh sb="0" eb="2">
      <t>セイギョウ</t>
    </rPh>
    <rPh sb="2" eb="4">
      <t>フジョ</t>
    </rPh>
    <phoneticPr fontId="12"/>
  </si>
  <si>
    <t>葬祭扶助</t>
    <rPh sb="0" eb="2">
      <t>ソウサイ</t>
    </rPh>
    <rPh sb="2" eb="4">
      <t>フジョ</t>
    </rPh>
    <phoneticPr fontId="12"/>
  </si>
  <si>
    <t>資料</t>
    <rPh sb="0" eb="2">
      <t>シリョウ</t>
    </rPh>
    <phoneticPr fontId="12"/>
  </si>
  <si>
    <t>：</t>
    <phoneticPr fontId="12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</si>
  <si>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12"/>
  </si>
  <si>
    <t>(2)　保　護　費　支　出　状　況</t>
    <rPh sb="4" eb="5">
      <t>タモツ</t>
    </rPh>
    <rPh sb="6" eb="7">
      <t>マモル</t>
    </rPh>
    <rPh sb="8" eb="9">
      <t>ヒ</t>
    </rPh>
    <rPh sb="10" eb="11">
      <t>シ</t>
    </rPh>
    <rPh sb="12" eb="13">
      <t>デ</t>
    </rPh>
    <rPh sb="14" eb="15">
      <t>ジョウ</t>
    </rPh>
    <rPh sb="16" eb="17">
      <t>キョウ</t>
    </rPh>
    <phoneticPr fontId="12"/>
  </si>
  <si>
    <t>総額</t>
    <rPh sb="0" eb="2">
      <t>ソウガク</t>
    </rPh>
    <phoneticPr fontId="12"/>
  </si>
  <si>
    <t>保護施設委託費</t>
    <rPh sb="0" eb="2">
      <t>ホゴ</t>
    </rPh>
    <rPh sb="2" eb="4">
      <t>シセツ</t>
    </rPh>
    <rPh sb="4" eb="6">
      <t>イタク</t>
    </rPh>
    <rPh sb="6" eb="7">
      <t>ヒ</t>
    </rPh>
    <phoneticPr fontId="12"/>
  </si>
  <si>
    <t>(3)　保　護　の　開　始　・　廃　止　状　況</t>
    <rPh sb="4" eb="5">
      <t>タモツ</t>
    </rPh>
    <rPh sb="6" eb="7">
      <t>マモル</t>
    </rPh>
    <rPh sb="10" eb="11">
      <t>カイ</t>
    </rPh>
    <rPh sb="12" eb="13">
      <t>ハジメ</t>
    </rPh>
    <rPh sb="16" eb="17">
      <t>ハイ</t>
    </rPh>
    <rPh sb="18" eb="19">
      <t>トメ</t>
    </rPh>
    <rPh sb="20" eb="21">
      <t>ジョウ</t>
    </rPh>
    <rPh sb="22" eb="23">
      <t>キョウ</t>
    </rPh>
    <phoneticPr fontId="12"/>
  </si>
  <si>
    <t>申請受理
件　　数</t>
    <rPh sb="0" eb="2">
      <t>シンセイ</t>
    </rPh>
    <rPh sb="2" eb="4">
      <t>ジュリ</t>
    </rPh>
    <rPh sb="5" eb="6">
      <t>ケン</t>
    </rPh>
    <rPh sb="8" eb="9">
      <t>スウ</t>
    </rPh>
    <phoneticPr fontId="12"/>
  </si>
  <si>
    <t>取り下げ
件　　数</t>
    <rPh sb="0" eb="1">
      <t>ト</t>
    </rPh>
    <rPh sb="2" eb="3">
      <t>サ</t>
    </rPh>
    <rPh sb="5" eb="6">
      <t>ケン</t>
    </rPh>
    <rPh sb="8" eb="9">
      <t>スウ</t>
    </rPh>
    <phoneticPr fontId="12"/>
  </si>
  <si>
    <t>却下件数</t>
    <rPh sb="0" eb="2">
      <t>キャッカ</t>
    </rPh>
    <rPh sb="2" eb="4">
      <t>ケンスウ</t>
    </rPh>
    <phoneticPr fontId="12"/>
  </si>
  <si>
    <t>開始数</t>
    <rPh sb="0" eb="2">
      <t>カイシ</t>
    </rPh>
    <rPh sb="2" eb="3">
      <t>スウ</t>
    </rPh>
    <phoneticPr fontId="12"/>
  </si>
  <si>
    <t>廃止数</t>
    <rPh sb="0" eb="2">
      <t>ハイシ</t>
    </rPh>
    <rPh sb="2" eb="3">
      <t>スウ</t>
    </rPh>
    <phoneticPr fontId="12"/>
  </si>
  <si>
    <t>世帯</t>
    <rPh sb="0" eb="2">
      <t>セタイ</t>
    </rPh>
    <phoneticPr fontId="12"/>
  </si>
  <si>
    <t>千円</t>
    <rPh sb="0" eb="2">
      <t>センエン</t>
    </rPh>
    <phoneticPr fontId="12"/>
  </si>
  <si>
    <t>重度心身障害者</t>
    <rPh sb="0" eb="2">
      <t>ジュウド</t>
    </rPh>
    <rPh sb="2" eb="4">
      <t>シンシン</t>
    </rPh>
    <rPh sb="4" eb="7">
      <t>ショウガイシャ</t>
    </rPh>
    <phoneticPr fontId="11"/>
  </si>
  <si>
    <t>国の重度障害者
福 　祉 　手 　当</t>
    <rPh sb="0" eb="1">
      <t>クニ</t>
    </rPh>
    <rPh sb="2" eb="4">
      <t>ジュウド</t>
    </rPh>
    <rPh sb="4" eb="7">
      <t>ショウガイシャ</t>
    </rPh>
    <rPh sb="8" eb="9">
      <t>フク</t>
    </rPh>
    <rPh sb="11" eb="12">
      <t>シ</t>
    </rPh>
    <rPh sb="14" eb="15">
      <t>テ</t>
    </rPh>
    <rPh sb="17" eb="18">
      <t>トウ</t>
    </rPh>
    <phoneticPr fontId="11"/>
  </si>
  <si>
    <t>医療費助成</t>
    <rPh sb="0" eb="3">
      <t>イリョウヒ</t>
    </rPh>
    <rPh sb="3" eb="5">
      <t>ジョセイ</t>
    </rPh>
    <phoneticPr fontId="11"/>
  </si>
  <si>
    <t>福祉部高齢社会対策課、福祉部石神井総合福祉事務所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rPh sb="11" eb="13">
      <t>フクシ</t>
    </rPh>
    <rPh sb="13" eb="14">
      <t>ブ</t>
    </rPh>
    <rPh sb="14" eb="17">
      <t>シャクジイ</t>
    </rPh>
    <rPh sb="17" eb="19">
      <t>ソウゴウ</t>
    </rPh>
    <rPh sb="19" eb="21">
      <t>フクシ</t>
    </rPh>
    <rPh sb="21" eb="23">
      <t>ジム</t>
    </rPh>
    <rPh sb="23" eb="24">
      <t>ショ</t>
    </rPh>
    <phoneticPr fontId="7"/>
  </si>
  <si>
    <t>福祉部高齢社会対策課、福祉部光が丘総合福祉事務所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rPh sb="11" eb="13">
      <t>フクシ</t>
    </rPh>
    <rPh sb="13" eb="14">
      <t>ブ</t>
    </rPh>
    <rPh sb="14" eb="15">
      <t>ヒカリ</t>
    </rPh>
    <rPh sb="16" eb="17">
      <t>オカ</t>
    </rPh>
    <rPh sb="17" eb="19">
      <t>ソウゴウ</t>
    </rPh>
    <rPh sb="19" eb="21">
      <t>フクシ</t>
    </rPh>
    <rPh sb="21" eb="23">
      <t>ジム</t>
    </rPh>
    <rPh sb="23" eb="24">
      <t>ショ</t>
    </rPh>
    <phoneticPr fontId="10"/>
  </si>
  <si>
    <t>：</t>
    <phoneticPr fontId="7"/>
  </si>
  <si>
    <t>：</t>
    <phoneticPr fontId="7"/>
  </si>
  <si>
    <t>かたくり福祉作業所は平成21年度、北町福祉作業所は平成23年度、大泉福祉作業所は平成24年度から就労移行支援事業を実施している。</t>
    <rPh sb="4" eb="6">
      <t>フクシ</t>
    </rPh>
    <rPh sb="6" eb="8">
      <t>サギョウ</t>
    </rPh>
    <rPh sb="8" eb="9">
      <t>ショ</t>
    </rPh>
    <rPh sb="10" eb="12">
      <t>ヘイセイ</t>
    </rPh>
    <rPh sb="14" eb="16">
      <t>ネンド</t>
    </rPh>
    <rPh sb="17" eb="19">
      <t>キタマチ</t>
    </rPh>
    <rPh sb="19" eb="21">
      <t>フクシ</t>
    </rPh>
    <rPh sb="21" eb="23">
      <t>サギョウ</t>
    </rPh>
    <rPh sb="23" eb="24">
      <t>ショ</t>
    </rPh>
    <rPh sb="25" eb="27">
      <t>ヘイセイ</t>
    </rPh>
    <rPh sb="29" eb="31">
      <t>ネンド</t>
    </rPh>
    <rPh sb="32" eb="34">
      <t>オオイズミ</t>
    </rPh>
    <rPh sb="34" eb="36">
      <t>フクシ</t>
    </rPh>
    <rPh sb="36" eb="38">
      <t>サギョウ</t>
    </rPh>
    <rPh sb="38" eb="39">
      <t>ショ</t>
    </rPh>
    <rPh sb="40" eb="42">
      <t>ヘイセイ</t>
    </rPh>
    <rPh sb="44" eb="46">
      <t>ネンド</t>
    </rPh>
    <rPh sb="48" eb="50">
      <t>シュウロウ</t>
    </rPh>
    <rPh sb="50" eb="52">
      <t>イコウ</t>
    </rPh>
    <rPh sb="52" eb="54">
      <t>シエン</t>
    </rPh>
    <rPh sb="54" eb="56">
      <t>ジギョウ</t>
    </rPh>
    <rPh sb="57" eb="59">
      <t>ジッシ</t>
    </rPh>
    <phoneticPr fontId="11"/>
  </si>
  <si>
    <t>練馬区</t>
    <rPh sb="0" eb="1">
      <t>ネリ</t>
    </rPh>
    <rPh sb="1" eb="2">
      <t>ウマ</t>
    </rPh>
    <rPh sb="2" eb="3">
      <t>ク</t>
    </rPh>
    <phoneticPr fontId="11"/>
  </si>
  <si>
    <t>心身障害者</t>
    <rPh sb="0" eb="1">
      <t>ココロ</t>
    </rPh>
    <rPh sb="1" eb="2">
      <t>ミ</t>
    </rPh>
    <rPh sb="2" eb="3">
      <t>ショウ</t>
    </rPh>
    <rPh sb="3" eb="4">
      <t>ガイ</t>
    </rPh>
    <rPh sb="4" eb="5">
      <t>シャ</t>
    </rPh>
    <phoneticPr fontId="11"/>
  </si>
  <si>
    <t>福祉手当</t>
    <rPh sb="0" eb="1">
      <t>フク</t>
    </rPh>
    <rPh sb="1" eb="2">
      <t>シ</t>
    </rPh>
    <rPh sb="2" eb="3">
      <t>テ</t>
    </rPh>
    <rPh sb="3" eb="4">
      <t>トウ</t>
    </rPh>
    <phoneticPr fontId="11"/>
  </si>
  <si>
    <t>東京都</t>
    <rPh sb="0" eb="1">
      <t>ヒガシ</t>
    </rPh>
    <rPh sb="1" eb="2">
      <t>キョウ</t>
    </rPh>
    <rPh sb="2" eb="3">
      <t>ト</t>
    </rPh>
    <phoneticPr fontId="11"/>
  </si>
  <si>
    <t>手当</t>
    <rPh sb="0" eb="1">
      <t>テ</t>
    </rPh>
    <rPh sb="1" eb="2">
      <t>トウ</t>
    </rPh>
    <phoneticPr fontId="11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</si>
  <si>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11"/>
  </si>
  <si>
    <t>所持者数</t>
    <rPh sb="0" eb="3">
      <t>ショジシャ</t>
    </rPh>
    <rPh sb="3" eb="4">
      <t>スウ</t>
    </rPh>
    <phoneticPr fontId="7"/>
  </si>
  <si>
    <t>等級別内訳</t>
    <rPh sb="0" eb="2">
      <t>トウキュウ</t>
    </rPh>
    <rPh sb="2" eb="3">
      <t>ベツ</t>
    </rPh>
    <rPh sb="3" eb="5">
      <t>ウチワケ</t>
    </rPh>
    <phoneticPr fontId="7"/>
  </si>
  <si>
    <t>１級</t>
    <rPh sb="1" eb="2">
      <t>キュウ</t>
    </rPh>
    <phoneticPr fontId="7"/>
  </si>
  <si>
    <t>２級</t>
    <rPh sb="1" eb="2">
      <t>キュウ</t>
    </rPh>
    <phoneticPr fontId="7"/>
  </si>
  <si>
    <t>３級</t>
    <rPh sb="1" eb="2">
      <t>キュウ</t>
    </rPh>
    <phoneticPr fontId="7"/>
  </si>
  <si>
    <t>：</t>
    <phoneticPr fontId="7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</si>
  <si>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7"/>
  </si>
  <si>
    <t>うち区立高齢者集合住宅</t>
    <rPh sb="2" eb="4">
      <t>クリツ</t>
    </rPh>
    <rPh sb="4" eb="7">
      <t>コウレイシャ</t>
    </rPh>
    <rPh sb="7" eb="9">
      <t>シュウゴウ</t>
    </rPh>
    <rPh sb="9" eb="11">
      <t>ジュウタク</t>
    </rPh>
    <phoneticPr fontId="17"/>
  </si>
  <si>
    <t>入浴証
交付人員</t>
    <rPh sb="0" eb="1">
      <t>ニュウ</t>
    </rPh>
    <rPh sb="1" eb="2">
      <t>ヨク</t>
    </rPh>
    <rPh sb="2" eb="3">
      <t>ショウ</t>
    </rPh>
    <rPh sb="4" eb="6">
      <t>コウフ</t>
    </rPh>
    <rPh sb="6" eb="8">
      <t>ジンイン</t>
    </rPh>
    <phoneticPr fontId="7"/>
  </si>
  <si>
    <t>火災警報器
給付数</t>
    <rPh sb="0" eb="2">
      <t>カサイ</t>
    </rPh>
    <rPh sb="2" eb="5">
      <t>ケイホウキ</t>
    </rPh>
    <rPh sb="6" eb="8">
      <t>キュウフ</t>
    </rPh>
    <rPh sb="8" eb="9">
      <t>スウ</t>
    </rPh>
    <phoneticPr fontId="7"/>
  </si>
  <si>
    <t>自動消火器
給付数</t>
    <rPh sb="0" eb="2">
      <t>ジドウ</t>
    </rPh>
    <rPh sb="2" eb="5">
      <t>ショウカキ</t>
    </rPh>
    <rPh sb="6" eb="8">
      <t>キュウフ</t>
    </rPh>
    <rPh sb="8" eb="9">
      <t>スウ</t>
    </rPh>
    <phoneticPr fontId="7"/>
  </si>
  <si>
    <t>認知症高齢者
徘徊探索サービス利用者数</t>
    <rPh sb="0" eb="3">
      <t>ニンチショウ</t>
    </rPh>
    <rPh sb="3" eb="6">
      <t>コウレイシャ</t>
    </rPh>
    <rPh sb="7" eb="9">
      <t>ハイカイ</t>
    </rPh>
    <rPh sb="9" eb="11">
      <t>タンサク</t>
    </rPh>
    <rPh sb="15" eb="17">
      <t>リヨウ</t>
    </rPh>
    <rPh sb="17" eb="18">
      <t>シャ</t>
    </rPh>
    <rPh sb="18" eb="19">
      <t>スウ</t>
    </rPh>
    <phoneticPr fontId="7"/>
  </si>
  <si>
    <t>：</t>
    <phoneticPr fontId="7"/>
  </si>
  <si>
    <t>出張調髪
利用者数</t>
    <rPh sb="0" eb="2">
      <t>シュッチョウ</t>
    </rPh>
    <rPh sb="2" eb="4">
      <t>チョウハツ</t>
    </rPh>
    <rPh sb="5" eb="8">
      <t>リヨウシャ</t>
    </rPh>
    <rPh sb="8" eb="9">
      <t>スウ</t>
    </rPh>
    <phoneticPr fontId="7"/>
  </si>
  <si>
    <t>布団乾燥
消毒件数</t>
    <rPh sb="0" eb="2">
      <t>フトン</t>
    </rPh>
    <rPh sb="2" eb="4">
      <t>カンソウ</t>
    </rPh>
    <rPh sb="5" eb="7">
      <t>ショウドク</t>
    </rPh>
    <rPh sb="7" eb="9">
      <t>ケンスウ</t>
    </rPh>
    <phoneticPr fontId="7"/>
  </si>
  <si>
    <t>布団薬品
消毒件数</t>
    <rPh sb="0" eb="2">
      <t>フトン</t>
    </rPh>
    <rPh sb="2" eb="4">
      <t>ヤクヒン</t>
    </rPh>
    <rPh sb="5" eb="7">
      <t>ショウドク</t>
    </rPh>
    <rPh sb="7" eb="9">
      <t>ケンスウ</t>
    </rPh>
    <phoneticPr fontId="7"/>
  </si>
  <si>
    <t>布団水洗い
件数</t>
    <rPh sb="0" eb="2">
      <t>フトン</t>
    </rPh>
    <rPh sb="2" eb="4">
      <t>ミズアラ</t>
    </rPh>
    <rPh sb="6" eb="8">
      <t>ケンスウ</t>
    </rPh>
    <phoneticPr fontId="7"/>
  </si>
  <si>
    <t>寝具クリー
ニング件数</t>
    <rPh sb="0" eb="2">
      <t>シング</t>
    </rPh>
    <rPh sb="9" eb="11">
      <t>ケンスウ</t>
    </rPh>
    <phoneticPr fontId="7"/>
  </si>
  <si>
    <t>紙おむつ等
支給者数</t>
    <rPh sb="0" eb="1">
      <t>カミ</t>
    </rPh>
    <rPh sb="4" eb="5">
      <t>トウ</t>
    </rPh>
    <rPh sb="6" eb="8">
      <t>シキュウ</t>
    </rPh>
    <rPh sb="8" eb="9">
      <t>シャ</t>
    </rPh>
    <rPh sb="9" eb="10">
      <t>スウ</t>
    </rPh>
    <phoneticPr fontId="7"/>
  </si>
  <si>
    <t>おむつ代
支給者数</t>
    <rPh sb="3" eb="4">
      <t>ダイ</t>
    </rPh>
    <rPh sb="5" eb="7">
      <t>シキュウ</t>
    </rPh>
    <rPh sb="7" eb="8">
      <t>シャ</t>
    </rPh>
    <rPh sb="8" eb="9">
      <t>スウ</t>
    </rPh>
    <phoneticPr fontId="7"/>
  </si>
  <si>
    <t>：</t>
    <phoneticPr fontId="7"/>
  </si>
  <si>
    <t>千円</t>
    <rPh sb="0" eb="2">
      <t>センエン</t>
    </rPh>
    <phoneticPr fontId="7"/>
  </si>
  <si>
    <t>区民部国保年金課</t>
    <rPh sb="0" eb="2">
      <t>クミン</t>
    </rPh>
    <rPh sb="2" eb="3">
      <t>ブ</t>
    </rPh>
    <rPh sb="3" eb="5">
      <t>コクホ</t>
    </rPh>
    <rPh sb="5" eb="7">
      <t>ネンキン</t>
    </rPh>
    <rPh sb="7" eb="8">
      <t>カ</t>
    </rPh>
    <phoneticPr fontId="7"/>
  </si>
  <si>
    <t>：</t>
    <phoneticPr fontId="7"/>
  </si>
  <si>
    <t>数値は現年度分である。</t>
    <rPh sb="0" eb="2">
      <t>スウチ</t>
    </rPh>
    <rPh sb="3" eb="4">
      <t>ゲン</t>
    </rPh>
    <rPh sb="4" eb="6">
      <t>ネンド</t>
    </rPh>
    <rPh sb="6" eb="7">
      <t>ブン</t>
    </rPh>
    <phoneticPr fontId="7"/>
  </si>
  <si>
    <t>年度</t>
    <rPh sb="0" eb="1">
      <t>トシ</t>
    </rPh>
    <rPh sb="1" eb="2">
      <t>ド</t>
    </rPh>
    <phoneticPr fontId="7"/>
  </si>
  <si>
    <t>平成</t>
    <rPh sb="0" eb="1">
      <t>ヒラ</t>
    </rPh>
    <rPh sb="1" eb="2">
      <t>シゲル</t>
    </rPh>
    <phoneticPr fontId="7"/>
  </si>
  <si>
    <t>円</t>
    <rPh sb="0" eb="1">
      <t>エン</t>
    </rPh>
    <phoneticPr fontId="7"/>
  </si>
  <si>
    <t>収納額</t>
    <rPh sb="0" eb="1">
      <t>オサム</t>
    </rPh>
    <rPh sb="1" eb="2">
      <t>オサム</t>
    </rPh>
    <rPh sb="2" eb="3">
      <t>ガク</t>
    </rPh>
    <phoneticPr fontId="7"/>
  </si>
  <si>
    <t>調定額</t>
    <rPh sb="0" eb="1">
      <t>チョウ</t>
    </rPh>
    <rPh sb="1" eb="2">
      <t>テイ</t>
    </rPh>
    <rPh sb="2" eb="3">
      <t>ガク</t>
    </rPh>
    <phoneticPr fontId="7"/>
  </si>
  <si>
    <t>１人当りの保険料</t>
    <rPh sb="1" eb="2">
      <t>ヒト</t>
    </rPh>
    <rPh sb="2" eb="3">
      <t>アタ</t>
    </rPh>
    <rPh sb="5" eb="6">
      <t>ホ</t>
    </rPh>
    <rPh sb="6" eb="7">
      <t>ケン</t>
    </rPh>
    <rPh sb="7" eb="8">
      <t>リョウ</t>
    </rPh>
    <phoneticPr fontId="7"/>
  </si>
  <si>
    <t>１世帯当りの保険料</t>
    <rPh sb="1" eb="2">
      <t>ヨ</t>
    </rPh>
    <rPh sb="2" eb="3">
      <t>オビ</t>
    </rPh>
    <rPh sb="3" eb="4">
      <t>アタ</t>
    </rPh>
    <rPh sb="6" eb="7">
      <t>ホ</t>
    </rPh>
    <rPh sb="7" eb="8">
      <t>ケン</t>
    </rPh>
    <rPh sb="8" eb="9">
      <t>リョウ</t>
    </rPh>
    <phoneticPr fontId="7"/>
  </si>
  <si>
    <t>(ア)　基　礎　賦　課　額　分</t>
    <rPh sb="4" eb="5">
      <t>モト</t>
    </rPh>
    <rPh sb="6" eb="7">
      <t>イシズエ</t>
    </rPh>
    <rPh sb="8" eb="9">
      <t>ミツギ</t>
    </rPh>
    <rPh sb="10" eb="11">
      <t>カ</t>
    </rPh>
    <rPh sb="12" eb="13">
      <t>ガク</t>
    </rPh>
    <rPh sb="14" eb="15">
      <t>ブン</t>
    </rPh>
    <phoneticPr fontId="7"/>
  </si>
  <si>
    <t>(3)　１　世　帯　、　１　人　当　り　の　保　険　料</t>
    <rPh sb="6" eb="7">
      <t>ヨ</t>
    </rPh>
    <rPh sb="8" eb="9">
      <t>オビ</t>
    </rPh>
    <rPh sb="14" eb="15">
      <t>ジン</t>
    </rPh>
    <rPh sb="16" eb="17">
      <t>トウ</t>
    </rPh>
    <rPh sb="22" eb="23">
      <t>ホ</t>
    </rPh>
    <rPh sb="24" eb="25">
      <t>ケン</t>
    </rPh>
    <rPh sb="26" eb="27">
      <t>リョウ</t>
    </rPh>
    <phoneticPr fontId="7"/>
  </si>
  <si>
    <t>：</t>
    <phoneticPr fontId="7"/>
  </si>
  <si>
    <t>％</t>
    <phoneticPr fontId="7"/>
  </si>
  <si>
    <t>％</t>
    <phoneticPr fontId="7"/>
  </si>
  <si>
    <t>収納率</t>
    <rPh sb="0" eb="1">
      <t>オサム</t>
    </rPh>
    <rPh sb="1" eb="2">
      <t>オサム</t>
    </rPh>
    <rPh sb="2" eb="3">
      <t>リツ</t>
    </rPh>
    <phoneticPr fontId="7"/>
  </si>
  <si>
    <t>収納</t>
    <rPh sb="0" eb="1">
      <t>オサム</t>
    </rPh>
    <rPh sb="1" eb="2">
      <t>オサム</t>
    </rPh>
    <phoneticPr fontId="7"/>
  </si>
  <si>
    <t>調定</t>
    <rPh sb="0" eb="1">
      <t>チョウ</t>
    </rPh>
    <rPh sb="1" eb="2">
      <t>テイ</t>
    </rPh>
    <phoneticPr fontId="7"/>
  </si>
  <si>
    <t>金額</t>
    <rPh sb="0" eb="1">
      <t>キン</t>
    </rPh>
    <rPh sb="1" eb="2">
      <t>ガク</t>
    </rPh>
    <phoneticPr fontId="7"/>
  </si>
  <si>
    <t>件数</t>
    <rPh sb="0" eb="1">
      <t>ケン</t>
    </rPh>
    <rPh sb="1" eb="2">
      <t>カズ</t>
    </rPh>
    <phoneticPr fontId="7"/>
  </si>
  <si>
    <t>(ウ)　後　期　高　齢　者　支　援　金　分</t>
    <rPh sb="4" eb="5">
      <t>ゴ</t>
    </rPh>
    <rPh sb="6" eb="7">
      <t>キ</t>
    </rPh>
    <rPh sb="8" eb="9">
      <t>タカ</t>
    </rPh>
    <rPh sb="10" eb="11">
      <t>ヨワイ</t>
    </rPh>
    <rPh sb="12" eb="13">
      <t>シャ</t>
    </rPh>
    <rPh sb="14" eb="15">
      <t>ササ</t>
    </rPh>
    <rPh sb="16" eb="17">
      <t>エン</t>
    </rPh>
    <rPh sb="18" eb="19">
      <t>カネ</t>
    </rPh>
    <rPh sb="20" eb="21">
      <t>ブン</t>
    </rPh>
    <phoneticPr fontId="7"/>
  </si>
  <si>
    <t>(イ)　介　　護　　分</t>
    <rPh sb="4" eb="5">
      <t>スケ</t>
    </rPh>
    <rPh sb="7" eb="8">
      <t>マモル</t>
    </rPh>
    <rPh sb="10" eb="11">
      <t>ブン</t>
    </rPh>
    <phoneticPr fontId="7"/>
  </si>
  <si>
    <t>(2)　保　険　料　の　調　定　お　よ　び　収　納　状　況　</t>
    <rPh sb="4" eb="5">
      <t>タモツ</t>
    </rPh>
    <rPh sb="6" eb="7">
      <t>ケン</t>
    </rPh>
    <rPh sb="8" eb="9">
      <t>リョウ</t>
    </rPh>
    <rPh sb="12" eb="13">
      <t>チョウ</t>
    </rPh>
    <rPh sb="14" eb="15">
      <t>サダム</t>
    </rPh>
    <rPh sb="22" eb="23">
      <t>オサム</t>
    </rPh>
    <rPh sb="24" eb="25">
      <t>オサム</t>
    </rPh>
    <rPh sb="26" eb="27">
      <t>ジョウ</t>
    </rPh>
    <rPh sb="28" eb="29">
      <t>イワン</t>
    </rPh>
    <phoneticPr fontId="7"/>
  </si>
  <si>
    <t>｢世帯数｣および｢人口｣は住民基本台帳による数値である。</t>
    <rPh sb="1" eb="4">
      <t>セタイスウ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22" eb="24">
      <t>スウチ</t>
    </rPh>
    <phoneticPr fontId="7"/>
  </si>
  <si>
    <t>加入率</t>
    <rPh sb="0" eb="1">
      <t>カ</t>
    </rPh>
    <rPh sb="1" eb="2">
      <t>イリ</t>
    </rPh>
    <rPh sb="2" eb="3">
      <t>リツ</t>
    </rPh>
    <phoneticPr fontId="7"/>
  </si>
  <si>
    <t>加入世帯数</t>
    <rPh sb="0" eb="2">
      <t>カニュウ</t>
    </rPh>
    <rPh sb="2" eb="5">
      <t>セタイスウ</t>
    </rPh>
    <phoneticPr fontId="7"/>
  </si>
  <si>
    <t>年 間 平 均
被保険者数</t>
    <rPh sb="0" eb="1">
      <t>トシ</t>
    </rPh>
    <rPh sb="2" eb="3">
      <t>カン</t>
    </rPh>
    <rPh sb="4" eb="5">
      <t>ヒラ</t>
    </rPh>
    <rPh sb="6" eb="7">
      <t>タモツ</t>
    </rPh>
    <rPh sb="8" eb="12">
      <t>ヒホケンシャ</t>
    </rPh>
    <rPh sb="12" eb="13">
      <t>スウ</t>
    </rPh>
    <phoneticPr fontId="7"/>
  </si>
  <si>
    <t>被保険者数</t>
    <rPh sb="0" eb="4">
      <t>ヒホケンシャ</t>
    </rPh>
    <rPh sb="4" eb="5">
      <t>スウ</t>
    </rPh>
    <phoneticPr fontId="7"/>
  </si>
  <si>
    <t>国民健康保険加入状況</t>
    <phoneticPr fontId="7"/>
  </si>
  <si>
    <t>人口</t>
    <rPh sb="0" eb="1">
      <t>ヒト</t>
    </rPh>
    <rPh sb="1" eb="2">
      <t>クチ</t>
    </rPh>
    <phoneticPr fontId="7"/>
  </si>
  <si>
    <t>世帯数</t>
    <rPh sb="0" eb="1">
      <t>ヨ</t>
    </rPh>
    <rPh sb="1" eb="2">
      <t>オビ</t>
    </rPh>
    <rPh sb="2" eb="3">
      <t>カズ</t>
    </rPh>
    <phoneticPr fontId="7"/>
  </si>
  <si>
    <t>(各年度末現在)</t>
  </si>
  <si>
    <t>(1)　加　　入　　状　　況　　　</t>
    <rPh sb="4" eb="5">
      <t>カ</t>
    </rPh>
    <rPh sb="7" eb="8">
      <t>イ</t>
    </rPh>
    <rPh sb="10" eb="11">
      <t>ジョウ</t>
    </rPh>
    <rPh sb="13" eb="14">
      <t>イワン</t>
    </rPh>
    <phoneticPr fontId="7"/>
  </si>
  <si>
    <t>上記の数値は、厚生労働省提出資料の様式によるため、決算の数値とは異なる場合がある。(以下の表についても同じ)</t>
    <rPh sb="0" eb="2">
      <t>ジョウキ</t>
    </rPh>
    <rPh sb="3" eb="5">
      <t>スウチ</t>
    </rPh>
    <rPh sb="7" eb="9">
      <t>コウセイ</t>
    </rPh>
    <rPh sb="9" eb="12">
      <t>ロウドウショウ</t>
    </rPh>
    <rPh sb="12" eb="14">
      <t>テイシュツ</t>
    </rPh>
    <rPh sb="14" eb="16">
      <t>シリョウ</t>
    </rPh>
    <rPh sb="17" eb="19">
      <t>ヨウシキ</t>
    </rPh>
    <rPh sb="25" eb="27">
      <t>ケッサン</t>
    </rPh>
    <rPh sb="28" eb="30">
      <t>スウチ</t>
    </rPh>
    <rPh sb="32" eb="33">
      <t>コト</t>
    </rPh>
    <rPh sb="35" eb="37">
      <t>バアイ</t>
    </rPh>
    <rPh sb="42" eb="43">
      <t>イ</t>
    </rPh>
    <rPh sb="51" eb="52">
      <t>オナ</t>
    </rPh>
    <phoneticPr fontId="7"/>
  </si>
  <si>
    <t>老人保健法による医療給付に係る分を除く。(以下の表についても同じ)</t>
    <rPh sb="0" eb="2">
      <t>ロウジン</t>
    </rPh>
    <rPh sb="2" eb="5">
      <t>ホケンホウ</t>
    </rPh>
    <rPh sb="8" eb="10">
      <t>イリョウ</t>
    </rPh>
    <rPh sb="10" eb="12">
      <t>キュウフ</t>
    </rPh>
    <rPh sb="13" eb="14">
      <t>カカ</t>
    </rPh>
    <rPh sb="15" eb="16">
      <t>ブン</t>
    </rPh>
    <rPh sb="17" eb="18">
      <t>ノゾ</t>
    </rPh>
    <rPh sb="21" eb="23">
      <t>イカ</t>
    </rPh>
    <rPh sb="24" eb="25">
      <t>ヒョウ</t>
    </rPh>
    <rPh sb="30" eb="31">
      <t>オナ</t>
    </rPh>
    <phoneticPr fontId="7"/>
  </si>
  <si>
    <t>受診件数</t>
    <rPh sb="0" eb="2">
      <t>ジュシン</t>
    </rPh>
    <rPh sb="2" eb="4">
      <t>ケンスウ</t>
    </rPh>
    <phoneticPr fontId="7"/>
  </si>
  <si>
    <t>(6)　療　養　諸　費　費　用　負　担　区　分</t>
    <rPh sb="4" eb="5">
      <t>リョウ</t>
    </rPh>
    <rPh sb="6" eb="7">
      <t>オサム</t>
    </rPh>
    <rPh sb="8" eb="9">
      <t>モロ</t>
    </rPh>
    <rPh sb="10" eb="11">
      <t>ヒ</t>
    </rPh>
    <rPh sb="12" eb="13">
      <t>ヒ</t>
    </rPh>
    <rPh sb="14" eb="15">
      <t>ヨウ</t>
    </rPh>
    <rPh sb="16" eb="17">
      <t>フ</t>
    </rPh>
    <rPh sb="18" eb="19">
      <t>タン</t>
    </rPh>
    <rPh sb="20" eb="21">
      <t>ク</t>
    </rPh>
    <rPh sb="22" eb="23">
      <t>ブン</t>
    </rPh>
    <phoneticPr fontId="7"/>
  </si>
  <si>
    <t>その他</t>
    <rPh sb="2" eb="3">
      <t>タ</t>
    </rPh>
    <phoneticPr fontId="7"/>
  </si>
  <si>
    <t>後期高齢者加入</t>
    <rPh sb="0" eb="2">
      <t>コウキ</t>
    </rPh>
    <rPh sb="2" eb="5">
      <t>コウレイシャ</t>
    </rPh>
    <rPh sb="5" eb="7">
      <t>カニュウ</t>
    </rPh>
    <phoneticPr fontId="7"/>
  </si>
  <si>
    <t>死亡</t>
    <rPh sb="0" eb="1">
      <t>シ</t>
    </rPh>
    <rPh sb="1" eb="2">
      <t>ボウ</t>
    </rPh>
    <phoneticPr fontId="7"/>
  </si>
  <si>
    <t>生活保護開始</t>
    <rPh sb="0" eb="2">
      <t>セイカツ</t>
    </rPh>
    <rPh sb="2" eb="4">
      <t>ホゴ</t>
    </rPh>
    <rPh sb="4" eb="6">
      <t>カイシ</t>
    </rPh>
    <phoneticPr fontId="7"/>
  </si>
  <si>
    <t>社会保険加入</t>
    <rPh sb="0" eb="2">
      <t>シャカイ</t>
    </rPh>
    <rPh sb="2" eb="4">
      <t>ホケン</t>
    </rPh>
    <rPh sb="4" eb="6">
      <t>カニュウ</t>
    </rPh>
    <phoneticPr fontId="7"/>
  </si>
  <si>
    <t>転出</t>
    <rPh sb="0" eb="1">
      <t>テン</t>
    </rPh>
    <rPh sb="1" eb="2">
      <t>デ</t>
    </rPh>
    <phoneticPr fontId="7"/>
  </si>
  <si>
    <t>総数</t>
    <rPh sb="0" eb="1">
      <t>フサ</t>
    </rPh>
    <rPh sb="1" eb="2">
      <t>カズ</t>
    </rPh>
    <phoneticPr fontId="7"/>
  </si>
  <si>
    <t>(5)　資　格　喪　失　事　由　別　被　保　険　者　数</t>
    <rPh sb="4" eb="5">
      <t>シ</t>
    </rPh>
    <rPh sb="6" eb="7">
      <t>カク</t>
    </rPh>
    <rPh sb="8" eb="9">
      <t>モ</t>
    </rPh>
    <rPh sb="10" eb="11">
      <t>シツ</t>
    </rPh>
    <rPh sb="12" eb="13">
      <t>コト</t>
    </rPh>
    <rPh sb="14" eb="15">
      <t>ヨシ</t>
    </rPh>
    <rPh sb="16" eb="17">
      <t>ベツ</t>
    </rPh>
    <rPh sb="18" eb="19">
      <t>ヒ</t>
    </rPh>
    <rPh sb="20" eb="21">
      <t>ホ</t>
    </rPh>
    <rPh sb="22" eb="23">
      <t>ケン</t>
    </rPh>
    <rPh sb="24" eb="25">
      <t>シャ</t>
    </rPh>
    <rPh sb="26" eb="27">
      <t>スウ</t>
    </rPh>
    <phoneticPr fontId="7"/>
  </si>
  <si>
    <t>後期高齢者離脱</t>
    <rPh sb="0" eb="2">
      <t>コウキ</t>
    </rPh>
    <rPh sb="2" eb="5">
      <t>コウレイシャ</t>
    </rPh>
    <rPh sb="5" eb="7">
      <t>リダツ</t>
    </rPh>
    <phoneticPr fontId="7"/>
  </si>
  <si>
    <t>出生</t>
    <rPh sb="0" eb="1">
      <t>デ</t>
    </rPh>
    <rPh sb="1" eb="2">
      <t>ショウ</t>
    </rPh>
    <phoneticPr fontId="7"/>
  </si>
  <si>
    <t>生活保護廃止</t>
    <rPh sb="0" eb="2">
      <t>セイカツ</t>
    </rPh>
    <rPh sb="2" eb="4">
      <t>ホゴ</t>
    </rPh>
    <rPh sb="4" eb="6">
      <t>ハイシ</t>
    </rPh>
    <phoneticPr fontId="7"/>
  </si>
  <si>
    <t>社会保険離脱</t>
    <rPh sb="0" eb="2">
      <t>シャカイ</t>
    </rPh>
    <rPh sb="2" eb="4">
      <t>ホケン</t>
    </rPh>
    <rPh sb="4" eb="6">
      <t>リダツ</t>
    </rPh>
    <phoneticPr fontId="7"/>
  </si>
  <si>
    <t>転入</t>
    <rPh sb="0" eb="1">
      <t>テン</t>
    </rPh>
    <rPh sb="1" eb="2">
      <t>イリ</t>
    </rPh>
    <phoneticPr fontId="7"/>
  </si>
  <si>
    <t>(4)　資　格　取　得　事　由　別　被　保　険　者　数</t>
    <rPh sb="4" eb="5">
      <t>シ</t>
    </rPh>
    <rPh sb="6" eb="7">
      <t>カク</t>
    </rPh>
    <rPh sb="8" eb="9">
      <t>トリ</t>
    </rPh>
    <rPh sb="10" eb="11">
      <t>トク</t>
    </rPh>
    <rPh sb="12" eb="13">
      <t>コト</t>
    </rPh>
    <rPh sb="14" eb="15">
      <t>ヨシ</t>
    </rPh>
    <rPh sb="16" eb="17">
      <t>ベツ</t>
    </rPh>
    <rPh sb="18" eb="19">
      <t>ヒ</t>
    </rPh>
    <rPh sb="20" eb="21">
      <t>ホ</t>
    </rPh>
    <rPh sb="22" eb="23">
      <t>ケン</t>
    </rPh>
    <rPh sb="24" eb="25">
      <t>シャ</t>
    </rPh>
    <rPh sb="26" eb="27">
      <t>スウ</t>
    </rPh>
    <phoneticPr fontId="7"/>
  </si>
  <si>
    <t>一世帯当りの保険料はシステム変更に伴い、20年度から算出できない。</t>
    <rPh sb="0" eb="3">
      <t>イッセタイ</t>
    </rPh>
    <rPh sb="3" eb="4">
      <t>アタ</t>
    </rPh>
    <rPh sb="6" eb="8">
      <t>ホケン</t>
    </rPh>
    <rPh sb="8" eb="9">
      <t>リョウ</t>
    </rPh>
    <rPh sb="14" eb="16">
      <t>ヘンコウ</t>
    </rPh>
    <rPh sb="17" eb="18">
      <t>トモナ</t>
    </rPh>
    <rPh sb="22" eb="24">
      <t>ネンド</t>
    </rPh>
    <rPh sb="26" eb="28">
      <t>サンシュツ</t>
    </rPh>
    <phoneticPr fontId="7"/>
  </si>
  <si>
    <t>１人当りの保険料</t>
    <rPh sb="1" eb="2">
      <t>ニン</t>
    </rPh>
    <rPh sb="2" eb="3">
      <t>アタ</t>
    </rPh>
    <rPh sb="5" eb="6">
      <t>ホ</t>
    </rPh>
    <rPh sb="6" eb="7">
      <t>ケン</t>
    </rPh>
    <rPh sb="7" eb="8">
      <t>リョウ</t>
    </rPh>
    <phoneticPr fontId="7"/>
  </si>
  <si>
    <t>(2) 平成24年版より、厚生労働省提出資料の様式および数値を使用している。</t>
    <rPh sb="4" eb="6">
      <t>ヘイセイ</t>
    </rPh>
    <rPh sb="8" eb="10">
      <t>ネンバン</t>
    </rPh>
    <rPh sb="9" eb="10">
      <t>バン</t>
    </rPh>
    <rPh sb="13" eb="15">
      <t>コウセイ</t>
    </rPh>
    <rPh sb="15" eb="18">
      <t>ロウドウショウ</t>
    </rPh>
    <rPh sb="18" eb="20">
      <t>テイシュツ</t>
    </rPh>
    <rPh sb="20" eb="22">
      <t>シリョウ</t>
    </rPh>
    <rPh sb="23" eb="25">
      <t>ヨウシキ</t>
    </rPh>
    <rPh sb="28" eb="30">
      <t>スウチ</t>
    </rPh>
    <rPh sb="31" eb="33">
      <t>シヨウ</t>
    </rPh>
    <phoneticPr fontId="7"/>
  </si>
  <si>
    <t>(1) ｢療養費｣とは被保険者証を使えなかった理由があるとき、その費用の一部を払い戻した場合をいう。</t>
    <rPh sb="5" eb="7">
      <t>リョウヨウ</t>
    </rPh>
    <rPh sb="7" eb="8">
      <t>ヒ</t>
    </rPh>
    <rPh sb="11" eb="15">
      <t>ヒホケンシャ</t>
    </rPh>
    <rPh sb="15" eb="16">
      <t>アカシ</t>
    </rPh>
    <rPh sb="17" eb="18">
      <t>ツカ</t>
    </rPh>
    <rPh sb="23" eb="25">
      <t>リユウ</t>
    </rPh>
    <rPh sb="33" eb="35">
      <t>ヒヨウ</t>
    </rPh>
    <rPh sb="36" eb="38">
      <t>イチブ</t>
    </rPh>
    <rPh sb="39" eb="40">
      <t>ハラ</t>
    </rPh>
    <rPh sb="41" eb="42">
      <t>モド</t>
    </rPh>
    <rPh sb="44" eb="46">
      <t>バアイ</t>
    </rPh>
    <phoneticPr fontId="7"/>
  </si>
  <si>
    <t>年 度</t>
    <rPh sb="0" eb="1">
      <t>トシ</t>
    </rPh>
    <rPh sb="2" eb="3">
      <t>ド</t>
    </rPh>
    <phoneticPr fontId="7"/>
  </si>
  <si>
    <t>平 成</t>
    <rPh sb="0" eb="1">
      <t>ヒラ</t>
    </rPh>
    <rPh sb="2" eb="3">
      <t>シゲル</t>
    </rPh>
    <phoneticPr fontId="7"/>
  </si>
  <si>
    <t>治療装具</t>
    <phoneticPr fontId="7"/>
  </si>
  <si>
    <t>針・灸</t>
    <phoneticPr fontId="7"/>
  </si>
  <si>
    <t>マッサージ</t>
    <phoneticPr fontId="7"/>
  </si>
  <si>
    <t>柔道整復</t>
    <phoneticPr fontId="7"/>
  </si>
  <si>
    <t>移送費</t>
    <phoneticPr fontId="7"/>
  </si>
  <si>
    <t>食事療養・生活療養費</t>
    <rPh sb="0" eb="2">
      <t>ショクジ</t>
    </rPh>
    <rPh sb="2" eb="4">
      <t>リョウヨウ</t>
    </rPh>
    <rPh sb="5" eb="7">
      <t>セイカツ</t>
    </rPh>
    <rPh sb="7" eb="10">
      <t>リョウヨウヒ</t>
    </rPh>
    <phoneticPr fontId="7"/>
  </si>
  <si>
    <t>診療費</t>
    <rPh sb="0" eb="3">
      <t>シンリョウヒ</t>
    </rPh>
    <phoneticPr fontId="7"/>
  </si>
  <si>
    <t>総数</t>
    <phoneticPr fontId="7"/>
  </si>
  <si>
    <t>(8)　療　養　費　等　支　給　決　定　状　況</t>
    <rPh sb="4" eb="5">
      <t>リョウ</t>
    </rPh>
    <rPh sb="6" eb="7">
      <t>オサム</t>
    </rPh>
    <rPh sb="8" eb="9">
      <t>ヒ</t>
    </rPh>
    <rPh sb="10" eb="11">
      <t>ナド</t>
    </rPh>
    <rPh sb="12" eb="13">
      <t>ササ</t>
    </rPh>
    <rPh sb="14" eb="15">
      <t>キュウ</t>
    </rPh>
    <rPh sb="16" eb="17">
      <t>ケツ</t>
    </rPh>
    <rPh sb="18" eb="19">
      <t>サダム</t>
    </rPh>
    <rPh sb="20" eb="21">
      <t>ジョウ</t>
    </rPh>
    <rPh sb="22" eb="23">
      <t>キョウ</t>
    </rPh>
    <phoneticPr fontId="7"/>
  </si>
  <si>
    <t>｢療養の給付｣とは被保険者証を提出して療養取扱機関にかかった場合をいう。</t>
    <rPh sb="1" eb="3">
      <t>リョウヨウ</t>
    </rPh>
    <rPh sb="4" eb="6">
      <t>キュウフ</t>
    </rPh>
    <rPh sb="9" eb="13">
      <t>ヒホケンシャ</t>
    </rPh>
    <rPh sb="13" eb="14">
      <t>アカシ</t>
    </rPh>
    <rPh sb="15" eb="17">
      <t>テイシュツ</t>
    </rPh>
    <rPh sb="19" eb="21">
      <t>リョウヨウ</t>
    </rPh>
    <rPh sb="21" eb="23">
      <t>トリアツカイ</t>
    </rPh>
    <rPh sb="23" eb="25">
      <t>キカン</t>
    </rPh>
    <rPh sb="30" eb="32">
      <t>バアイ</t>
    </rPh>
    <phoneticPr fontId="7"/>
  </si>
  <si>
    <t>訪問看護療養費</t>
    <phoneticPr fontId="7"/>
  </si>
  <si>
    <t>薬剤</t>
    <phoneticPr fontId="7"/>
  </si>
  <si>
    <t>歯科</t>
    <phoneticPr fontId="7"/>
  </si>
  <si>
    <t>入院外</t>
    <phoneticPr fontId="7"/>
  </si>
  <si>
    <t>入院</t>
    <phoneticPr fontId="7"/>
  </si>
  <si>
    <t>診療費</t>
    <phoneticPr fontId="7"/>
  </si>
  <si>
    <t>(7)　療　養　の　給　付　等　費　用　額　の　状　況</t>
    <rPh sb="4" eb="5">
      <t>リョウ</t>
    </rPh>
    <rPh sb="6" eb="7">
      <t>オサム</t>
    </rPh>
    <rPh sb="10" eb="11">
      <t>キュウ</t>
    </rPh>
    <rPh sb="12" eb="13">
      <t>ヅケ</t>
    </rPh>
    <rPh sb="14" eb="15">
      <t>ナド</t>
    </rPh>
    <rPh sb="16" eb="17">
      <t>ヒ</t>
    </rPh>
    <rPh sb="18" eb="19">
      <t>ヨウ</t>
    </rPh>
    <rPh sb="20" eb="21">
      <t>ガク</t>
    </rPh>
    <rPh sb="24" eb="25">
      <t>ジョウ</t>
    </rPh>
    <rPh sb="26" eb="27">
      <t>キョウ</t>
    </rPh>
    <phoneticPr fontId="7"/>
  </si>
  <si>
    <t>福祉部介護保険課</t>
    <rPh sb="0" eb="2">
      <t>フクシ</t>
    </rPh>
    <rPh sb="2" eb="3">
      <t>ブ</t>
    </rPh>
    <rPh sb="3" eb="5">
      <t>カイゴ</t>
    </rPh>
    <rPh sb="5" eb="7">
      <t>ホケン</t>
    </rPh>
    <rPh sb="7" eb="8">
      <t>カ</t>
    </rPh>
    <phoneticPr fontId="7"/>
  </si>
  <si>
    <t>収納額は収入済額から還付未済額を引いた額である。</t>
    <rPh sb="0" eb="2">
      <t>シュウノウ</t>
    </rPh>
    <rPh sb="2" eb="3">
      <t>ガク</t>
    </rPh>
    <rPh sb="4" eb="6">
      <t>シュウニュウ</t>
    </rPh>
    <rPh sb="6" eb="7">
      <t>ズ</t>
    </rPh>
    <rPh sb="7" eb="8">
      <t>ガク</t>
    </rPh>
    <rPh sb="10" eb="12">
      <t>カンプ</t>
    </rPh>
    <rPh sb="12" eb="14">
      <t>ミサイ</t>
    </rPh>
    <rPh sb="14" eb="15">
      <t>ガク</t>
    </rPh>
    <rPh sb="16" eb="17">
      <t>ヒ</t>
    </rPh>
    <rPh sb="19" eb="20">
      <t>ガク</t>
    </rPh>
    <phoneticPr fontId="7"/>
  </si>
  <si>
    <t>調定件数は、年度中に調定した人の延べ人数である。</t>
    <rPh sb="0" eb="2">
      <t>チョウテイ</t>
    </rPh>
    <rPh sb="2" eb="4">
      <t>ケンスウ</t>
    </rPh>
    <rPh sb="6" eb="9">
      <t>ネンドチュウ</t>
    </rPh>
    <rPh sb="10" eb="12">
      <t>チョウテイ</t>
    </rPh>
    <rPh sb="14" eb="15">
      <t>ヒト</t>
    </rPh>
    <rPh sb="16" eb="17">
      <t>ノ</t>
    </rPh>
    <rPh sb="18" eb="20">
      <t>ニンズウ</t>
    </rPh>
    <phoneticPr fontId="7"/>
  </si>
  <si>
    <t>普通徴収</t>
    <rPh sb="0" eb="2">
      <t>フツウ</t>
    </rPh>
    <rPh sb="2" eb="4">
      <t>チョウシュウ</t>
    </rPh>
    <phoneticPr fontId="7"/>
  </si>
  <si>
    <t>特別徴収</t>
    <rPh sb="0" eb="2">
      <t>トクベツ</t>
    </rPh>
    <rPh sb="2" eb="4">
      <t>チョウシュウ</t>
    </rPh>
    <phoneticPr fontId="7"/>
  </si>
  <si>
    <t>計</t>
    <rPh sb="0" eb="1">
      <t>ケイ</t>
    </rPh>
    <phoneticPr fontId="7"/>
  </si>
  <si>
    <t>収納率</t>
    <rPh sb="0" eb="2">
      <t>シュウノウ</t>
    </rPh>
    <rPh sb="2" eb="3">
      <t>リツ</t>
    </rPh>
    <phoneticPr fontId="7"/>
  </si>
  <si>
    <t>収納額</t>
    <rPh sb="0" eb="2">
      <t>シュウノウ</t>
    </rPh>
    <rPh sb="2" eb="3">
      <t>ガク</t>
    </rPh>
    <phoneticPr fontId="7"/>
  </si>
  <si>
    <t>調定額</t>
    <rPh sb="0" eb="3">
      <t>チョウテイガク</t>
    </rPh>
    <phoneticPr fontId="7"/>
  </si>
  <si>
    <t>調定件数</t>
    <rPh sb="0" eb="2">
      <t>チョウテイ</t>
    </rPh>
    <rPh sb="2" eb="4">
      <t>ケンスウ</t>
    </rPh>
    <phoneticPr fontId="7"/>
  </si>
  <si>
    <t>(3)　保　険　料　の　調　定　お　よ　び　収　納　状　況</t>
    <rPh sb="4" eb="5">
      <t>タモツ</t>
    </rPh>
    <rPh sb="6" eb="7">
      <t>ケン</t>
    </rPh>
    <rPh sb="8" eb="9">
      <t>リョウ</t>
    </rPh>
    <rPh sb="12" eb="13">
      <t>チョウ</t>
    </rPh>
    <rPh sb="14" eb="15">
      <t>サダム</t>
    </rPh>
    <rPh sb="22" eb="23">
      <t>オサム</t>
    </rPh>
    <rPh sb="24" eb="25">
      <t>オサム</t>
    </rPh>
    <rPh sb="26" eb="27">
      <t>ジョウ</t>
    </rPh>
    <rPh sb="28" eb="29">
      <t>キョウ</t>
    </rPh>
    <phoneticPr fontId="7"/>
  </si>
  <si>
    <t>総数には年度途中資格喪失者を含む。</t>
    <rPh sb="0" eb="2">
      <t>ソウスウ</t>
    </rPh>
    <rPh sb="4" eb="6">
      <t>ネンド</t>
    </rPh>
    <rPh sb="6" eb="8">
      <t>トチュウ</t>
    </rPh>
    <rPh sb="8" eb="10">
      <t>シカク</t>
    </rPh>
    <rPh sb="10" eb="13">
      <t>ソウシツシャ</t>
    </rPh>
    <rPh sb="14" eb="15">
      <t>フク</t>
    </rPh>
    <phoneticPr fontId="7"/>
  </si>
  <si>
    <t>第12段階</t>
    <rPh sb="0" eb="1">
      <t>ダイ</t>
    </rPh>
    <rPh sb="3" eb="5">
      <t>ダンカイ</t>
    </rPh>
    <phoneticPr fontId="7"/>
  </si>
  <si>
    <t>第11段階</t>
    <rPh sb="0" eb="1">
      <t>ダイ</t>
    </rPh>
    <rPh sb="3" eb="5">
      <t>ダンカイ</t>
    </rPh>
    <phoneticPr fontId="7"/>
  </si>
  <si>
    <t>第10段階</t>
    <rPh sb="0" eb="1">
      <t>ダイ</t>
    </rPh>
    <rPh sb="3" eb="5">
      <t>ダンカイ</t>
    </rPh>
    <phoneticPr fontId="7"/>
  </si>
  <si>
    <t>第９段階</t>
    <rPh sb="0" eb="1">
      <t>ダイ</t>
    </rPh>
    <rPh sb="2" eb="4">
      <t>ダンカイ</t>
    </rPh>
    <phoneticPr fontId="7"/>
  </si>
  <si>
    <t>第８段階</t>
    <rPh sb="0" eb="1">
      <t>ダイ</t>
    </rPh>
    <rPh sb="2" eb="4">
      <t>ダンカイ</t>
    </rPh>
    <phoneticPr fontId="7"/>
  </si>
  <si>
    <t>第７段階</t>
    <rPh sb="0" eb="1">
      <t>ダイ</t>
    </rPh>
    <rPh sb="2" eb="4">
      <t>ダンカイ</t>
    </rPh>
    <phoneticPr fontId="7"/>
  </si>
  <si>
    <t>第６段階</t>
    <rPh sb="0" eb="1">
      <t>ダイ</t>
    </rPh>
    <rPh sb="2" eb="4">
      <t>ダンカイ</t>
    </rPh>
    <phoneticPr fontId="7"/>
  </si>
  <si>
    <t>第５段階</t>
    <rPh sb="0" eb="1">
      <t>ダイ</t>
    </rPh>
    <rPh sb="2" eb="4">
      <t>ダンカイ</t>
    </rPh>
    <phoneticPr fontId="7"/>
  </si>
  <si>
    <t>第４段階</t>
    <rPh sb="0" eb="1">
      <t>ダイ</t>
    </rPh>
    <rPh sb="2" eb="4">
      <t>ダンカイ</t>
    </rPh>
    <phoneticPr fontId="7"/>
  </si>
  <si>
    <t>特４段階</t>
    <rPh sb="0" eb="1">
      <t>トク</t>
    </rPh>
    <rPh sb="2" eb="4">
      <t>ダンカイ</t>
    </rPh>
    <phoneticPr fontId="7"/>
  </si>
  <si>
    <t>第３段階</t>
    <rPh sb="0" eb="1">
      <t>ダイ</t>
    </rPh>
    <rPh sb="2" eb="4">
      <t>ダンカイ</t>
    </rPh>
    <phoneticPr fontId="7"/>
  </si>
  <si>
    <t>第２段階</t>
    <rPh sb="0" eb="1">
      <t>ダイ</t>
    </rPh>
    <rPh sb="2" eb="4">
      <t>ダンカイ</t>
    </rPh>
    <phoneticPr fontId="7"/>
  </si>
  <si>
    <t>第１段階</t>
    <rPh sb="0" eb="1">
      <t>ダイ</t>
    </rPh>
    <rPh sb="2" eb="4">
      <t>ダンカイ</t>
    </rPh>
    <phoneticPr fontId="7"/>
  </si>
  <si>
    <t>(2)　保　険　料　段　階　別　第　１　号　被　保　険　者　数</t>
    <rPh sb="4" eb="5">
      <t>タモツ</t>
    </rPh>
    <rPh sb="6" eb="7">
      <t>ケン</t>
    </rPh>
    <rPh sb="8" eb="9">
      <t>リョウ</t>
    </rPh>
    <rPh sb="10" eb="11">
      <t>ダン</t>
    </rPh>
    <rPh sb="12" eb="13">
      <t>カイ</t>
    </rPh>
    <rPh sb="14" eb="15">
      <t>ベツ</t>
    </rPh>
    <rPh sb="16" eb="17">
      <t>ダイ</t>
    </rPh>
    <rPh sb="20" eb="21">
      <t>ゴウ</t>
    </rPh>
    <rPh sb="22" eb="23">
      <t>ヒ</t>
    </rPh>
    <rPh sb="24" eb="25">
      <t>タモツ</t>
    </rPh>
    <rPh sb="26" eb="27">
      <t>ケン</t>
    </rPh>
    <rPh sb="28" eb="29">
      <t>シャ</t>
    </rPh>
    <rPh sb="30" eb="31">
      <t>スウ</t>
    </rPh>
    <phoneticPr fontId="7"/>
  </si>
  <si>
    <t>「人口」は外国人登録数を含む。</t>
    <rPh sb="1" eb="3">
      <t>ジンコウ</t>
    </rPh>
    <rPh sb="5" eb="7">
      <t>ガイコク</t>
    </rPh>
    <rPh sb="7" eb="8">
      <t>ジン</t>
    </rPh>
    <rPh sb="8" eb="11">
      <t>トウロクスウ</t>
    </rPh>
    <rPh sb="12" eb="13">
      <t>フク</t>
    </rPh>
    <phoneticPr fontId="7"/>
  </si>
  <si>
    <t>被保険者割合</t>
    <rPh sb="0" eb="4">
      <t>ヒホケンシャ</t>
    </rPh>
    <rPh sb="4" eb="6">
      <t>ワリアイ</t>
    </rPh>
    <phoneticPr fontId="7"/>
  </si>
  <si>
    <t>75歳以上</t>
    <rPh sb="2" eb="3">
      <t>サイ</t>
    </rPh>
    <rPh sb="3" eb="5">
      <t>イジョウ</t>
    </rPh>
    <phoneticPr fontId="7"/>
  </si>
  <si>
    <t>65歳～74歳</t>
    <rPh sb="2" eb="3">
      <t>サイ</t>
    </rPh>
    <rPh sb="6" eb="7">
      <t>サイ</t>
    </rPh>
    <phoneticPr fontId="7"/>
  </si>
  <si>
    <t>第１号被保険者</t>
    <rPh sb="0" eb="1">
      <t>ダイ</t>
    </rPh>
    <rPh sb="2" eb="3">
      <t>ゴウ</t>
    </rPh>
    <rPh sb="3" eb="7">
      <t>ヒホケンシャ</t>
    </rPh>
    <phoneticPr fontId="7"/>
  </si>
  <si>
    <t>人口</t>
    <rPh sb="0" eb="2">
      <t>ジンコウ</t>
    </rPh>
    <phoneticPr fontId="7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</si>
  <si>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7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</si>
  <si>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7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</si>
  <si>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7"/>
  </si>
  <si>
    <t>住宅改修費</t>
    <rPh sb="0" eb="2">
      <t>ジュウタク</t>
    </rPh>
    <rPh sb="2" eb="4">
      <t>カイシュウ</t>
    </rPh>
    <rPh sb="4" eb="5">
      <t>ヒ</t>
    </rPh>
    <phoneticPr fontId="7"/>
  </si>
  <si>
    <t>福祉用具購入費</t>
    <rPh sb="0" eb="2">
      <t>フクシ</t>
    </rPh>
    <rPh sb="2" eb="4">
      <t>ヨウグ</t>
    </rPh>
    <rPh sb="4" eb="7">
      <t>コウニュウヒ</t>
    </rPh>
    <phoneticPr fontId="7"/>
  </si>
  <si>
    <t>施設サービス費</t>
    <rPh sb="0" eb="2">
      <t>シセツ</t>
    </rPh>
    <rPh sb="6" eb="7">
      <t>ヒ</t>
    </rPh>
    <phoneticPr fontId="7"/>
  </si>
  <si>
    <t>居宅・介護予防サービス費</t>
    <rPh sb="0" eb="2">
      <t>キョタク</t>
    </rPh>
    <rPh sb="3" eb="5">
      <t>カイゴ</t>
    </rPh>
    <rPh sb="5" eb="7">
      <t>ヨボウ</t>
    </rPh>
    <rPh sb="11" eb="12">
      <t>ヒ</t>
    </rPh>
    <phoneticPr fontId="7"/>
  </si>
  <si>
    <t>居宅介護支援・
介護予防支援</t>
    <rPh sb="0" eb="2">
      <t>キョタク</t>
    </rPh>
    <rPh sb="2" eb="4">
      <t>カイゴ</t>
    </rPh>
    <rPh sb="4" eb="6">
      <t>シエン</t>
    </rPh>
    <rPh sb="8" eb="10">
      <t>カイゴ</t>
    </rPh>
    <rPh sb="10" eb="12">
      <t>ヨボウ</t>
    </rPh>
    <rPh sb="12" eb="14">
      <t>シエン</t>
    </rPh>
    <phoneticPr fontId="7"/>
  </si>
  <si>
    <t>特定施設入居者
生　活　介　護</t>
    <rPh sb="0" eb="2">
      <t>トクテイ</t>
    </rPh>
    <rPh sb="2" eb="4">
      <t>シセツ</t>
    </rPh>
    <rPh sb="4" eb="7">
      <t>ニュウキョシャ</t>
    </rPh>
    <rPh sb="8" eb="9">
      <t>ナマ</t>
    </rPh>
    <rPh sb="10" eb="11">
      <t>カツ</t>
    </rPh>
    <rPh sb="12" eb="13">
      <t>カイ</t>
    </rPh>
    <rPh sb="14" eb="15">
      <t>マモル</t>
    </rPh>
    <phoneticPr fontId="7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</si>
  <si>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7"/>
  </si>
  <si>
    <t>短期入所生活・
療　養　介　護</t>
    <rPh sb="0" eb="2">
      <t>タンキ</t>
    </rPh>
    <rPh sb="2" eb="4">
      <t>ニュウショ</t>
    </rPh>
    <rPh sb="4" eb="6">
      <t>セイカツ</t>
    </rPh>
    <rPh sb="8" eb="9">
      <t>イヤス</t>
    </rPh>
    <rPh sb="10" eb="11">
      <t>マモル</t>
    </rPh>
    <rPh sb="12" eb="13">
      <t>カイ</t>
    </rPh>
    <rPh sb="14" eb="15">
      <t>マモル</t>
    </rPh>
    <phoneticPr fontId="7"/>
  </si>
  <si>
    <t>福祉用具貸与</t>
    <rPh sb="0" eb="2">
      <t>フクシ</t>
    </rPh>
    <rPh sb="2" eb="4">
      <t>ヨウグ</t>
    </rPh>
    <rPh sb="4" eb="6">
      <t>タイヨ</t>
    </rPh>
    <phoneticPr fontId="7"/>
  </si>
  <si>
    <t>通　　　所
ﾘﾊﾋﾞﾘﾃｰｼｮﾝ</t>
    <phoneticPr fontId="7"/>
  </si>
  <si>
    <t>通所介護</t>
    <rPh sb="0" eb="4">
      <t>ツウショカイゴ</t>
    </rPh>
    <phoneticPr fontId="7"/>
  </si>
  <si>
    <t>訪　　　問
ﾘﾊﾋﾞﾘﾃｰｼｮﾝ</t>
    <phoneticPr fontId="7"/>
  </si>
  <si>
    <t>訪問看護</t>
    <rPh sb="0" eb="2">
      <t>ホウモン</t>
    </rPh>
    <rPh sb="2" eb="4">
      <t>カンゴ</t>
    </rPh>
    <phoneticPr fontId="7"/>
  </si>
  <si>
    <t>訪問入浴介護</t>
    <rPh sb="0" eb="2">
      <t>ホウモン</t>
    </rPh>
    <rPh sb="2" eb="4">
      <t>ニュウヨク</t>
    </rPh>
    <rPh sb="4" eb="6">
      <t>カイゴ</t>
    </rPh>
    <phoneticPr fontId="7"/>
  </si>
  <si>
    <t>訪問介護</t>
    <rPh sb="0" eb="2">
      <t>ホウモン</t>
    </rPh>
    <rPh sb="2" eb="4">
      <t>カイゴ</t>
    </rPh>
    <phoneticPr fontId="7"/>
  </si>
  <si>
    <t>(7)　サ　ー　ビ　ス　区　分　別　経　費</t>
    <rPh sb="12" eb="13">
      <t>ク</t>
    </rPh>
    <rPh sb="14" eb="15">
      <t>ブン</t>
    </rPh>
    <rPh sb="16" eb="17">
      <t>ベツ</t>
    </rPh>
    <rPh sb="18" eb="19">
      <t>ヘ</t>
    </rPh>
    <rPh sb="20" eb="21">
      <t>ヒ</t>
    </rPh>
    <phoneticPr fontId="7"/>
  </si>
  <si>
    <t>サービス受給者数は、各月の利用人数を合計したものである。</t>
    <rPh sb="4" eb="7">
      <t>ジュキュウシャ</t>
    </rPh>
    <rPh sb="7" eb="8">
      <t>スウ</t>
    </rPh>
    <rPh sb="10" eb="12">
      <t>カクツキ</t>
    </rPh>
    <rPh sb="13" eb="15">
      <t>リヨウ</t>
    </rPh>
    <rPh sb="15" eb="17">
      <t>ニンズウ</t>
    </rPh>
    <rPh sb="18" eb="20">
      <t>ゴウケイ</t>
    </rPh>
    <phoneticPr fontId="7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</si>
  <si>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</si>
  <si>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</si>
  <si>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7"/>
  </si>
  <si>
    <t>地域密着型サービス</t>
    <rPh sb="0" eb="2">
      <t>チイキ</t>
    </rPh>
    <rPh sb="2" eb="4">
      <t>ミッチャク</t>
    </rPh>
    <rPh sb="4" eb="5">
      <t>ガタ</t>
    </rPh>
    <phoneticPr fontId="7"/>
  </si>
  <si>
    <t>施設サービス</t>
    <rPh sb="0" eb="2">
      <t>シセツ</t>
    </rPh>
    <phoneticPr fontId="7"/>
  </si>
  <si>
    <t>居宅・介護予防
サ　ー　ビ　ス</t>
    <rPh sb="0" eb="2">
      <t>キョタク</t>
    </rPh>
    <rPh sb="3" eb="5">
      <t>カイゴ</t>
    </rPh>
    <rPh sb="5" eb="7">
      <t>ヨボウ</t>
    </rPh>
    <phoneticPr fontId="7"/>
  </si>
  <si>
    <t>(6)　サ　ー　ビ　ス　受　給　者　数</t>
    <rPh sb="12" eb="13">
      <t>ウケ</t>
    </rPh>
    <rPh sb="14" eb="15">
      <t>キュウ</t>
    </rPh>
    <rPh sb="16" eb="17">
      <t>シャ</t>
    </rPh>
    <rPh sb="18" eb="19">
      <t>スウ</t>
    </rPh>
    <phoneticPr fontId="7"/>
  </si>
  <si>
    <t>第２号</t>
    <rPh sb="0" eb="1">
      <t>ダイ</t>
    </rPh>
    <rPh sb="2" eb="3">
      <t>ゴウ</t>
    </rPh>
    <phoneticPr fontId="7"/>
  </si>
  <si>
    <t>第１号</t>
    <rPh sb="0" eb="1">
      <t>ダイ</t>
    </rPh>
    <rPh sb="2" eb="3">
      <t>ゴウ</t>
    </rPh>
    <phoneticPr fontId="7"/>
  </si>
  <si>
    <t>要介護５</t>
    <rPh sb="0" eb="1">
      <t>ヨウ</t>
    </rPh>
    <rPh sb="1" eb="3">
      <t>カイゴ</t>
    </rPh>
    <phoneticPr fontId="7"/>
  </si>
  <si>
    <t>要介護４</t>
    <rPh sb="0" eb="1">
      <t>ヨウ</t>
    </rPh>
    <rPh sb="1" eb="3">
      <t>カイゴ</t>
    </rPh>
    <phoneticPr fontId="7"/>
  </si>
  <si>
    <t>要介護３</t>
    <rPh sb="0" eb="1">
      <t>ヨウ</t>
    </rPh>
    <rPh sb="1" eb="3">
      <t>カイゴ</t>
    </rPh>
    <phoneticPr fontId="7"/>
  </si>
  <si>
    <t>要介護２</t>
    <rPh sb="0" eb="1">
      <t>ヨウ</t>
    </rPh>
    <rPh sb="1" eb="3">
      <t>カイゴ</t>
    </rPh>
    <phoneticPr fontId="7"/>
  </si>
  <si>
    <t>要介護１</t>
    <rPh sb="0" eb="1">
      <t>ヨウ</t>
    </rPh>
    <rPh sb="1" eb="3">
      <t>カイゴ</t>
    </rPh>
    <phoneticPr fontId="7"/>
  </si>
  <si>
    <t>要支援２</t>
    <rPh sb="0" eb="1">
      <t>ヨウ</t>
    </rPh>
    <rPh sb="1" eb="3">
      <t>シエン</t>
    </rPh>
    <phoneticPr fontId="7"/>
  </si>
  <si>
    <t>審査判定数</t>
    <rPh sb="0" eb="2">
      <t>シンサ</t>
    </rPh>
    <rPh sb="2" eb="4">
      <t>ハンテイ</t>
    </rPh>
    <rPh sb="4" eb="5">
      <t>スウ</t>
    </rPh>
    <phoneticPr fontId="7"/>
  </si>
  <si>
    <t>審査会開催数</t>
    <rPh sb="0" eb="3">
      <t>シンサカイ</t>
    </rPh>
    <rPh sb="3" eb="5">
      <t>カイサイ</t>
    </rPh>
    <rPh sb="5" eb="6">
      <t>スウ</t>
    </rPh>
    <phoneticPr fontId="7"/>
  </si>
  <si>
    <t>主治医意見書作成
件　　　　　　数</t>
    <rPh sb="0" eb="3">
      <t>シュジイ</t>
    </rPh>
    <rPh sb="3" eb="6">
      <t>イケンショ</t>
    </rPh>
    <rPh sb="6" eb="8">
      <t>サクセイ</t>
    </rPh>
    <rPh sb="9" eb="10">
      <t>ケン</t>
    </rPh>
    <rPh sb="16" eb="17">
      <t>スウ</t>
    </rPh>
    <phoneticPr fontId="7"/>
  </si>
  <si>
    <t>認　定　調　査
件　　　　　数</t>
    <rPh sb="0" eb="1">
      <t>シノブ</t>
    </rPh>
    <rPh sb="2" eb="3">
      <t>サダム</t>
    </rPh>
    <rPh sb="4" eb="5">
      <t>チョウ</t>
    </rPh>
    <rPh sb="6" eb="7">
      <t>サ</t>
    </rPh>
    <rPh sb="8" eb="9">
      <t>ケン</t>
    </rPh>
    <rPh sb="14" eb="15">
      <t>スウ</t>
    </rPh>
    <phoneticPr fontId="7"/>
  </si>
  <si>
    <t>申 請 書 受 理
件　　　　　数</t>
    <rPh sb="0" eb="1">
      <t>サル</t>
    </rPh>
    <rPh sb="2" eb="3">
      <t>ショウ</t>
    </rPh>
    <rPh sb="4" eb="5">
      <t>ショ</t>
    </rPh>
    <rPh sb="6" eb="7">
      <t>ウケ</t>
    </rPh>
    <rPh sb="8" eb="9">
      <t>リ</t>
    </rPh>
    <rPh sb="10" eb="11">
      <t>ケン</t>
    </rPh>
    <rPh sb="16" eb="17">
      <t>スウ</t>
    </rPh>
    <phoneticPr fontId="7"/>
  </si>
  <si>
    <t>(4)　要　介　護　認　定　申　請　お　よ　び　審　査　件　数</t>
    <rPh sb="4" eb="5">
      <t>ヨウ</t>
    </rPh>
    <rPh sb="6" eb="7">
      <t>カイ</t>
    </rPh>
    <rPh sb="8" eb="9">
      <t>マモル</t>
    </rPh>
    <rPh sb="10" eb="11">
      <t>シノブ</t>
    </rPh>
    <rPh sb="12" eb="13">
      <t>サダム</t>
    </rPh>
    <rPh sb="14" eb="15">
      <t>サル</t>
    </rPh>
    <rPh sb="16" eb="17">
      <t>ショウ</t>
    </rPh>
    <rPh sb="24" eb="25">
      <t>シン</t>
    </rPh>
    <rPh sb="26" eb="27">
      <t>サ</t>
    </rPh>
    <rPh sb="28" eb="29">
      <t>ケン</t>
    </rPh>
    <rPh sb="30" eb="31">
      <t>スウ</t>
    </rPh>
    <phoneticPr fontId="7"/>
  </si>
  <si>
    <t>遺族基礎</t>
    <phoneticPr fontId="7"/>
  </si>
  <si>
    <t>障害基礎</t>
    <phoneticPr fontId="7"/>
  </si>
  <si>
    <t>老齢福祉</t>
    <phoneticPr fontId="7"/>
  </si>
  <si>
    <t>遺族基礎</t>
    <phoneticPr fontId="7"/>
  </si>
  <si>
    <t>障害基礎</t>
    <phoneticPr fontId="7"/>
  </si>
  <si>
    <t>老齢福祉</t>
    <phoneticPr fontId="7"/>
  </si>
  <si>
    <t>全部支給停止</t>
    <phoneticPr fontId="7"/>
  </si>
  <si>
    <t>一部支給停止</t>
    <phoneticPr fontId="7"/>
  </si>
  <si>
    <t>遺族基礎</t>
    <phoneticPr fontId="7"/>
  </si>
  <si>
    <t>障害基礎</t>
    <phoneticPr fontId="7"/>
  </si>
  <si>
    <t>老齢福祉</t>
    <phoneticPr fontId="7"/>
  </si>
  <si>
    <t>全部支給</t>
    <phoneticPr fontId="7"/>
  </si>
  <si>
    <t>総数</t>
    <phoneticPr fontId="7"/>
  </si>
  <si>
    <t>(各年度末現在)</t>
    <rPh sb="1" eb="4">
      <t>カクネンド</t>
    </rPh>
    <rPh sb="4" eb="5">
      <t>マツ</t>
    </rPh>
    <rPh sb="5" eb="7">
      <t>ゲンザイ</t>
    </rPh>
    <phoneticPr fontId="7"/>
  </si>
  <si>
    <t>(3)　福　祉　年　金　受　給　権　者　状　況</t>
    <rPh sb="4" eb="5">
      <t>フク</t>
    </rPh>
    <rPh sb="6" eb="7">
      <t>シ</t>
    </rPh>
    <rPh sb="8" eb="9">
      <t>トシ</t>
    </rPh>
    <rPh sb="10" eb="11">
      <t>キン</t>
    </rPh>
    <rPh sb="12" eb="13">
      <t>ウケ</t>
    </rPh>
    <rPh sb="14" eb="15">
      <t>キュウ</t>
    </rPh>
    <rPh sb="16" eb="17">
      <t>ケン</t>
    </rPh>
    <rPh sb="18" eb="19">
      <t>シャ</t>
    </rPh>
    <rPh sb="20" eb="21">
      <t>ジョウ</t>
    </rPh>
    <rPh sb="22" eb="23">
      <t>キョウ</t>
    </rPh>
    <phoneticPr fontId="7"/>
  </si>
  <si>
    <t>死亡一時金</t>
    <rPh sb="0" eb="2">
      <t>シボウ</t>
    </rPh>
    <rPh sb="2" eb="5">
      <t>イチジキン</t>
    </rPh>
    <phoneticPr fontId="7"/>
  </si>
  <si>
    <t>寡婦</t>
    <rPh sb="0" eb="2">
      <t>カフ</t>
    </rPh>
    <phoneticPr fontId="7"/>
  </si>
  <si>
    <t>遺族基礎</t>
    <rPh sb="0" eb="2">
      <t>イゾク</t>
    </rPh>
    <rPh sb="2" eb="4">
      <t>キソ</t>
    </rPh>
    <phoneticPr fontId="7"/>
  </si>
  <si>
    <t>障害基礎</t>
    <rPh sb="0" eb="2">
      <t>ショウガイ</t>
    </rPh>
    <rPh sb="2" eb="4">
      <t>キソ</t>
    </rPh>
    <phoneticPr fontId="7"/>
  </si>
  <si>
    <t>障害</t>
    <phoneticPr fontId="7"/>
  </si>
  <si>
    <t>老齢基礎</t>
    <phoneticPr fontId="7"/>
  </si>
  <si>
    <t>通算老齢</t>
    <phoneticPr fontId="7"/>
  </si>
  <si>
    <t>老齢</t>
    <phoneticPr fontId="7"/>
  </si>
  <si>
    <t>(2)　拠　出　年　金　受　給　権　者　状　況</t>
    <rPh sb="4" eb="5">
      <t>キョ</t>
    </rPh>
    <rPh sb="6" eb="7">
      <t>デ</t>
    </rPh>
    <rPh sb="8" eb="9">
      <t>トシ</t>
    </rPh>
    <rPh sb="10" eb="11">
      <t>キン</t>
    </rPh>
    <rPh sb="12" eb="13">
      <t>ウケ</t>
    </rPh>
    <rPh sb="14" eb="15">
      <t>キュウ</t>
    </rPh>
    <rPh sb="16" eb="17">
      <t>ケン</t>
    </rPh>
    <rPh sb="18" eb="19">
      <t>シャ</t>
    </rPh>
    <rPh sb="20" eb="21">
      <t>ジョウ</t>
    </rPh>
    <rPh sb="22" eb="23">
      <t>キョウ</t>
    </rPh>
    <phoneticPr fontId="7"/>
  </si>
  <si>
    <t>３号</t>
    <rPh sb="1" eb="2">
      <t>ゴウ</t>
    </rPh>
    <phoneticPr fontId="7"/>
  </si>
  <si>
    <t>１号(任意)</t>
    <rPh sb="1" eb="2">
      <t>ゴウ</t>
    </rPh>
    <rPh sb="3" eb="4">
      <t>ニン</t>
    </rPh>
    <rPh sb="4" eb="5">
      <t>イ</t>
    </rPh>
    <phoneticPr fontId="7"/>
  </si>
  <si>
    <t>１号(強制)</t>
    <rPh sb="1" eb="2">
      <t>ゴウ</t>
    </rPh>
    <rPh sb="3" eb="4">
      <t>ツヨシ</t>
    </rPh>
    <rPh sb="4" eb="5">
      <t>セイ</t>
    </rPh>
    <phoneticPr fontId="7"/>
  </si>
  <si>
    <t>被保険者数</t>
    <phoneticPr fontId="7"/>
  </si>
  <si>
    <t>(1)　拠　出　年　金　加　入　者　数</t>
    <rPh sb="4" eb="5">
      <t>キョ</t>
    </rPh>
    <rPh sb="6" eb="7">
      <t>デ</t>
    </rPh>
    <rPh sb="8" eb="9">
      <t>トシ</t>
    </rPh>
    <rPh sb="10" eb="11">
      <t>キン</t>
    </rPh>
    <rPh sb="12" eb="13">
      <t>カ</t>
    </rPh>
    <rPh sb="14" eb="15">
      <t>イリ</t>
    </rPh>
    <rPh sb="16" eb="17">
      <t>シャ</t>
    </rPh>
    <rPh sb="18" eb="19">
      <t>スウ</t>
    </rPh>
    <phoneticPr fontId="7"/>
  </si>
  <si>
    <t>特定入所者介護
サ ー ビ ス 費</t>
    <rPh sb="0" eb="2">
      <t>トクテイ</t>
    </rPh>
    <rPh sb="2" eb="5">
      <t>ニュウショシャ</t>
    </rPh>
    <rPh sb="5" eb="7">
      <t>カイゴ</t>
    </rPh>
    <rPh sb="16" eb="17">
      <t>ヒ</t>
    </rPh>
    <phoneticPr fontId="7"/>
  </si>
  <si>
    <t>審査支払手数料</t>
    <rPh sb="0" eb="2">
      <t>シンサ</t>
    </rPh>
    <rPh sb="2" eb="4">
      <t>シハライ</t>
    </rPh>
    <rPh sb="4" eb="7">
      <t>テスウリョウ</t>
    </rPh>
    <phoneticPr fontId="7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</si>
  <si>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1">
      <t>ニュウキョ</t>
    </rPh>
    <rPh sb="11" eb="12">
      <t>シャ</t>
    </rPh>
    <rPh sb="12" eb="14">
      <t>セイカツ</t>
    </rPh>
    <rPh sb="14" eb="16">
      <t>カイゴ</t>
    </rPh>
    <phoneticPr fontId="15"/>
  </si>
  <si>
    <t>地域密着型サービス費</t>
    <rPh sb="0" eb="2">
      <t>チイキ</t>
    </rPh>
    <rPh sb="2" eb="5">
      <t>ミッチャクガタ</t>
    </rPh>
    <rPh sb="9" eb="10">
      <t>ヒ</t>
    </rPh>
    <phoneticPr fontId="7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</si>
  <si>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7"/>
  </si>
  <si>
    <t>小規模多機能型
居　宅　介　護</t>
    <rPh sb="0" eb="3">
      <t>ショウキボ</t>
    </rPh>
    <rPh sb="3" eb="7">
      <t>タキノウガタ</t>
    </rPh>
    <rPh sb="8" eb="9">
      <t>イ</t>
    </rPh>
    <rPh sb="10" eb="11">
      <t>タク</t>
    </rPh>
    <rPh sb="12" eb="13">
      <t>カイ</t>
    </rPh>
    <rPh sb="14" eb="15">
      <t>マモル</t>
    </rPh>
    <phoneticPr fontId="7"/>
  </si>
  <si>
    <t>認知症対応型
通 所 介 護</t>
    <rPh sb="0" eb="3">
      <t>ニンチショウ</t>
    </rPh>
    <rPh sb="3" eb="6">
      <t>タイオウガタ</t>
    </rPh>
    <rPh sb="7" eb="8">
      <t>ツウ</t>
    </rPh>
    <rPh sb="9" eb="10">
      <t>ショ</t>
    </rPh>
    <rPh sb="11" eb="12">
      <t>カイ</t>
    </rPh>
    <rPh sb="13" eb="14">
      <t>マモル</t>
    </rPh>
    <phoneticPr fontId="7"/>
  </si>
  <si>
    <t>夜 間 対 応 型
訪　問　介　護</t>
    <rPh sb="0" eb="1">
      <t>ヨル</t>
    </rPh>
    <rPh sb="2" eb="3">
      <t>カン</t>
    </rPh>
    <rPh sb="4" eb="5">
      <t>タイ</t>
    </rPh>
    <rPh sb="6" eb="7">
      <t>オウ</t>
    </rPh>
    <rPh sb="8" eb="9">
      <t>カタ</t>
    </rPh>
    <rPh sb="10" eb="11">
      <t>ホウ</t>
    </rPh>
    <rPh sb="12" eb="13">
      <t>トイ</t>
    </rPh>
    <rPh sb="14" eb="15">
      <t>カイ</t>
    </rPh>
    <rPh sb="16" eb="17">
      <t>マモル</t>
    </rPh>
    <phoneticPr fontId="7"/>
  </si>
  <si>
    <t>食事費用</t>
    <rPh sb="0" eb="2">
      <t>ショクジ</t>
    </rPh>
    <rPh sb="2" eb="4">
      <t>ヒヨウ</t>
    </rPh>
    <phoneticPr fontId="7"/>
  </si>
  <si>
    <t>｢食事療養費｣の｢件数｣は｢医科入院｣、｢歯科｣の再掲である。</t>
    <rPh sb="1" eb="3">
      <t>ショクジ</t>
    </rPh>
    <rPh sb="3" eb="5">
      <t>リョウヨウ</t>
    </rPh>
    <rPh sb="5" eb="6">
      <t>ヒ</t>
    </rPh>
    <rPh sb="9" eb="11">
      <t>ケンスウ</t>
    </rPh>
    <rPh sb="14" eb="16">
      <t>イカ</t>
    </rPh>
    <rPh sb="16" eb="18">
      <t>ニュウイン</t>
    </rPh>
    <rPh sb="21" eb="23">
      <t>シカ</t>
    </rPh>
    <rPh sb="25" eb="27">
      <t>サイケイ</t>
    </rPh>
    <phoneticPr fontId="7"/>
  </si>
  <si>
    <t>医療費総額(｢総数｣の｢費用額｣)は、戻入差引前の数値である。</t>
    <rPh sb="0" eb="3">
      <t>イリョウヒ</t>
    </rPh>
    <rPh sb="3" eb="5">
      <t>ソウガク</t>
    </rPh>
    <rPh sb="7" eb="9">
      <t>ソウスウ</t>
    </rPh>
    <rPh sb="12" eb="14">
      <t>ヒヨウ</t>
    </rPh>
    <rPh sb="14" eb="15">
      <t>ガク</t>
    </rPh>
    <rPh sb="19" eb="21">
      <t>レイニュウ</t>
    </rPh>
    <rPh sb="21" eb="22">
      <t>サ</t>
    </rPh>
    <rPh sb="22" eb="23">
      <t>ビ</t>
    </rPh>
    <rPh sb="23" eb="24">
      <t>マエ</t>
    </rPh>
    <rPh sb="25" eb="27">
      <t>スウチ</t>
    </rPh>
    <phoneticPr fontId="7"/>
  </si>
  <si>
    <t>｢件数｣および「費用額」は、東京都後期高齢者医療広域連合の給付状況から、練馬区の被保険者分を抽出したものである。</t>
    <rPh sb="8" eb="10">
      <t>ヒヨウ</t>
    </rPh>
    <rPh sb="10" eb="11">
      <t>ガク</t>
    </rPh>
    <rPh sb="14" eb="16">
      <t>トウキョウ</t>
    </rPh>
    <rPh sb="16" eb="17">
      <t>ト</t>
    </rPh>
    <rPh sb="17" eb="19">
      <t>コウキ</t>
    </rPh>
    <rPh sb="19" eb="22">
      <t>コウレイシャ</t>
    </rPh>
    <rPh sb="22" eb="24">
      <t>イリョウ</t>
    </rPh>
    <rPh sb="24" eb="26">
      <t>コウイキ</t>
    </rPh>
    <rPh sb="26" eb="28">
      <t>レンゴウ</t>
    </rPh>
    <rPh sb="29" eb="31">
      <t>キュウフ</t>
    </rPh>
    <rPh sb="31" eb="33">
      <t>ジョウキョウ</t>
    </rPh>
    <rPh sb="36" eb="39">
      <t>ネリマク</t>
    </rPh>
    <rPh sb="40" eb="44">
      <t>ヒホケンシャ</t>
    </rPh>
    <rPh sb="44" eb="45">
      <t>ブン</t>
    </rPh>
    <rPh sb="46" eb="48">
      <t>チュウシュツ</t>
    </rPh>
    <phoneticPr fontId="7"/>
  </si>
  <si>
    <t>費用額</t>
    <rPh sb="0" eb="1">
      <t>ヒ</t>
    </rPh>
    <rPh sb="1" eb="2">
      <t>ヨウ</t>
    </rPh>
    <rPh sb="2" eb="3">
      <t>ガク</t>
    </rPh>
    <phoneticPr fontId="7"/>
  </si>
  <si>
    <t>医療費支給費</t>
    <rPh sb="0" eb="1">
      <t>イ</t>
    </rPh>
    <rPh sb="1" eb="2">
      <t>リョウ</t>
    </rPh>
    <rPh sb="2" eb="3">
      <t>ヒ</t>
    </rPh>
    <rPh sb="3" eb="4">
      <t>ササ</t>
    </rPh>
    <rPh sb="4" eb="5">
      <t>キュウ</t>
    </rPh>
    <rPh sb="5" eb="6">
      <t>ヒ</t>
    </rPh>
    <phoneticPr fontId="7"/>
  </si>
  <si>
    <t>訪問看護療養費</t>
    <rPh sb="0" eb="1">
      <t>オトズ</t>
    </rPh>
    <rPh sb="1" eb="2">
      <t>トイ</t>
    </rPh>
    <rPh sb="2" eb="3">
      <t>ミ</t>
    </rPh>
    <rPh sb="3" eb="4">
      <t>ユズル</t>
    </rPh>
    <rPh sb="4" eb="5">
      <t>リョウ</t>
    </rPh>
    <rPh sb="5" eb="6">
      <t>オサム</t>
    </rPh>
    <rPh sb="6" eb="7">
      <t>ヒ</t>
    </rPh>
    <phoneticPr fontId="7"/>
  </si>
  <si>
    <t>歯科(歯科入院含む)</t>
    <phoneticPr fontId="7"/>
  </si>
  <si>
    <t>食事療養費</t>
    <rPh sb="0" eb="1">
      <t>ショク</t>
    </rPh>
    <rPh sb="1" eb="2">
      <t>コト</t>
    </rPh>
    <rPh sb="2" eb="3">
      <t>リョウ</t>
    </rPh>
    <rPh sb="3" eb="4">
      <t>オサム</t>
    </rPh>
    <rPh sb="4" eb="5">
      <t>ヒ</t>
    </rPh>
    <phoneticPr fontId="7"/>
  </si>
  <si>
    <t>調剤</t>
    <rPh sb="0" eb="1">
      <t>チョウ</t>
    </rPh>
    <rPh sb="1" eb="2">
      <t>ザイ</t>
    </rPh>
    <phoneticPr fontId="7"/>
  </si>
  <si>
    <t>費用額</t>
    <phoneticPr fontId="7"/>
  </si>
  <si>
    <t>件数</t>
    <phoneticPr fontId="7"/>
  </si>
  <si>
    <t>医科入院外</t>
    <phoneticPr fontId="7"/>
  </si>
  <si>
    <t>医科入院</t>
    <phoneticPr fontId="7"/>
  </si>
  <si>
    <t>対象者数</t>
    <phoneticPr fontId="7"/>
  </si>
  <si>
    <t>(5)　要　介　護　認　定　者　数</t>
    <rPh sb="4" eb="5">
      <t>ヨウ</t>
    </rPh>
    <rPh sb="6" eb="7">
      <t>カイ</t>
    </rPh>
    <rPh sb="8" eb="9">
      <t>マモル</t>
    </rPh>
    <rPh sb="10" eb="11">
      <t>シノブ</t>
    </rPh>
    <rPh sb="12" eb="13">
      <t>テイ</t>
    </rPh>
    <rPh sb="14" eb="15">
      <t>モノ</t>
    </rPh>
    <rPh sb="16" eb="17">
      <t>スウ</t>
    </rPh>
    <phoneticPr fontId="7"/>
  </si>
  <si>
    <t>特３段階</t>
    <rPh sb="0" eb="1">
      <t>トク</t>
    </rPh>
    <rPh sb="2" eb="4">
      <t>ダンカイ</t>
    </rPh>
    <phoneticPr fontId="7"/>
  </si>
  <si>
    <t>(1)　第　１　号　被　保　険　者　数</t>
    <rPh sb="4" eb="5">
      <t>ダイ</t>
    </rPh>
    <rPh sb="8" eb="9">
      <t>ゴウ</t>
    </rPh>
    <rPh sb="10" eb="11">
      <t>ヒ</t>
    </rPh>
    <rPh sb="12" eb="13">
      <t>タモツ</t>
    </rPh>
    <rPh sb="14" eb="15">
      <t>ケン</t>
    </rPh>
    <rPh sb="16" eb="17">
      <t>モノ</t>
    </rPh>
    <rPh sb="18" eb="19">
      <t>スウ</t>
    </rPh>
    <phoneticPr fontId="7"/>
  </si>
  <si>
    <t>(1)　応　急　小　口　資　金</t>
    <rPh sb="4" eb="5">
      <t>オウ</t>
    </rPh>
    <rPh sb="6" eb="7">
      <t>キュウ</t>
    </rPh>
    <rPh sb="8" eb="9">
      <t>ショウ</t>
    </rPh>
    <rPh sb="10" eb="11">
      <t>クチ</t>
    </rPh>
    <rPh sb="12" eb="13">
      <t>シ</t>
    </rPh>
    <rPh sb="14" eb="15">
      <t>キン</t>
    </rPh>
    <phoneticPr fontId="7"/>
  </si>
  <si>
    <t>一般貸付</t>
    <rPh sb="0" eb="2">
      <t>イッパン</t>
    </rPh>
    <rPh sb="2" eb="4">
      <t>カシツケ</t>
    </rPh>
    <phoneticPr fontId="7"/>
  </si>
  <si>
    <t>特別貸付</t>
    <rPh sb="0" eb="2">
      <t>トクベツ</t>
    </rPh>
    <rPh sb="2" eb="4">
      <t>カシツケ</t>
    </rPh>
    <phoneticPr fontId="7"/>
  </si>
  <si>
    <t>件数</t>
    <rPh sb="0" eb="2">
      <t>ケンスウ</t>
    </rPh>
    <phoneticPr fontId="7"/>
  </si>
  <si>
    <t>金額</t>
    <rPh sb="0" eb="2">
      <t>キンガク</t>
    </rPh>
    <phoneticPr fontId="7"/>
  </si>
  <si>
    <t>：</t>
    <phoneticPr fontId="7"/>
  </si>
  <si>
    <t>(2)　母　子　福　祉　資　金</t>
    <rPh sb="4" eb="5">
      <t>ハハ</t>
    </rPh>
    <rPh sb="6" eb="7">
      <t>コ</t>
    </rPh>
    <rPh sb="8" eb="9">
      <t>フク</t>
    </rPh>
    <rPh sb="10" eb="11">
      <t>シ</t>
    </rPh>
    <rPh sb="12" eb="13">
      <t>シ</t>
    </rPh>
    <rPh sb="14" eb="15">
      <t>キン</t>
    </rPh>
    <phoneticPr fontId="7"/>
  </si>
  <si>
    <t>貸付金の種類別件数</t>
    <rPh sb="0" eb="2">
      <t>カシツケ</t>
    </rPh>
    <rPh sb="2" eb="3">
      <t>キン</t>
    </rPh>
    <rPh sb="4" eb="6">
      <t>シュルイ</t>
    </rPh>
    <rPh sb="6" eb="7">
      <t>ベツ</t>
    </rPh>
    <rPh sb="7" eb="9">
      <t>ケンスウ</t>
    </rPh>
    <phoneticPr fontId="7"/>
  </si>
  <si>
    <t>修学</t>
    <rPh sb="0" eb="2">
      <t>シュウガク</t>
    </rPh>
    <phoneticPr fontId="7"/>
  </si>
  <si>
    <t>就学支度</t>
    <rPh sb="0" eb="2">
      <t>シュウガク</t>
    </rPh>
    <rPh sb="2" eb="4">
      <t>シタク</t>
    </rPh>
    <phoneticPr fontId="7"/>
  </si>
  <si>
    <t>技能習得</t>
    <rPh sb="0" eb="2">
      <t>ギノウ</t>
    </rPh>
    <rPh sb="2" eb="4">
      <t>シュウトク</t>
    </rPh>
    <phoneticPr fontId="7"/>
  </si>
  <si>
    <t>生活</t>
    <rPh sb="0" eb="2">
      <t>セイカツ</t>
    </rPh>
    <phoneticPr fontId="7"/>
  </si>
  <si>
    <t>転宅</t>
    <rPh sb="0" eb="2">
      <t>テンタク</t>
    </rPh>
    <phoneticPr fontId="7"/>
  </si>
  <si>
    <t>(3)　女　性　福　祉　資　金</t>
    <rPh sb="4" eb="5">
      <t>オンナ</t>
    </rPh>
    <rPh sb="6" eb="7">
      <t>セイ</t>
    </rPh>
    <rPh sb="8" eb="9">
      <t>フク</t>
    </rPh>
    <rPh sb="10" eb="11">
      <t>シ</t>
    </rPh>
    <rPh sb="12" eb="13">
      <t>シ</t>
    </rPh>
    <rPh sb="14" eb="15">
      <t>キン</t>
    </rPh>
    <phoneticPr fontId="7"/>
  </si>
  <si>
    <t>(4)　高等学校進学準備資金・高齢者および障害者入院資金</t>
    <rPh sb="4" eb="6">
      <t>コウトウ</t>
    </rPh>
    <rPh sb="6" eb="8">
      <t>ガッコウ</t>
    </rPh>
    <rPh sb="8" eb="10">
      <t>シンガク</t>
    </rPh>
    <rPh sb="10" eb="12">
      <t>ジュンビ</t>
    </rPh>
    <rPh sb="12" eb="14">
      <t>シキン</t>
    </rPh>
    <rPh sb="15" eb="18">
      <t>コウレイシャ</t>
    </rPh>
    <rPh sb="21" eb="24">
      <t>ショウガイシャ</t>
    </rPh>
    <rPh sb="24" eb="26">
      <t>ニュウイン</t>
    </rPh>
    <rPh sb="26" eb="28">
      <t>シキン</t>
    </rPh>
    <phoneticPr fontId="7"/>
  </si>
  <si>
    <t>高等学校進学準備資金</t>
    <rPh sb="0" eb="2">
      <t>コウトウ</t>
    </rPh>
    <rPh sb="2" eb="4">
      <t>ガッコウ</t>
    </rPh>
    <rPh sb="4" eb="6">
      <t>シンガク</t>
    </rPh>
    <rPh sb="6" eb="8">
      <t>ジュンビ</t>
    </rPh>
    <rPh sb="8" eb="10">
      <t>シキン</t>
    </rPh>
    <phoneticPr fontId="7"/>
  </si>
  <si>
    <t>高齢者および障害者入院資金</t>
    <rPh sb="0" eb="3">
      <t>コウレイシャ</t>
    </rPh>
    <rPh sb="6" eb="9">
      <t>ショウガイシャ</t>
    </rPh>
    <rPh sb="9" eb="11">
      <t>ニュウイン</t>
    </rPh>
    <rPh sb="11" eb="13">
      <t>シキン</t>
    </rPh>
    <phoneticPr fontId="7"/>
  </si>
  <si>
    <t>障害者</t>
    <rPh sb="0" eb="3">
      <t>ショウガイシャ</t>
    </rPh>
    <phoneticPr fontId="7"/>
  </si>
  <si>
    <t>：</t>
    <phoneticPr fontId="7"/>
  </si>
  <si>
    <t>平成21年度から保険料段階が７段階から12段階に変更された。</t>
    <phoneticPr fontId="7"/>
  </si>
  <si>
    <t>平成24年度から特3段階（特例第３段階）が新設された。</t>
    <rPh sb="0" eb="2">
      <t>ヘイセイ</t>
    </rPh>
    <rPh sb="4" eb="5">
      <t>ネン</t>
    </rPh>
    <rPh sb="5" eb="6">
      <t>ド</t>
    </rPh>
    <rPh sb="8" eb="9">
      <t>トク</t>
    </rPh>
    <rPh sb="10" eb="12">
      <t>ダンカイ</t>
    </rPh>
    <rPh sb="13" eb="15">
      <t>トクレイ</t>
    </rPh>
    <rPh sb="15" eb="16">
      <t>ダイ</t>
    </rPh>
    <rPh sb="17" eb="19">
      <t>ダンカイ</t>
    </rPh>
    <rPh sb="21" eb="23">
      <t>シンセツ</t>
    </rPh>
    <phoneticPr fontId="7"/>
  </si>
  <si>
    <t>１人当り
件数</t>
    <rPh sb="1" eb="2">
      <t>ニン</t>
    </rPh>
    <rPh sb="2" eb="3">
      <t>アタ</t>
    </rPh>
    <rPh sb="5" eb="7">
      <t>ケンスウ</t>
    </rPh>
    <phoneticPr fontId="7"/>
  </si>
  <si>
    <t>費用額</t>
    <rPh sb="0" eb="2">
      <t>ヒヨウ</t>
    </rPh>
    <rPh sb="2" eb="3">
      <t>ガク</t>
    </rPh>
    <phoneticPr fontId="7"/>
  </si>
  <si>
    <t>保険者
負担分</t>
    <rPh sb="0" eb="3">
      <t>ホケンシャ</t>
    </rPh>
    <rPh sb="4" eb="7">
      <t>フタンブン</t>
    </rPh>
    <phoneticPr fontId="7"/>
  </si>
  <si>
    <t>一部負担金</t>
    <rPh sb="0" eb="2">
      <t>イチブ</t>
    </rPh>
    <rPh sb="2" eb="5">
      <t>フタンキン</t>
    </rPh>
    <phoneticPr fontId="7"/>
  </si>
  <si>
    <t>その他の
負担額</t>
    <rPh sb="2" eb="3">
      <t>タ</t>
    </rPh>
    <rPh sb="5" eb="7">
      <t>フタン</t>
    </rPh>
    <rPh sb="7" eb="8">
      <t>ガク</t>
    </rPh>
    <phoneticPr fontId="7"/>
  </si>
  <si>
    <t>１人当り
費用額</t>
    <rPh sb="1" eb="2">
      <t>ニン</t>
    </rPh>
    <rPh sb="2" eb="3">
      <t>アタ</t>
    </rPh>
    <rPh sb="5" eb="7">
      <t>ヒヨウ</t>
    </rPh>
    <rPh sb="7" eb="8">
      <t>ガク</t>
    </rPh>
    <phoneticPr fontId="7"/>
  </si>
  <si>
    <t>:</t>
    <phoneticPr fontId="7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</si>
  <si>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phoneticPr fontId="7"/>
  </si>
  <si>
    <t>高齢者福祉電話
(電話訪問世帯数)</t>
    <rPh sb="0" eb="3">
      <t>コウレイシャ</t>
    </rPh>
    <rPh sb="3" eb="5">
      <t>フクシ</t>
    </rPh>
    <rPh sb="5" eb="7">
      <t>デンワ</t>
    </rPh>
    <rPh sb="9" eb="11">
      <t>デンワ</t>
    </rPh>
    <rPh sb="11" eb="13">
      <t>ホウモン</t>
    </rPh>
    <rPh sb="13" eb="16">
      <t>セタイスウ</t>
    </rPh>
    <phoneticPr fontId="7"/>
  </si>
  <si>
    <t>＊</t>
    <phoneticPr fontId="7"/>
  </si>
  <si>
    <t>家族介護者教室
参加者数</t>
    <rPh sb="0" eb="2">
      <t>カゾク</t>
    </rPh>
    <rPh sb="2" eb="4">
      <t>カイゴ</t>
    </rPh>
    <rPh sb="4" eb="5">
      <t>シャ</t>
    </rPh>
    <rPh sb="5" eb="7">
      <t>キョウシツ</t>
    </rPh>
    <rPh sb="8" eb="10">
      <t>サンカ</t>
    </rPh>
    <rPh sb="10" eb="11">
      <t>シャ</t>
    </rPh>
    <rPh sb="11" eb="12">
      <t>スウ</t>
    </rPh>
    <phoneticPr fontId="7"/>
  </si>
  <si>
    <t>利用者数</t>
    <rPh sb="0" eb="3">
      <t>リヨウシャ</t>
    </rPh>
    <rPh sb="3" eb="4">
      <t>スウ</t>
    </rPh>
    <phoneticPr fontId="7"/>
  </si>
  <si>
    <t>延食数</t>
    <rPh sb="0" eb="1">
      <t>ノ</t>
    </rPh>
    <rPh sb="1" eb="2">
      <t>ショク</t>
    </rPh>
    <rPh sb="2" eb="3">
      <t>スウ</t>
    </rPh>
    <phoneticPr fontId="7"/>
  </si>
  <si>
    <t>＊</t>
    <phoneticPr fontId="7"/>
  </si>
  <si>
    <t>居宅介護</t>
    <rPh sb="0" eb="2">
      <t>キョタク</t>
    </rPh>
    <rPh sb="2" eb="4">
      <t>カイゴ</t>
    </rPh>
    <phoneticPr fontId="7"/>
  </si>
  <si>
    <t>：</t>
    <phoneticPr fontId="7"/>
  </si>
  <si>
    <t>障害者地域生活支援センターは現在、豊玉（平成15年12月開設）、光が丘（平成19年11月開設）、石神井（平成21年５月開設）、</t>
    <rPh sb="0" eb="3">
      <t>ショウガイシャ</t>
    </rPh>
    <rPh sb="3" eb="5">
      <t>チイキ</t>
    </rPh>
    <rPh sb="5" eb="7">
      <t>セイカツ</t>
    </rPh>
    <rPh sb="7" eb="9">
      <t>シエン</t>
    </rPh>
    <rPh sb="14" eb="16">
      <t>ゲンザイ</t>
    </rPh>
    <rPh sb="17" eb="19">
      <t>トヨタマ</t>
    </rPh>
    <rPh sb="20" eb="22">
      <t>ヘイセイ</t>
    </rPh>
    <rPh sb="24" eb="25">
      <t>ネン</t>
    </rPh>
    <rPh sb="27" eb="28">
      <t>ガツ</t>
    </rPh>
    <rPh sb="28" eb="30">
      <t>カイセツ</t>
    </rPh>
    <rPh sb="32" eb="33">
      <t>ヒカリ</t>
    </rPh>
    <rPh sb="34" eb="35">
      <t>オカ</t>
    </rPh>
    <rPh sb="48" eb="51">
      <t>シャクジイ</t>
    </rPh>
    <rPh sb="59" eb="61">
      <t>カイセツ</t>
    </rPh>
    <phoneticPr fontId="15"/>
  </si>
  <si>
    <t>大泉（平成22年５月開設）の４か所で運営している。</t>
    <rPh sb="9" eb="10">
      <t>ガツ</t>
    </rPh>
    <rPh sb="10" eb="12">
      <t>カイセツ</t>
    </rPh>
    <rPh sb="16" eb="17">
      <t>ショ</t>
    </rPh>
    <rPh sb="18" eb="20">
      <t>ウンエイ</t>
    </rPh>
    <phoneticPr fontId="15"/>
  </si>
  <si>
    <t>施設数</t>
    <rPh sb="0" eb="2">
      <t>シセツ</t>
    </rPh>
    <rPh sb="2" eb="3">
      <t>スウ</t>
    </rPh>
    <phoneticPr fontId="7"/>
  </si>
  <si>
    <t>定員</t>
    <rPh sb="0" eb="2">
      <t>テイイン</t>
    </rPh>
    <phoneticPr fontId="7"/>
  </si>
  <si>
    <t>年</t>
    <rPh sb="0" eb="1">
      <t>トシ</t>
    </rPh>
    <phoneticPr fontId="7"/>
  </si>
  <si>
    <t>：</t>
    <phoneticPr fontId="7"/>
  </si>
  <si>
    <t>年</t>
    <rPh sb="0" eb="1">
      <t>トシ</t>
    </rPh>
    <phoneticPr fontId="11"/>
  </si>
  <si>
    <t>高齢者福祉、障害者福祉、生活保護、社会保障、保育、学校に関する数値など</t>
    <rPh sb="0" eb="3">
      <t>コウレイシャ</t>
    </rPh>
    <rPh sb="3" eb="5">
      <t>フクシ</t>
    </rPh>
    <rPh sb="6" eb="9">
      <t>ショウガイシャ</t>
    </rPh>
    <rPh sb="9" eb="11">
      <t>フクシ</t>
    </rPh>
    <rPh sb="12" eb="14">
      <t>セイカツ</t>
    </rPh>
    <rPh sb="14" eb="16">
      <t>ホゴ</t>
    </rPh>
    <rPh sb="17" eb="19">
      <t>シャカイ</t>
    </rPh>
    <rPh sb="19" eb="21">
      <t>ホショウ</t>
    </rPh>
    <rPh sb="22" eb="24">
      <t>ホイク</t>
    </rPh>
    <rPh sb="25" eb="27">
      <t>ガッコウ</t>
    </rPh>
    <rPh sb="28" eb="29">
      <t>カン</t>
    </rPh>
    <rPh sb="31" eb="33">
      <t>スウチ</t>
    </rPh>
    <phoneticPr fontId="7"/>
  </si>
  <si>
    <t>年</t>
    <rPh sb="0" eb="1">
      <t>ネン</t>
    </rPh>
    <phoneticPr fontId="7"/>
  </si>
  <si>
    <t>「入所者」と「退所者」は各年度の合計数、「在所者」と「待機者」は各年度末現在の数値である。</t>
    <rPh sb="1" eb="4">
      <t>ニュウショシャ</t>
    </rPh>
    <rPh sb="7" eb="9">
      <t>タイショ</t>
    </rPh>
    <rPh sb="9" eb="10">
      <t>シャ</t>
    </rPh>
    <rPh sb="12" eb="15">
      <t>カクネンド</t>
    </rPh>
    <rPh sb="16" eb="19">
      <t>ゴウケイスウ</t>
    </rPh>
    <rPh sb="21" eb="23">
      <t>ザイショ</t>
    </rPh>
    <rPh sb="23" eb="24">
      <t>シャ</t>
    </rPh>
    <rPh sb="27" eb="30">
      <t>タイキシャ</t>
    </rPh>
    <rPh sb="32" eb="35">
      <t>カクネンド</t>
    </rPh>
    <rPh sb="35" eb="36">
      <t>マツ</t>
    </rPh>
    <rPh sb="36" eb="38">
      <t>ゲンザイ</t>
    </rPh>
    <rPh sb="39" eb="41">
      <t>スウチ</t>
    </rPh>
    <phoneticPr fontId="10"/>
  </si>
  <si>
    <t>高齢者見守り
訪問利用者数</t>
    <rPh sb="0" eb="3">
      <t>コウレイシャ</t>
    </rPh>
    <rPh sb="3" eb="5">
      <t>ミマモ</t>
    </rPh>
    <rPh sb="7" eb="9">
      <t>ホウモン</t>
    </rPh>
    <rPh sb="9" eb="11">
      <t>リヨウ</t>
    </rPh>
    <rPh sb="11" eb="12">
      <t>シャ</t>
    </rPh>
    <rPh sb="12" eb="13">
      <t>スウ</t>
    </rPh>
    <phoneticPr fontId="7"/>
  </si>
  <si>
    <t>食事サービス</t>
    <rPh sb="0" eb="2">
      <t>ショクジ</t>
    </rPh>
    <phoneticPr fontId="7"/>
  </si>
  <si>
    <t>配食</t>
    <phoneticPr fontId="17"/>
  </si>
  <si>
    <t>会食</t>
    <phoneticPr fontId="17"/>
  </si>
  <si>
    <t>福祉・教育・社会保障</t>
    <phoneticPr fontId="29"/>
  </si>
  <si>
    <t>10</t>
    <phoneticPr fontId="29"/>
  </si>
  <si>
    <t>(各年４月１日現在)</t>
    <rPh sb="1" eb="3">
      <t>カクネン</t>
    </rPh>
    <rPh sb="4" eb="5">
      <t>ガツ</t>
    </rPh>
    <rPh sb="6" eb="9">
      <t>ニチゲンザイ</t>
    </rPh>
    <rPh sb="7" eb="9">
      <t>ゲンザイ</t>
    </rPh>
    <phoneticPr fontId="7"/>
  </si>
  <si>
    <t>｢対象者数｣は、各年度末日(３月31日)現在の数値である。</t>
    <rPh sb="1" eb="4">
      <t>タイショウシャ</t>
    </rPh>
    <rPh sb="4" eb="5">
      <t>スウ</t>
    </rPh>
    <rPh sb="8" eb="9">
      <t>カク</t>
    </rPh>
    <rPh sb="9" eb="10">
      <t>ネン</t>
    </rPh>
    <rPh sb="10" eb="11">
      <t>ド</t>
    </rPh>
    <rPh sb="11" eb="12">
      <t>マツ</t>
    </rPh>
    <rPh sb="12" eb="13">
      <t>ニチ</t>
    </rPh>
    <rPh sb="15" eb="16">
      <t>ガツ</t>
    </rPh>
    <rPh sb="18" eb="19">
      <t>ニチ</t>
    </rPh>
    <rPh sb="20" eb="22">
      <t>ゲンザイ</t>
    </rPh>
    <rPh sb="23" eb="25">
      <t>スウチ</t>
    </rPh>
    <phoneticPr fontId="7"/>
  </si>
  <si>
    <t>世帯数、被保険者数は年度ごとに算出した年間平均である。</t>
    <rPh sb="0" eb="3">
      <t>セタイスウ</t>
    </rPh>
    <rPh sb="4" eb="8">
      <t>ヒホケンシャ</t>
    </rPh>
    <rPh sb="8" eb="9">
      <t>スウ</t>
    </rPh>
    <rPh sb="10" eb="12">
      <t>ネンド</t>
    </rPh>
    <rPh sb="15" eb="17">
      <t>サンシュツ</t>
    </rPh>
    <rPh sb="19" eb="21">
      <t>ネンカン</t>
    </rPh>
    <rPh sb="21" eb="23">
      <t>ヘイキン</t>
    </rPh>
    <phoneticPr fontId="7"/>
  </si>
  <si>
    <r>
      <t>出産扶助</t>
    </r>
    <r>
      <rPr>
        <sz val="6"/>
        <color theme="1"/>
        <rFont val="ＭＳ 明朝"/>
        <family val="1"/>
        <charset val="128"/>
      </rPr>
      <t/>
    </r>
    <rPh sb="0" eb="2">
      <t>シュッサン</t>
    </rPh>
    <rPh sb="2" eb="4">
      <t>フジョ</t>
    </rPh>
    <phoneticPr fontId="12"/>
  </si>
  <si>
    <r>
      <t>生業扶助</t>
    </r>
    <r>
      <rPr>
        <sz val="6"/>
        <color theme="1"/>
        <rFont val="ＭＳ 明朝"/>
        <family val="1"/>
        <charset val="128"/>
      </rPr>
      <t/>
    </r>
    <rPh sb="0" eb="2">
      <t>セイギョウ</t>
    </rPh>
    <rPh sb="2" eb="4">
      <t>フジョ</t>
    </rPh>
    <phoneticPr fontId="12"/>
  </si>
  <si>
    <r>
      <t>葬祭扶助</t>
    </r>
    <r>
      <rPr>
        <sz val="6"/>
        <color theme="1"/>
        <rFont val="ＭＳ 明朝"/>
        <family val="1"/>
        <charset val="128"/>
      </rPr>
      <t/>
    </r>
    <rPh sb="0" eb="2">
      <t>ソウサイ</t>
    </rPh>
    <rPh sb="2" eb="4">
      <t>フジョ</t>
    </rPh>
    <phoneticPr fontId="12"/>
  </si>
  <si>
    <t>生活扶助、住宅扶助、教育扶助、介護扶助、医療扶助は、各年度３月現在の数値である。</t>
    <rPh sb="0" eb="2">
      <t>セイカツ</t>
    </rPh>
    <rPh sb="2" eb="4">
      <t>フジョ</t>
    </rPh>
    <rPh sb="5" eb="7">
      <t>ジュウタク</t>
    </rPh>
    <rPh sb="7" eb="9">
      <t>フジョ</t>
    </rPh>
    <rPh sb="10" eb="12">
      <t>キョウイク</t>
    </rPh>
    <rPh sb="12" eb="14">
      <t>フジョ</t>
    </rPh>
    <rPh sb="15" eb="17">
      <t>カイゴ</t>
    </rPh>
    <rPh sb="17" eb="19">
      <t>フジョ</t>
    </rPh>
    <rPh sb="20" eb="22">
      <t>イリョウ</t>
    </rPh>
    <rPh sb="22" eb="24">
      <t>フジョ</t>
    </rPh>
    <rPh sb="26" eb="29">
      <t>カクネンド</t>
    </rPh>
    <rPh sb="30" eb="31">
      <t>ガツ</t>
    </rPh>
    <rPh sb="31" eb="33">
      <t>ゲンザイ</t>
    </rPh>
    <rPh sb="34" eb="36">
      <t>スウチ</t>
    </rPh>
    <phoneticPr fontId="7"/>
  </si>
  <si>
    <t>出産扶助、生業扶助、葬祭扶助は、各年度の累計値である。</t>
    <rPh sb="0" eb="2">
      <t>シュッサン</t>
    </rPh>
    <rPh sb="2" eb="4">
      <t>フジョ</t>
    </rPh>
    <rPh sb="5" eb="7">
      <t>セイギョウ</t>
    </rPh>
    <rPh sb="7" eb="9">
      <t>フジョ</t>
    </rPh>
    <rPh sb="10" eb="12">
      <t>ソウサイ</t>
    </rPh>
    <rPh sb="12" eb="14">
      <t>フジョ</t>
    </rPh>
    <rPh sb="16" eb="19">
      <t>カクネンド</t>
    </rPh>
    <rPh sb="20" eb="22">
      <t>ルイケイ</t>
    </rPh>
    <rPh sb="22" eb="23">
      <t>チ</t>
    </rPh>
    <phoneticPr fontId="7"/>
  </si>
  <si>
    <t>(1)　ひ　と　り　ぐ　ら　し　等　高　齢　者　対　策</t>
    <rPh sb="16" eb="17">
      <t>ナド</t>
    </rPh>
    <rPh sb="18" eb="19">
      <t>コウ</t>
    </rPh>
    <rPh sb="20" eb="21">
      <t>レイ</t>
    </rPh>
    <rPh sb="22" eb="23">
      <t>シャ</t>
    </rPh>
    <rPh sb="24" eb="25">
      <t>タイ</t>
    </rPh>
    <rPh sb="26" eb="27">
      <t>サク</t>
    </rPh>
    <phoneticPr fontId="7"/>
  </si>
  <si>
    <t>要支援１</t>
    <rPh sb="0" eb="1">
      <t>ヨウ</t>
    </rPh>
    <rPh sb="1" eb="3">
      <t>シエン</t>
    </rPh>
    <phoneticPr fontId="7"/>
  </si>
  <si>
    <t>高 額 介 護 等
サ ー ビ ス 費</t>
    <rPh sb="0" eb="1">
      <t>コウ</t>
    </rPh>
    <rPh sb="2" eb="3">
      <t>ガク</t>
    </rPh>
    <rPh sb="4" eb="5">
      <t>カイ</t>
    </rPh>
    <rPh sb="6" eb="7">
      <t>マモル</t>
    </rPh>
    <rPh sb="8" eb="9">
      <t>トウ</t>
    </rPh>
    <rPh sb="18" eb="19">
      <t>ヒ</t>
    </rPh>
    <phoneticPr fontId="7"/>
  </si>
  <si>
    <t>（各年度末現在）</t>
    <rPh sb="1" eb="5">
      <t>カクネンドマツ</t>
    </rPh>
    <rPh sb="5" eb="7">
      <t>ゲンザイ</t>
    </rPh>
    <phoneticPr fontId="12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</si>
  <si>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7"/>
  </si>
  <si>
    <t>学童クラブ数の（　）内の数値は、委託園の数で内数である。</t>
    <rPh sb="0" eb="2">
      <t>ガクドウ</t>
    </rPh>
    <rPh sb="5" eb="6">
      <t>スウ</t>
    </rPh>
    <rPh sb="10" eb="11">
      <t>ナイ</t>
    </rPh>
    <rPh sb="12" eb="14">
      <t>スウチ</t>
    </rPh>
    <rPh sb="16" eb="18">
      <t>イタク</t>
    </rPh>
    <rPh sb="18" eb="19">
      <t>エン</t>
    </rPh>
    <rPh sb="20" eb="21">
      <t>カズ</t>
    </rPh>
    <rPh sb="22" eb="23">
      <t>ナイ</t>
    </rPh>
    <rPh sb="23" eb="24">
      <t>スウ</t>
    </rPh>
    <phoneticPr fontId="7"/>
  </si>
  <si>
    <t>入会率</t>
    <rPh sb="0" eb="2">
      <t>ニュウカイ</t>
    </rPh>
    <rPh sb="2" eb="3">
      <t>リツ</t>
    </rPh>
    <phoneticPr fontId="7"/>
  </si>
  <si>
    <t>入会児童数</t>
    <rPh sb="0" eb="2">
      <t>ニュウカイ</t>
    </rPh>
    <rPh sb="2" eb="4">
      <t>ジドウ</t>
    </rPh>
    <rPh sb="4" eb="5">
      <t>スウ</t>
    </rPh>
    <phoneticPr fontId="7"/>
  </si>
  <si>
    <t>留守家庭児童数</t>
    <rPh sb="0" eb="2">
      <t>ルス</t>
    </rPh>
    <rPh sb="2" eb="4">
      <t>カテイ</t>
    </rPh>
    <rPh sb="4" eb="6">
      <t>ジドウ</t>
    </rPh>
    <rPh sb="6" eb="7">
      <t>スウ</t>
    </rPh>
    <phoneticPr fontId="7"/>
  </si>
  <si>
    <t>職員数</t>
    <rPh sb="0" eb="3">
      <t>ショクインスウ</t>
    </rPh>
    <phoneticPr fontId="7"/>
  </si>
  <si>
    <t>学童クラブ数</t>
    <rPh sb="0" eb="2">
      <t>ガクドウ</t>
    </rPh>
    <rPh sb="5" eb="6">
      <t>スウ</t>
    </rPh>
    <phoneticPr fontId="7"/>
  </si>
  <si>
    <t>(各年10月31日現在)</t>
    <rPh sb="1" eb="2">
      <t>カク</t>
    </rPh>
    <rPh sb="2" eb="3">
      <t>トシ</t>
    </rPh>
    <rPh sb="5" eb="6">
      <t>ガツ</t>
    </rPh>
    <rPh sb="8" eb="9">
      <t>ニチ</t>
    </rPh>
    <rPh sb="9" eb="11">
      <t>ゲンザイ</t>
    </rPh>
    <phoneticPr fontId="7"/>
  </si>
  <si>
    <t>児童数</t>
    <rPh sb="0" eb="2">
      <t>ジドウ</t>
    </rPh>
    <rPh sb="2" eb="3">
      <t>スウ</t>
    </rPh>
    <phoneticPr fontId="7"/>
  </si>
  <si>
    <t>障害手当</t>
    <rPh sb="0" eb="2">
      <t>ショウガイ</t>
    </rPh>
    <rPh sb="2" eb="4">
      <t>テアテ</t>
    </rPh>
    <phoneticPr fontId="7"/>
  </si>
  <si>
    <t>育成手当</t>
    <rPh sb="0" eb="2">
      <t>イクセイ</t>
    </rPh>
    <rPh sb="2" eb="4">
      <t>テアテ</t>
    </rPh>
    <phoneticPr fontId="7"/>
  </si>
  <si>
    <t>(3)　児　童　育　成　手　当　</t>
    <rPh sb="4" eb="5">
      <t>ジ</t>
    </rPh>
    <rPh sb="6" eb="7">
      <t>ワラベ</t>
    </rPh>
    <rPh sb="8" eb="9">
      <t>イク</t>
    </rPh>
    <rPh sb="10" eb="11">
      <t>シゲル</t>
    </rPh>
    <rPh sb="12" eb="13">
      <t>テ</t>
    </rPh>
    <rPh sb="14" eb="15">
      <t>トウ</t>
    </rPh>
    <phoneticPr fontId="7"/>
  </si>
  <si>
    <t>：</t>
    <phoneticPr fontId="7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</si>
  <si>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7"/>
  </si>
  <si>
    <t>児童扶養手当</t>
    <rPh sb="0" eb="2">
      <t>ジドウ</t>
    </rPh>
    <rPh sb="2" eb="4">
      <t>フヨウ</t>
    </rPh>
    <rPh sb="4" eb="6">
      <t>テアテ</t>
    </rPh>
    <phoneticPr fontId="7"/>
  </si>
  <si>
    <t>(2)　児 童 扶 養 手 当 お よ び 特 別 児 童 扶 養 手 当</t>
    <rPh sb="4" eb="5">
      <t>ジ</t>
    </rPh>
    <rPh sb="6" eb="7">
      <t>ワラベ</t>
    </rPh>
    <rPh sb="8" eb="9">
      <t>タモツ</t>
    </rPh>
    <rPh sb="10" eb="11">
      <t>マモル</t>
    </rPh>
    <rPh sb="12" eb="13">
      <t>テ</t>
    </rPh>
    <rPh sb="14" eb="15">
      <t>トウ</t>
    </rPh>
    <rPh sb="22" eb="23">
      <t>トク</t>
    </rPh>
    <rPh sb="24" eb="25">
      <t>ベツ</t>
    </rPh>
    <rPh sb="26" eb="27">
      <t>ジ</t>
    </rPh>
    <rPh sb="28" eb="29">
      <t>ワラベ</t>
    </rPh>
    <rPh sb="30" eb="31">
      <t>タモツ</t>
    </rPh>
    <rPh sb="32" eb="33">
      <t>マモル</t>
    </rPh>
    <rPh sb="34" eb="35">
      <t>テ</t>
    </rPh>
    <rPh sb="36" eb="37">
      <t>トウ</t>
    </rPh>
    <phoneticPr fontId="7"/>
  </si>
  <si>
    <t>支給金額</t>
    <rPh sb="0" eb="2">
      <t>シキュウ</t>
    </rPh>
    <rPh sb="2" eb="4">
      <t>キンガク</t>
    </rPh>
    <phoneticPr fontId="7"/>
  </si>
  <si>
    <t>児童手当</t>
    <rPh sb="0" eb="2">
      <t>ジドウ</t>
    </rPh>
    <rPh sb="2" eb="4">
      <t>テアテ</t>
    </rPh>
    <phoneticPr fontId="7"/>
  </si>
  <si>
    <t>下石神井第三</t>
  </si>
  <si>
    <t>高野台</t>
  </si>
  <si>
    <t>＊</t>
    <phoneticPr fontId="7"/>
  </si>
  <si>
    <t>石神井町さくら</t>
  </si>
  <si>
    <t>石神井町つつじ</t>
  </si>
  <si>
    <t>石神井台第二</t>
  </si>
  <si>
    <t>石神井台</t>
  </si>
  <si>
    <t>上石神井第三</t>
  </si>
  <si>
    <t>上石神井第二</t>
  </si>
  <si>
    <t>上石神井</t>
  </si>
  <si>
    <t>南田中第二</t>
  </si>
  <si>
    <t>南田中</t>
  </si>
  <si>
    <t>富士見台こぶし</t>
  </si>
  <si>
    <t>谷原</t>
  </si>
  <si>
    <t>土支田</t>
  </si>
  <si>
    <t>高松</t>
  </si>
  <si>
    <t>旭町第二</t>
  </si>
  <si>
    <t>旭町</t>
  </si>
  <si>
    <t>光が丘第十一</t>
  </si>
  <si>
    <t>光が丘第十</t>
  </si>
  <si>
    <t>光が丘第九</t>
  </si>
  <si>
    <t>光が丘第八</t>
  </si>
  <si>
    <t>光が丘第七</t>
  </si>
  <si>
    <t>光が丘第六</t>
  </si>
  <si>
    <t>光が丘第五</t>
  </si>
  <si>
    <t>光が丘第四</t>
  </si>
  <si>
    <t>光が丘第三</t>
  </si>
  <si>
    <t>光が丘第二</t>
  </si>
  <si>
    <t>光が丘</t>
  </si>
  <si>
    <t>田柄第二</t>
  </si>
  <si>
    <t>田柄</t>
  </si>
  <si>
    <t>貫井第二</t>
  </si>
  <si>
    <t>貫井</t>
  </si>
  <si>
    <t>早宮</t>
  </si>
  <si>
    <t>春日町第三</t>
  </si>
  <si>
    <t>春日町第二</t>
  </si>
  <si>
    <t>春日町</t>
  </si>
  <si>
    <t>向山</t>
  </si>
  <si>
    <t>北町第二</t>
  </si>
  <si>
    <t>北町</t>
  </si>
  <si>
    <t>氷川台第二</t>
  </si>
  <si>
    <t>氷川台</t>
  </si>
  <si>
    <t>平和台</t>
  </si>
  <si>
    <t>栄町</t>
  </si>
  <si>
    <t>桜台第二</t>
  </si>
  <si>
    <t>桜台</t>
  </si>
  <si>
    <t>練馬</t>
  </si>
  <si>
    <t>豊玉第四</t>
  </si>
  <si>
    <t>豊玉第三</t>
  </si>
  <si>
    <t>豊玉第二</t>
  </si>
  <si>
    <t>豊玉</t>
  </si>
  <si>
    <t>保育士</t>
    <rPh sb="0" eb="3">
      <t>ホイクシ</t>
    </rPh>
    <phoneticPr fontId="7"/>
  </si>
  <si>
    <t>幼児</t>
    <rPh sb="0" eb="2">
      <t>ヨウジ</t>
    </rPh>
    <phoneticPr fontId="7"/>
  </si>
  <si>
    <t>乳児</t>
    <rPh sb="0" eb="2">
      <t>ニュウジ</t>
    </rPh>
    <phoneticPr fontId="7"/>
  </si>
  <si>
    <t>在籍児数</t>
    <rPh sb="0" eb="2">
      <t>ザイセキ</t>
    </rPh>
    <rPh sb="2" eb="3">
      <t>ジ</t>
    </rPh>
    <rPh sb="3" eb="4">
      <t>スウ</t>
    </rPh>
    <phoneticPr fontId="7"/>
  </si>
  <si>
    <t>保育園名</t>
    <rPh sb="0" eb="3">
      <t>ホイクエン</t>
    </rPh>
    <rPh sb="3" eb="4">
      <t>メイ</t>
    </rPh>
    <phoneticPr fontId="7"/>
  </si>
  <si>
    <t>(1)　区　　立　　保　　育　　園</t>
    <rPh sb="4" eb="5">
      <t>ク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</si>
  <si>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こども家庭部保育課</t>
    <rPh sb="3" eb="5">
      <t>カテイ</t>
    </rPh>
    <rPh sb="5" eb="6">
      <t>ブ</t>
    </rPh>
    <rPh sb="6" eb="8">
      <t>ホイク</t>
    </rPh>
    <rPh sb="8" eb="9">
      <t>カ</t>
    </rPh>
    <phoneticPr fontId="7"/>
  </si>
  <si>
    <t>「乳児」とは０～２歳児、「幼児」とは３～５歳児をいう。</t>
    <rPh sb="1" eb="3">
      <t>ニュウジ</t>
    </rPh>
    <rPh sb="9" eb="11">
      <t>サイジ</t>
    </rPh>
    <rPh sb="13" eb="15">
      <t>ヨウジ</t>
    </rPh>
    <rPh sb="21" eb="23">
      <t>サイジ</t>
    </rPh>
    <phoneticPr fontId="7"/>
  </si>
  <si>
    <t>「在籍児数」は、他区市町村からの受託児童を含む。</t>
    <rPh sb="1" eb="3">
      <t>ザイセキ</t>
    </rPh>
    <rPh sb="3" eb="4">
      <t>ジ</t>
    </rPh>
    <rPh sb="4" eb="5">
      <t>スウ</t>
    </rPh>
    <rPh sb="8" eb="9">
      <t>タ</t>
    </rPh>
    <rPh sb="9" eb="13">
      <t>クシチョウソン</t>
    </rPh>
    <rPh sb="16" eb="18">
      <t>ジュタク</t>
    </rPh>
    <rPh sb="18" eb="20">
      <t>ジドウ</t>
    </rPh>
    <rPh sb="21" eb="22">
      <t>フク</t>
    </rPh>
    <phoneticPr fontId="7"/>
  </si>
  <si>
    <t>そあ季の花保育園</t>
    <phoneticPr fontId="7"/>
  </si>
  <si>
    <t>ベネッセチャイルド
ケアセンター石神井公園</t>
    <rPh sb="16" eb="21">
      <t>シャクジイコウエン</t>
    </rPh>
    <phoneticPr fontId="7"/>
  </si>
  <si>
    <t>にじいろ保育園新桜台</t>
    <phoneticPr fontId="7"/>
  </si>
  <si>
    <t>風の子保育園</t>
    <phoneticPr fontId="7"/>
  </si>
  <si>
    <t>愛里武蔵関保育園</t>
    <phoneticPr fontId="7"/>
  </si>
  <si>
    <t>ベネッセチャイルドケアセンター氷川台</t>
    <rPh sb="15" eb="18">
      <t>ヒカワダイ</t>
    </rPh>
    <phoneticPr fontId="7"/>
  </si>
  <si>
    <t>春アンミッコ</t>
    <rPh sb="0" eb="1">
      <t>ハル</t>
    </rPh>
    <phoneticPr fontId="7"/>
  </si>
  <si>
    <t>茶々おおいずみ</t>
    <rPh sb="0" eb="2">
      <t>チャチャ</t>
    </rPh>
    <phoneticPr fontId="7"/>
  </si>
  <si>
    <t>南大泉にじのいろ</t>
    <rPh sb="0" eb="3">
      <t>ミナミオオイズミ</t>
    </rPh>
    <phoneticPr fontId="7"/>
  </si>
  <si>
    <t>ピジョンランド上石神井</t>
    <rPh sb="7" eb="11">
      <t>カミシャクジイ</t>
    </rPh>
    <phoneticPr fontId="7"/>
  </si>
  <si>
    <t>にじいろ保育園上石神井</t>
    <rPh sb="4" eb="7">
      <t>ホイクエン</t>
    </rPh>
    <rPh sb="7" eb="11">
      <t>カミシャクジイ</t>
    </rPh>
    <phoneticPr fontId="7"/>
  </si>
  <si>
    <t>Ｎｉｃｏｔ富士見台</t>
    <rPh sb="5" eb="9">
      <t>フジミダイ</t>
    </rPh>
    <phoneticPr fontId="7"/>
  </si>
  <si>
    <t>にじいろ保育園大泉学園</t>
    <rPh sb="4" eb="7">
      <t>ホイクエン</t>
    </rPh>
    <rPh sb="7" eb="9">
      <t>オオイズミ</t>
    </rPh>
    <rPh sb="9" eb="11">
      <t>ガクエン</t>
    </rPh>
    <phoneticPr fontId="7"/>
  </si>
  <si>
    <t>にじいろ保育園練馬中村</t>
    <rPh sb="4" eb="7">
      <t>ホイクエン</t>
    </rPh>
    <rPh sb="7" eb="9">
      <t>ネリマ</t>
    </rPh>
    <rPh sb="9" eb="11">
      <t>ナカムラ</t>
    </rPh>
    <phoneticPr fontId="7"/>
  </si>
  <si>
    <t>アンジェリカ桜台</t>
    <rPh sb="6" eb="8">
      <t>サクラダイ</t>
    </rPh>
    <phoneticPr fontId="7"/>
  </si>
  <si>
    <t>アスク豊玉中</t>
    <rPh sb="3" eb="5">
      <t>トヨタマ</t>
    </rPh>
    <rPh sb="5" eb="6">
      <t>ナカ</t>
    </rPh>
    <phoneticPr fontId="7"/>
  </si>
  <si>
    <t>アスク石神井まち</t>
    <phoneticPr fontId="7"/>
  </si>
  <si>
    <t>アスク石神井台</t>
  </si>
  <si>
    <t>エンゼルベア石神井</t>
  </si>
  <si>
    <t>なんこう</t>
  </si>
  <si>
    <t>ベネッセチャイルド
ケアセンター大泉学園</t>
  </si>
  <si>
    <t>アスク関町北</t>
  </si>
  <si>
    <t>どんぐり山</t>
  </si>
  <si>
    <t>大泉にじのいろ分園</t>
  </si>
  <si>
    <t>大泉にじのいろ</t>
  </si>
  <si>
    <t>道灌山</t>
  </si>
  <si>
    <t>マーガレット分園</t>
  </si>
  <si>
    <t>マーガレット</t>
  </si>
  <si>
    <t>妙福寺</t>
  </si>
  <si>
    <t>大泉</t>
  </si>
  <si>
    <t>くりのみ</t>
  </si>
  <si>
    <t>石神井</t>
  </si>
  <si>
    <t>青い鳥</t>
  </si>
  <si>
    <t>エンゼル</t>
  </si>
  <si>
    <t>最勝寺みのり</t>
  </si>
  <si>
    <t>平和</t>
  </si>
  <si>
    <t>練馬仲町</t>
  </si>
  <si>
    <t>神の教会分園</t>
  </si>
  <si>
    <t>神の教会</t>
  </si>
  <si>
    <t>練馬和光</t>
  </si>
  <si>
    <t>練馬二葉</t>
  </si>
  <si>
    <t>(2)　私　　立　　保　　育　　園</t>
    <rPh sb="4" eb="5">
      <t>ワタシ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</si>
  <si>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：</t>
    <phoneticPr fontId="7"/>
  </si>
  <si>
    <t>＊印の保育園は、運営業務を社会福祉法人等に委託している。</t>
    <rPh sb="1" eb="2">
      <t>シルシ</t>
    </rPh>
    <rPh sb="3" eb="6">
      <t>ホイクエン</t>
    </rPh>
    <rPh sb="8" eb="10">
      <t>ウンエイ</t>
    </rPh>
    <rPh sb="10" eb="12">
      <t>ギョウム</t>
    </rPh>
    <rPh sb="13" eb="15">
      <t>シャカイ</t>
    </rPh>
    <rPh sb="15" eb="17">
      <t>フクシ</t>
    </rPh>
    <rPh sb="17" eb="19">
      <t>ホウジン</t>
    </rPh>
    <rPh sb="19" eb="20">
      <t>トウ</t>
    </rPh>
    <rPh sb="21" eb="23">
      <t>イタク</t>
    </rPh>
    <phoneticPr fontId="7"/>
  </si>
  <si>
    <t>大泉学園</t>
  </si>
  <si>
    <t>北大泉</t>
  </si>
  <si>
    <t>南大泉</t>
  </si>
  <si>
    <t>西大泉</t>
  </si>
  <si>
    <t>東大泉第三</t>
  </si>
  <si>
    <t>＊</t>
    <phoneticPr fontId="7"/>
  </si>
  <si>
    <t>東大泉第二</t>
  </si>
  <si>
    <t>東大泉</t>
  </si>
  <si>
    <t>関町第三</t>
  </si>
  <si>
    <t>関町第二</t>
  </si>
  <si>
    <t>関町</t>
  </si>
  <si>
    <t>(1)　区　　立　　保　　育　　園　　(つ　　づ　　き)</t>
    <rPh sb="4" eb="5">
      <t>ク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</si>
  <si>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施設数、定員は各年度４月１日現在の数値である。受託児数は年度毎の延べ数であるため、最新年度は未計上である。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ジュタク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7"/>
  </si>
  <si>
    <t>「受託児数」は他区市町村からの受託児童を含む。</t>
    <rPh sb="1" eb="3">
      <t>ジュタク</t>
    </rPh>
    <rPh sb="3" eb="4">
      <t>ジ</t>
    </rPh>
    <rPh sb="4" eb="5">
      <t>スウ</t>
    </rPh>
    <rPh sb="7" eb="8">
      <t>タ</t>
    </rPh>
    <rPh sb="8" eb="12">
      <t>クシチョウソン</t>
    </rPh>
    <rPh sb="15" eb="17">
      <t>ジュタク</t>
    </rPh>
    <rPh sb="17" eb="19">
      <t>ジドウ</t>
    </rPh>
    <rPh sb="20" eb="21">
      <t>フク</t>
    </rPh>
    <phoneticPr fontId="7"/>
  </si>
  <si>
    <t xml:space="preserve">… </t>
  </si>
  <si>
    <t>４歳以上</t>
    <rPh sb="1" eb="2">
      <t>サイ</t>
    </rPh>
    <rPh sb="2" eb="4">
      <t>イジョウ</t>
    </rPh>
    <phoneticPr fontId="7"/>
  </si>
  <si>
    <t>３歳</t>
    <rPh sb="1" eb="2">
      <t>サイ</t>
    </rPh>
    <phoneticPr fontId="7"/>
  </si>
  <si>
    <t>２歳</t>
    <rPh sb="1" eb="2">
      <t>サイ</t>
    </rPh>
    <phoneticPr fontId="7"/>
  </si>
  <si>
    <t>１歳</t>
    <rPh sb="1" eb="2">
      <t>サイ</t>
    </rPh>
    <phoneticPr fontId="7"/>
  </si>
  <si>
    <t>０歳</t>
    <rPh sb="1" eb="2">
      <t>サイ</t>
    </rPh>
    <phoneticPr fontId="7"/>
  </si>
  <si>
    <t>受託児数</t>
    <rPh sb="0" eb="2">
      <t>ジュタク</t>
    </rPh>
    <rPh sb="2" eb="3">
      <t>ジ</t>
    </rPh>
    <rPh sb="3" eb="4">
      <t>スウ</t>
    </rPh>
    <phoneticPr fontId="7"/>
  </si>
  <si>
    <t>施設数、定員は各年度４月１日現在の数値である。在籍児数は年度毎の延べ数であるため、最新年度は未計上である。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ザイセキ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7"/>
  </si>
  <si>
    <t>「在籍児数」は平成23年度までは他区市町村からの受託児童を含む。</t>
    <rPh sb="1" eb="3">
      <t>ザイセキ</t>
    </rPh>
    <rPh sb="3" eb="4">
      <t>ジ</t>
    </rPh>
    <rPh sb="4" eb="5">
      <t>スウ</t>
    </rPh>
    <rPh sb="7" eb="9">
      <t>ヘイセイ</t>
    </rPh>
    <rPh sb="11" eb="13">
      <t>ネンド</t>
    </rPh>
    <rPh sb="16" eb="17">
      <t>タ</t>
    </rPh>
    <rPh sb="17" eb="21">
      <t>クシチョウソン</t>
    </rPh>
    <rPh sb="24" eb="26">
      <t>ジュタク</t>
    </rPh>
    <rPh sb="26" eb="28">
      <t>ジドウ</t>
    </rPh>
    <rPh sb="29" eb="30">
      <t>フク</t>
    </rPh>
    <phoneticPr fontId="7"/>
  </si>
  <si>
    <t>私立保育園の一部で３～５歳ごとの定員を定めていないため、合算の数値を表示した。</t>
    <rPh sb="0" eb="2">
      <t>シリツ</t>
    </rPh>
    <rPh sb="2" eb="5">
      <t>ホイクエン</t>
    </rPh>
    <rPh sb="6" eb="8">
      <t>イチブ</t>
    </rPh>
    <rPh sb="12" eb="13">
      <t>サイ</t>
    </rPh>
    <rPh sb="16" eb="18">
      <t>テイイン</t>
    </rPh>
    <rPh sb="19" eb="20">
      <t>サダ</t>
    </rPh>
    <rPh sb="28" eb="30">
      <t>ガッサン</t>
    </rPh>
    <rPh sb="31" eb="33">
      <t>スウチ</t>
    </rPh>
    <rPh sb="34" eb="36">
      <t>ヒョウジ</t>
    </rPh>
    <phoneticPr fontId="7"/>
  </si>
  <si>
    <t>５</t>
    <phoneticPr fontId="7"/>
  </si>
  <si>
    <t>４</t>
    <phoneticPr fontId="7"/>
  </si>
  <si>
    <t>３</t>
    <phoneticPr fontId="7"/>
  </si>
  <si>
    <t>２</t>
    <phoneticPr fontId="7"/>
  </si>
  <si>
    <t>１</t>
    <phoneticPr fontId="7"/>
  </si>
  <si>
    <t>歳</t>
    <rPh sb="0" eb="1">
      <t>サイ</t>
    </rPh>
    <phoneticPr fontId="7"/>
  </si>
  <si>
    <t>０</t>
    <phoneticPr fontId="7"/>
  </si>
  <si>
    <t>私立</t>
    <rPh sb="0" eb="2">
      <t>シリツ</t>
    </rPh>
    <phoneticPr fontId="7"/>
  </si>
  <si>
    <t>区立</t>
    <rPh sb="0" eb="2">
      <t>クリツ</t>
    </rPh>
    <phoneticPr fontId="7"/>
  </si>
  <si>
    <t>待機児数</t>
    <rPh sb="0" eb="2">
      <t>タイキ</t>
    </rPh>
    <rPh sb="2" eb="3">
      <t>ジ</t>
    </rPh>
    <rPh sb="3" eb="4">
      <t>スウ</t>
    </rPh>
    <phoneticPr fontId="7"/>
  </si>
  <si>
    <t>年および年齢</t>
    <rPh sb="0" eb="1">
      <t>トシ</t>
    </rPh>
    <rPh sb="4" eb="6">
      <t>ネンレイ</t>
    </rPh>
    <phoneticPr fontId="7"/>
  </si>
  <si>
    <t>(各年４月１日現在)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7"/>
  </si>
  <si>
    <t>受託児数は、年度毎の延べ数であるため、最新年度については未計上である。</t>
    <rPh sb="0" eb="2">
      <t>ジュタク</t>
    </rPh>
    <rPh sb="2" eb="3">
      <t>ジ</t>
    </rPh>
    <rPh sb="3" eb="4">
      <t>スウ</t>
    </rPh>
    <rPh sb="6" eb="8">
      <t>ネンド</t>
    </rPh>
    <rPh sb="8" eb="9">
      <t>ゴト</t>
    </rPh>
    <rPh sb="10" eb="11">
      <t>ノ</t>
    </rPh>
    <rPh sb="12" eb="13">
      <t>スウ</t>
    </rPh>
    <rPh sb="19" eb="21">
      <t>サイシン</t>
    </rPh>
    <rPh sb="21" eb="23">
      <t>ネンド</t>
    </rPh>
    <rPh sb="28" eb="31">
      <t>ミケイジョウ</t>
    </rPh>
    <phoneticPr fontId="7"/>
  </si>
  <si>
    <t xml:space="preserve">… </t>
    <phoneticPr fontId="7"/>
  </si>
  <si>
    <t>福祉員数</t>
    <rPh sb="0" eb="2">
      <t>フクシ</t>
    </rPh>
    <rPh sb="2" eb="3">
      <t>イン</t>
    </rPh>
    <rPh sb="3" eb="4">
      <t>スウ</t>
    </rPh>
    <phoneticPr fontId="7"/>
  </si>
  <si>
    <t>福祉員数、定員は各年度４月１日現在の数値である。受託児数は年度毎の延べ数であるため、最新年度は未計上である。</t>
    <rPh sb="0" eb="2">
      <t>フクシ</t>
    </rPh>
    <rPh sb="2" eb="3">
      <t>イン</t>
    </rPh>
    <rPh sb="3" eb="4">
      <t>スウ</t>
    </rPh>
    <rPh sb="5" eb="7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rPh sb="24" eb="26">
      <t>ジュタク</t>
    </rPh>
    <rPh sb="26" eb="27">
      <t>ジ</t>
    </rPh>
    <rPh sb="27" eb="28">
      <t>スウ</t>
    </rPh>
    <rPh sb="29" eb="31">
      <t>ネンド</t>
    </rPh>
    <rPh sb="31" eb="32">
      <t>ゴト</t>
    </rPh>
    <rPh sb="33" eb="34">
      <t>ノ</t>
    </rPh>
    <rPh sb="35" eb="36">
      <t>スウ</t>
    </rPh>
    <rPh sb="42" eb="44">
      <t>サイシン</t>
    </rPh>
    <rPh sb="44" eb="46">
      <t>ネンド</t>
    </rPh>
    <rPh sb="47" eb="50">
      <t>ミケイジョウ</t>
    </rPh>
    <phoneticPr fontId="7"/>
  </si>
  <si>
    <t>東京都総務局統計部人口統計課「学校基本調査報告」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ホウコク</t>
    </rPh>
    <phoneticPr fontId="7"/>
  </si>
  <si>
    <t>教員は本務者のみであり、教育補助員は含まない。</t>
    <rPh sb="0" eb="2">
      <t>キョウイン</t>
    </rPh>
    <rPh sb="3" eb="4">
      <t>ホン</t>
    </rPh>
    <rPh sb="4" eb="5">
      <t>ム</t>
    </rPh>
    <rPh sb="5" eb="6">
      <t>シャ</t>
    </rPh>
    <rPh sb="12" eb="14">
      <t>キョウイク</t>
    </rPh>
    <rPh sb="14" eb="17">
      <t>ホジョイン</t>
    </rPh>
    <rPh sb="18" eb="19">
      <t>フク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</si>
  <si>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</si>
  <si>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</si>
  <si>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公立</t>
    <rPh sb="0" eb="2">
      <t>コウリツ</t>
    </rPh>
    <phoneticPr fontId="7"/>
  </si>
  <si>
    <t>教　　員
１人当り
園 児 数</t>
    <rPh sb="0" eb="1">
      <t>キョウ</t>
    </rPh>
    <rPh sb="3" eb="4">
      <t>イン</t>
    </rPh>
    <rPh sb="6" eb="7">
      <t>ニン</t>
    </rPh>
    <rPh sb="7" eb="8">
      <t>アタ</t>
    </rPh>
    <rPh sb="10" eb="11">
      <t>エン</t>
    </rPh>
    <rPh sb="12" eb="13">
      <t>ジ</t>
    </rPh>
    <rPh sb="14" eb="15">
      <t>スウ</t>
    </rPh>
    <phoneticPr fontId="7"/>
  </si>
  <si>
    <t>５歳児</t>
    <rPh sb="1" eb="2">
      <t>サイ</t>
    </rPh>
    <rPh sb="2" eb="3">
      <t>ジ</t>
    </rPh>
    <phoneticPr fontId="7"/>
  </si>
  <si>
    <t>４歳児</t>
    <rPh sb="1" eb="2">
      <t>サイ</t>
    </rPh>
    <rPh sb="2" eb="3">
      <t>ジ</t>
    </rPh>
    <phoneticPr fontId="7"/>
  </si>
  <si>
    <t>３歳児</t>
    <rPh sb="1" eb="2">
      <t>サイ</t>
    </rPh>
    <rPh sb="2" eb="3">
      <t>ジ</t>
    </rPh>
    <phoneticPr fontId="7"/>
  </si>
  <si>
    <t>在園者数</t>
    <rPh sb="0" eb="2">
      <t>ザイエン</t>
    </rPh>
    <rPh sb="2" eb="3">
      <t>シャ</t>
    </rPh>
    <rPh sb="3" eb="4">
      <t>スウ</t>
    </rPh>
    <phoneticPr fontId="7"/>
  </si>
  <si>
    <t>教員数</t>
    <rPh sb="0" eb="2">
      <t>キョウイン</t>
    </rPh>
    <rPh sb="2" eb="3">
      <t>スウ</t>
    </rPh>
    <phoneticPr fontId="7"/>
  </si>
  <si>
    <t>学級数</t>
    <rPh sb="0" eb="2">
      <t>ガッキュウ</t>
    </rPh>
    <rPh sb="2" eb="3">
      <t>スウ</t>
    </rPh>
    <phoneticPr fontId="7"/>
  </si>
  <si>
    <t>園数</t>
    <rPh sb="0" eb="1">
      <t>エン</t>
    </rPh>
    <rPh sb="1" eb="2">
      <t>スウ</t>
    </rPh>
    <phoneticPr fontId="7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</si>
  <si>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</si>
  <si>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大学の数値は大学院を含む。</t>
    <rPh sb="0" eb="2">
      <t>ダイガク</t>
    </rPh>
    <rPh sb="3" eb="5">
      <t>スウチ</t>
    </rPh>
    <rPh sb="6" eb="9">
      <t>ダイガクイン</t>
    </rPh>
    <rPh sb="10" eb="11">
      <t>フク</t>
    </rPh>
    <phoneticPr fontId="7"/>
  </si>
  <si>
    <t>大学の学校数、学生数、教員数(本務者・兼務者)は大学本部が所在する地域に計上した。</t>
    <rPh sb="0" eb="2">
      <t>ダイガク</t>
    </rPh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6">
      <t>ホン</t>
    </rPh>
    <rPh sb="16" eb="17">
      <t>ム</t>
    </rPh>
    <rPh sb="17" eb="18">
      <t>シャ</t>
    </rPh>
    <rPh sb="19" eb="21">
      <t>ケンム</t>
    </rPh>
    <rPh sb="21" eb="22">
      <t>シャ</t>
    </rPh>
    <rPh sb="24" eb="26">
      <t>ダイガク</t>
    </rPh>
    <rPh sb="26" eb="28">
      <t>ホンブ</t>
    </rPh>
    <rPh sb="29" eb="31">
      <t>ショザイ</t>
    </rPh>
    <rPh sb="33" eb="35">
      <t>チイキ</t>
    </rPh>
    <rPh sb="36" eb="38">
      <t>ケイジョウ</t>
    </rPh>
    <phoneticPr fontId="7"/>
  </si>
  <si>
    <t>高等学校の生徒数は定時制を含む。</t>
    <rPh sb="0" eb="2">
      <t>コウトウ</t>
    </rPh>
    <rPh sb="2" eb="4">
      <t>ガッコウ</t>
    </rPh>
    <rPh sb="5" eb="8">
      <t>セイトスウ</t>
    </rPh>
    <rPh sb="9" eb="12">
      <t>テイジセイ</t>
    </rPh>
    <rPh sb="13" eb="14">
      <t>フク</t>
    </rPh>
    <phoneticPr fontId="7"/>
  </si>
  <si>
    <t>各種学校</t>
    <rPh sb="0" eb="2">
      <t>カクシュ</t>
    </rPh>
    <rPh sb="2" eb="4">
      <t>ガッコウ</t>
    </rPh>
    <phoneticPr fontId="7"/>
  </si>
  <si>
    <t xml:space="preserve">… </t>
    <phoneticPr fontId="7"/>
  </si>
  <si>
    <t>専修学校</t>
    <rPh sb="0" eb="2">
      <t>センシュウ</t>
    </rPh>
    <rPh sb="2" eb="4">
      <t>ガッコウ</t>
    </rPh>
    <phoneticPr fontId="7"/>
  </si>
  <si>
    <t>幼稚園</t>
    <rPh sb="0" eb="3">
      <t>ヨウチエン</t>
    </rPh>
    <phoneticPr fontId="7"/>
  </si>
  <si>
    <t>大学</t>
    <rPh sb="0" eb="2">
      <t>ダイガク</t>
    </rPh>
    <phoneticPr fontId="7"/>
  </si>
  <si>
    <t>短期大学</t>
    <rPh sb="0" eb="2">
      <t>タンキ</t>
    </rPh>
    <rPh sb="2" eb="4">
      <t>ダイガク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</si>
  <si>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7"/>
  </si>
  <si>
    <t>国立</t>
    <rPh sb="0" eb="2">
      <t>コクリツ</t>
    </rPh>
    <phoneticPr fontId="7"/>
  </si>
  <si>
    <t>中等教育学校</t>
    <rPh sb="0" eb="2">
      <t>チュウトウ</t>
    </rPh>
    <rPh sb="2" eb="4">
      <t>キョウイク</t>
    </rPh>
    <rPh sb="4" eb="6">
      <t>ガッコウ</t>
    </rPh>
    <phoneticPr fontId="7"/>
  </si>
  <si>
    <t>高等学校</t>
    <rPh sb="0" eb="2">
      <t>コウトウ</t>
    </rPh>
    <rPh sb="2" eb="4">
      <t>ガッコウ</t>
    </rPh>
    <phoneticPr fontId="7"/>
  </si>
  <si>
    <t>中学校</t>
    <rPh sb="0" eb="3">
      <t>チュウガッコウ</t>
    </rPh>
    <phoneticPr fontId="7"/>
  </si>
  <si>
    <t>小学校</t>
    <rPh sb="0" eb="3">
      <t>ショウガッコウ</t>
    </rPh>
    <phoneticPr fontId="7"/>
  </si>
  <si>
    <t>兼務者</t>
    <rPh sb="0" eb="2">
      <t>ケンム</t>
    </rPh>
    <rPh sb="2" eb="3">
      <t>シャ</t>
    </rPh>
    <phoneticPr fontId="7"/>
  </si>
  <si>
    <t>本務者</t>
    <rPh sb="0" eb="1">
      <t>ホン</t>
    </rPh>
    <rPh sb="1" eb="2">
      <t>ム</t>
    </rPh>
    <rPh sb="2" eb="3">
      <t>シャ</t>
    </rPh>
    <phoneticPr fontId="7"/>
  </si>
  <si>
    <t>在学者数</t>
    <rPh sb="0" eb="2">
      <t>ザイガク</t>
    </rPh>
    <rPh sb="2" eb="3">
      <t>シャ</t>
    </rPh>
    <rPh sb="3" eb="4">
      <t>スウ</t>
    </rPh>
    <phoneticPr fontId="7"/>
  </si>
  <si>
    <t>学校数</t>
    <rPh sb="0" eb="2">
      <t>ガッコウ</t>
    </rPh>
    <rPh sb="2" eb="3">
      <t>スウ</t>
    </rPh>
    <phoneticPr fontId="7"/>
  </si>
  <si>
    <t>区分</t>
    <rPh sb="0" eb="2">
      <t>クブン</t>
    </rPh>
    <phoneticPr fontId="7"/>
  </si>
  <si>
    <t>小中一貫教育校を含む。</t>
    <rPh sb="0" eb="1">
      <t>ショウ</t>
    </rPh>
    <rPh sb="1" eb="2">
      <t>チュウ</t>
    </rPh>
    <rPh sb="2" eb="4">
      <t>イッカン</t>
    </rPh>
    <rPh sb="4" eb="6">
      <t>キョウイク</t>
    </rPh>
    <rPh sb="6" eb="7">
      <t>コウ</t>
    </rPh>
    <rPh sb="8" eb="9">
      <t>フク</t>
    </rPh>
    <phoneticPr fontId="7"/>
  </si>
  <si>
    <t>３学年</t>
    <rPh sb="1" eb="3">
      <t>ガクネン</t>
    </rPh>
    <phoneticPr fontId="7"/>
  </si>
  <si>
    <t>２学年</t>
    <rPh sb="1" eb="3">
      <t>ガクネン</t>
    </rPh>
    <phoneticPr fontId="7"/>
  </si>
  <si>
    <t>１学年</t>
    <rPh sb="1" eb="3">
      <t>ガクネン</t>
    </rPh>
    <phoneticPr fontId="7"/>
  </si>
  <si>
    <t>教 員 １ 人
当り生徒数</t>
    <rPh sb="0" eb="1">
      <t>キョウ</t>
    </rPh>
    <rPh sb="2" eb="3">
      <t>イン</t>
    </rPh>
    <rPh sb="4" eb="6">
      <t>ヒトリ</t>
    </rPh>
    <rPh sb="6" eb="7">
      <t>ニン</t>
    </rPh>
    <rPh sb="8" eb="9">
      <t>アタ</t>
    </rPh>
    <rPh sb="10" eb="13">
      <t>セイトスウ</t>
    </rPh>
    <phoneticPr fontId="7"/>
  </si>
  <si>
    <t>生徒数</t>
    <rPh sb="0" eb="3">
      <t>セイトスウ</t>
    </rPh>
    <phoneticPr fontId="7"/>
  </si>
  <si>
    <t>平成22年４月に光が丘地区の小学校８校を４校に統合・再編した。</t>
    <rPh sb="0" eb="2">
      <t>ヘイセイ</t>
    </rPh>
    <rPh sb="4" eb="5">
      <t>ネン</t>
    </rPh>
    <rPh sb="6" eb="7">
      <t>ガツ</t>
    </rPh>
    <rPh sb="8" eb="9">
      <t>ヒカリ</t>
    </rPh>
    <rPh sb="10" eb="11">
      <t>オカ</t>
    </rPh>
    <rPh sb="11" eb="13">
      <t>チク</t>
    </rPh>
    <rPh sb="14" eb="17">
      <t>ショウガッコウ</t>
    </rPh>
    <rPh sb="18" eb="19">
      <t>コウ</t>
    </rPh>
    <rPh sb="21" eb="22">
      <t>コウ</t>
    </rPh>
    <rPh sb="23" eb="25">
      <t>トウゴウ</t>
    </rPh>
    <rPh sb="26" eb="28">
      <t>サイヘン</t>
    </rPh>
    <phoneticPr fontId="7"/>
  </si>
  <si>
    <t>６学年</t>
    <rPh sb="1" eb="3">
      <t>ガクネン</t>
    </rPh>
    <phoneticPr fontId="7"/>
  </si>
  <si>
    <t>５学年</t>
    <rPh sb="1" eb="3">
      <t>ガクネン</t>
    </rPh>
    <phoneticPr fontId="7"/>
  </si>
  <si>
    <t>４学年</t>
    <rPh sb="1" eb="3">
      <t>ガクネン</t>
    </rPh>
    <phoneticPr fontId="7"/>
  </si>
  <si>
    <t>教 員 １ 人
当り児童数</t>
    <rPh sb="0" eb="1">
      <t>キョウ</t>
    </rPh>
    <rPh sb="2" eb="3">
      <t>イン</t>
    </rPh>
    <rPh sb="4" eb="6">
      <t>ヒトリ</t>
    </rPh>
    <rPh sb="6" eb="7">
      <t>ニン</t>
    </rPh>
    <rPh sb="8" eb="9">
      <t>アタ</t>
    </rPh>
    <rPh sb="10" eb="12">
      <t>ジドウ</t>
    </rPh>
    <rPh sb="12" eb="13">
      <t>スウ</t>
    </rPh>
    <phoneticPr fontId="7"/>
  </si>
  <si>
    <t>大泉南</t>
    <rPh sb="0" eb="2">
      <t>オオイズミ</t>
    </rPh>
    <rPh sb="2" eb="3">
      <t>ミナミ</t>
    </rPh>
    <phoneticPr fontId="7"/>
  </si>
  <si>
    <t>大泉西</t>
    <rPh sb="0" eb="2">
      <t>オオイズミ</t>
    </rPh>
    <rPh sb="2" eb="3">
      <t>ニシ</t>
    </rPh>
    <phoneticPr fontId="7"/>
  </si>
  <si>
    <t>大泉東</t>
    <rPh sb="0" eb="2">
      <t>オオイズミ</t>
    </rPh>
    <rPh sb="2" eb="3">
      <t>ヒガシ</t>
    </rPh>
    <phoneticPr fontId="7"/>
  </si>
  <si>
    <t>大泉第六</t>
    <rPh sb="0" eb="2">
      <t>オオイズミ</t>
    </rPh>
    <rPh sb="2" eb="3">
      <t>ダイ</t>
    </rPh>
    <rPh sb="3" eb="4">
      <t>ロク</t>
    </rPh>
    <phoneticPr fontId="7"/>
  </si>
  <si>
    <t>大泉第四</t>
    <rPh sb="0" eb="2">
      <t>オオイズミ</t>
    </rPh>
    <rPh sb="2" eb="3">
      <t>ダイ</t>
    </rPh>
    <rPh sb="3" eb="4">
      <t>ヨン</t>
    </rPh>
    <phoneticPr fontId="7"/>
  </si>
  <si>
    <t>大泉第三</t>
    <rPh sb="0" eb="2">
      <t>オオイズミ</t>
    </rPh>
    <rPh sb="2" eb="3">
      <t>ダイ</t>
    </rPh>
    <rPh sb="3" eb="4">
      <t>サン</t>
    </rPh>
    <phoneticPr fontId="7"/>
  </si>
  <si>
    <t>大泉第二</t>
    <rPh sb="0" eb="2">
      <t>オオイズミ</t>
    </rPh>
    <rPh sb="2" eb="4">
      <t>ダイニ</t>
    </rPh>
    <phoneticPr fontId="7"/>
  </si>
  <si>
    <t>大泉第一</t>
    <rPh sb="0" eb="2">
      <t>オオイズミ</t>
    </rPh>
    <rPh sb="2" eb="4">
      <t>ダイイチ</t>
    </rPh>
    <phoneticPr fontId="7"/>
  </si>
  <si>
    <t>大泉</t>
    <rPh sb="0" eb="2">
      <t>オオイズミ</t>
    </rPh>
    <phoneticPr fontId="7"/>
  </si>
  <si>
    <t>関町北</t>
    <rPh sb="0" eb="3">
      <t>セキマチキタ</t>
    </rPh>
    <phoneticPr fontId="7"/>
  </si>
  <si>
    <t>関町</t>
    <rPh sb="0" eb="1">
      <t>セキ</t>
    </rPh>
    <rPh sb="1" eb="2">
      <t>マチ</t>
    </rPh>
    <phoneticPr fontId="7"/>
  </si>
  <si>
    <t>立野</t>
    <rPh sb="0" eb="2">
      <t>タテノ</t>
    </rPh>
    <phoneticPr fontId="7"/>
  </si>
  <si>
    <t>北原</t>
    <rPh sb="0" eb="1">
      <t>キタ</t>
    </rPh>
    <rPh sb="1" eb="2">
      <t>ハラ</t>
    </rPh>
    <phoneticPr fontId="7"/>
  </si>
  <si>
    <t>谷原</t>
    <rPh sb="0" eb="2">
      <t>ヤハラ</t>
    </rPh>
    <phoneticPr fontId="7"/>
  </si>
  <si>
    <t>光和</t>
    <rPh sb="0" eb="1">
      <t>ヒカリ</t>
    </rPh>
    <rPh sb="1" eb="2">
      <t>ワ</t>
    </rPh>
    <phoneticPr fontId="7"/>
  </si>
  <si>
    <t>下石神井</t>
    <rPh sb="0" eb="4">
      <t>シモシャクジイ</t>
    </rPh>
    <phoneticPr fontId="7"/>
  </si>
  <si>
    <t>上石神井北</t>
    <rPh sb="0" eb="4">
      <t>カミシャクジイ</t>
    </rPh>
    <rPh sb="4" eb="5">
      <t>キタ</t>
    </rPh>
    <phoneticPr fontId="7"/>
  </si>
  <si>
    <t>上石神井</t>
    <rPh sb="0" eb="4">
      <t>カミシャクジイ</t>
    </rPh>
    <phoneticPr fontId="7"/>
  </si>
  <si>
    <t>石神井台</t>
    <rPh sb="0" eb="3">
      <t>シャクジイ</t>
    </rPh>
    <rPh sb="3" eb="4">
      <t>ダイ</t>
    </rPh>
    <phoneticPr fontId="7"/>
  </si>
  <si>
    <t>石神井西</t>
    <rPh sb="0" eb="3">
      <t>シャクジイ</t>
    </rPh>
    <rPh sb="3" eb="4">
      <t>ニシ</t>
    </rPh>
    <phoneticPr fontId="7"/>
  </si>
  <si>
    <t>石神井東</t>
    <rPh sb="0" eb="3">
      <t>シャクジイ</t>
    </rPh>
    <rPh sb="3" eb="4">
      <t>ヒガシ</t>
    </rPh>
    <phoneticPr fontId="7"/>
  </si>
  <si>
    <t>石神井</t>
    <rPh sb="0" eb="3">
      <t>シャクジイ</t>
    </rPh>
    <phoneticPr fontId="7"/>
  </si>
  <si>
    <t>光が丘第八</t>
    <rPh sb="0" eb="1">
      <t>ヒカリ</t>
    </rPh>
    <rPh sb="2" eb="3">
      <t>オカ</t>
    </rPh>
    <rPh sb="3" eb="4">
      <t>ダイ</t>
    </rPh>
    <rPh sb="4" eb="5">
      <t>ハチ</t>
    </rPh>
    <phoneticPr fontId="7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</si>
  <si>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7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</si>
  <si>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7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</si>
  <si>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7"/>
  </si>
  <si>
    <t>光が丘四季の香</t>
    <rPh sb="0" eb="1">
      <t>ヒカリ</t>
    </rPh>
    <rPh sb="2" eb="3">
      <t>オカ</t>
    </rPh>
    <rPh sb="3" eb="5">
      <t>シキ</t>
    </rPh>
    <rPh sb="6" eb="7">
      <t>カオリ</t>
    </rPh>
    <phoneticPr fontId="7"/>
  </si>
  <si>
    <t>春日</t>
    <rPh sb="0" eb="2">
      <t>カスガ</t>
    </rPh>
    <phoneticPr fontId="7"/>
  </si>
  <si>
    <t>高松</t>
    <rPh sb="0" eb="2">
      <t>タカマツ</t>
    </rPh>
    <phoneticPr fontId="7"/>
  </si>
  <si>
    <t>旭町</t>
    <rPh sb="0" eb="1">
      <t>アサヒ</t>
    </rPh>
    <rPh sb="1" eb="2">
      <t>マチ</t>
    </rPh>
    <phoneticPr fontId="7"/>
  </si>
  <si>
    <t>豊溪</t>
    <rPh sb="0" eb="1">
      <t>ユタカ</t>
    </rPh>
    <rPh sb="1" eb="2">
      <t>ケイ</t>
    </rPh>
    <phoneticPr fontId="7"/>
  </si>
  <si>
    <t>向山</t>
    <rPh sb="0" eb="2">
      <t>コウヤマ</t>
    </rPh>
    <phoneticPr fontId="7"/>
  </si>
  <si>
    <t>田柄第二</t>
    <rPh sb="0" eb="2">
      <t>タガラ</t>
    </rPh>
    <rPh sb="2" eb="4">
      <t>ダイニ</t>
    </rPh>
    <phoneticPr fontId="7"/>
  </si>
  <si>
    <t>田柄</t>
    <rPh sb="0" eb="2">
      <t>タガラ</t>
    </rPh>
    <phoneticPr fontId="7"/>
  </si>
  <si>
    <t>練馬東</t>
    <rPh sb="0" eb="2">
      <t>ネリマ</t>
    </rPh>
    <rPh sb="2" eb="3">
      <t>ヒガシ</t>
    </rPh>
    <phoneticPr fontId="7"/>
  </si>
  <si>
    <t>練馬第三</t>
    <rPh sb="0" eb="2">
      <t>ネリマ</t>
    </rPh>
    <rPh sb="2" eb="3">
      <t>ダイ</t>
    </rPh>
    <rPh sb="3" eb="4">
      <t>サン</t>
    </rPh>
    <phoneticPr fontId="7"/>
  </si>
  <si>
    <t>練馬第二</t>
    <rPh sb="0" eb="2">
      <t>ネリマ</t>
    </rPh>
    <rPh sb="2" eb="4">
      <t>ダイニ</t>
    </rPh>
    <phoneticPr fontId="7"/>
  </si>
  <si>
    <t>練馬</t>
    <rPh sb="0" eb="2">
      <t>ネリマ</t>
    </rPh>
    <phoneticPr fontId="7"/>
  </si>
  <si>
    <t>北町西</t>
    <rPh sb="0" eb="2">
      <t>キタマチ</t>
    </rPh>
    <rPh sb="2" eb="3">
      <t>ニシ</t>
    </rPh>
    <phoneticPr fontId="7"/>
  </si>
  <si>
    <t>北町</t>
    <rPh sb="0" eb="2">
      <t>キタマチ</t>
    </rPh>
    <phoneticPr fontId="7"/>
  </si>
  <si>
    <t>南町</t>
    <rPh sb="0" eb="2">
      <t>ミナミマチ</t>
    </rPh>
    <phoneticPr fontId="7"/>
  </si>
  <si>
    <t>仲町</t>
    <rPh sb="0" eb="2">
      <t>ナカマチ</t>
    </rPh>
    <phoneticPr fontId="7"/>
  </si>
  <si>
    <t>開進第四</t>
    <rPh sb="0" eb="1">
      <t>カイ</t>
    </rPh>
    <rPh sb="1" eb="2">
      <t>シン</t>
    </rPh>
    <rPh sb="2" eb="4">
      <t>ダイシ</t>
    </rPh>
    <phoneticPr fontId="7"/>
  </si>
  <si>
    <t>開進第三</t>
    <rPh sb="0" eb="1">
      <t>カイ</t>
    </rPh>
    <rPh sb="1" eb="2">
      <t>シン</t>
    </rPh>
    <rPh sb="2" eb="4">
      <t>ダイサン</t>
    </rPh>
    <phoneticPr fontId="7"/>
  </si>
  <si>
    <t>開進第二</t>
    <rPh sb="0" eb="1">
      <t>カイ</t>
    </rPh>
    <rPh sb="1" eb="2">
      <t>シン</t>
    </rPh>
    <rPh sb="2" eb="4">
      <t>ダイニ</t>
    </rPh>
    <phoneticPr fontId="7"/>
  </si>
  <si>
    <t>開進第一</t>
    <rPh sb="0" eb="2">
      <t>カイシン</t>
    </rPh>
    <rPh sb="2" eb="4">
      <t>ダイイチ</t>
    </rPh>
    <phoneticPr fontId="7"/>
  </si>
  <si>
    <t>早宮</t>
    <rPh sb="0" eb="2">
      <t>ハヤミヤ</t>
    </rPh>
    <phoneticPr fontId="7"/>
  </si>
  <si>
    <t>中村西</t>
    <rPh sb="0" eb="2">
      <t>ナカムラ</t>
    </rPh>
    <rPh sb="2" eb="3">
      <t>ニシ</t>
    </rPh>
    <phoneticPr fontId="7"/>
  </si>
  <si>
    <t>中村</t>
    <rPh sb="0" eb="2">
      <t>ナカムラ</t>
    </rPh>
    <phoneticPr fontId="7"/>
  </si>
  <si>
    <t>豊玉南</t>
    <rPh sb="0" eb="2">
      <t>トヨタマ</t>
    </rPh>
    <rPh sb="2" eb="3">
      <t>ミナミ</t>
    </rPh>
    <phoneticPr fontId="7"/>
  </si>
  <si>
    <t>豊玉東</t>
    <rPh sb="0" eb="2">
      <t>トヨタマ</t>
    </rPh>
    <rPh sb="2" eb="3">
      <t>ヒガシ</t>
    </rPh>
    <phoneticPr fontId="7"/>
  </si>
  <si>
    <t>豊玉第二</t>
    <rPh sb="0" eb="2">
      <t>トヨタマ</t>
    </rPh>
    <rPh sb="2" eb="4">
      <t>ダイニ</t>
    </rPh>
    <phoneticPr fontId="7"/>
  </si>
  <si>
    <t>豊玉</t>
    <rPh sb="0" eb="2">
      <t>トヨタマ</t>
    </rPh>
    <phoneticPr fontId="7"/>
  </si>
  <si>
    <t>小竹</t>
    <rPh sb="0" eb="2">
      <t>コタケ</t>
    </rPh>
    <phoneticPr fontId="7"/>
  </si>
  <si>
    <t>旭丘</t>
    <rPh sb="0" eb="2">
      <t>アサヒガオカ</t>
    </rPh>
    <phoneticPr fontId="7"/>
  </si>
  <si>
    <t xml:space="preserve">㎡ </t>
    <phoneticPr fontId="7"/>
  </si>
  <si>
    <t>校地面積</t>
    <rPh sb="0" eb="2">
      <t>コウチ</t>
    </rPh>
    <rPh sb="2" eb="4">
      <t>メンセキ</t>
    </rPh>
    <phoneticPr fontId="7"/>
  </si>
  <si>
    <t>学校名</t>
    <rPh sb="0" eb="2">
      <t>ガッコウ</t>
    </rPh>
    <rPh sb="2" eb="3">
      <t>メイ</t>
    </rPh>
    <phoneticPr fontId="7"/>
  </si>
  <si>
    <t>(平成25年５月１日現在)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7"/>
  </si>
  <si>
    <t>(1)　区　立　小　学　校</t>
    <rPh sb="4" eb="5">
      <t>ク</t>
    </rPh>
    <rPh sb="6" eb="7">
      <t>タテ</t>
    </rPh>
    <rPh sb="8" eb="9">
      <t>ショウ</t>
    </rPh>
    <rPh sb="10" eb="11">
      <t>ガク</t>
    </rPh>
    <rPh sb="12" eb="13">
      <t>コウ</t>
    </rPh>
    <phoneticPr fontId="7"/>
  </si>
  <si>
    <t>生徒数は、特別支援学級(固定学級)の在学者数を含む。</t>
    <rPh sb="0" eb="3">
      <t>セイトスウ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0">
      <t>ザイガク</t>
    </rPh>
    <rPh sb="20" eb="21">
      <t>シャ</t>
    </rPh>
    <rPh sb="21" eb="22">
      <t>スウ</t>
    </rPh>
    <rPh sb="23" eb="24">
      <t>フク</t>
    </rPh>
    <phoneticPr fontId="7"/>
  </si>
  <si>
    <t>(　)内は、特別支援学級数(通級を含む)で、外数である。</t>
    <rPh sb="3" eb="4">
      <t>ナイ</t>
    </rPh>
    <rPh sb="6" eb="8">
      <t>トクベツ</t>
    </rPh>
    <rPh sb="8" eb="10">
      <t>シエン</t>
    </rPh>
    <rPh sb="10" eb="12">
      <t>ガッキュウ</t>
    </rPh>
    <rPh sb="12" eb="13">
      <t>スウ</t>
    </rPh>
    <rPh sb="14" eb="16">
      <t>ツウキュウ</t>
    </rPh>
    <rPh sb="17" eb="18">
      <t>フク</t>
    </rPh>
    <rPh sb="22" eb="23">
      <t>ソト</t>
    </rPh>
    <rPh sb="23" eb="24">
      <t>スウ</t>
    </rPh>
    <phoneticPr fontId="7"/>
  </si>
  <si>
    <t>八坂</t>
    <rPh sb="0" eb="2">
      <t>ヤサカ</t>
    </rPh>
    <phoneticPr fontId="7"/>
  </si>
  <si>
    <t>関</t>
    <rPh sb="0" eb="1">
      <t>セキ</t>
    </rPh>
    <phoneticPr fontId="7"/>
  </si>
  <si>
    <t>大泉学園桜</t>
    <rPh sb="0" eb="2">
      <t>オオイズミ</t>
    </rPh>
    <rPh sb="2" eb="4">
      <t>ガクエン</t>
    </rPh>
    <rPh sb="4" eb="5">
      <t>サクラ</t>
    </rPh>
    <phoneticPr fontId="7"/>
  </si>
  <si>
    <t>大泉学園</t>
    <rPh sb="0" eb="2">
      <t>オオイズミ</t>
    </rPh>
    <rPh sb="2" eb="4">
      <t>ガクエン</t>
    </rPh>
    <phoneticPr fontId="7"/>
  </si>
  <si>
    <t>大泉北</t>
    <rPh sb="0" eb="2">
      <t>オオイズミ</t>
    </rPh>
    <rPh sb="2" eb="3">
      <t>キタ</t>
    </rPh>
    <phoneticPr fontId="7"/>
  </si>
  <si>
    <t>三原台</t>
    <rPh sb="0" eb="3">
      <t>ミハラダイ</t>
    </rPh>
    <phoneticPr fontId="7"/>
  </si>
  <si>
    <t>南が丘</t>
    <rPh sb="0" eb="1">
      <t>ミナミ</t>
    </rPh>
    <rPh sb="2" eb="3">
      <t>オカ</t>
    </rPh>
    <phoneticPr fontId="7"/>
  </si>
  <si>
    <t>石神井南</t>
    <rPh sb="0" eb="3">
      <t>シャクジイ</t>
    </rPh>
    <rPh sb="3" eb="4">
      <t>ミナミ</t>
    </rPh>
    <phoneticPr fontId="7"/>
  </si>
  <si>
    <t>光が丘第四</t>
    <rPh sb="0" eb="1">
      <t>ヒカリ</t>
    </rPh>
    <rPh sb="2" eb="3">
      <t>オカ</t>
    </rPh>
    <rPh sb="3" eb="4">
      <t>ダイ</t>
    </rPh>
    <rPh sb="4" eb="5">
      <t>ヨン</t>
    </rPh>
    <phoneticPr fontId="7"/>
  </si>
  <si>
    <t>光が丘第三</t>
    <rPh sb="0" eb="1">
      <t>ヒカリ</t>
    </rPh>
    <rPh sb="2" eb="3">
      <t>オカ</t>
    </rPh>
    <rPh sb="3" eb="4">
      <t>ダイ</t>
    </rPh>
    <rPh sb="4" eb="5">
      <t>サン</t>
    </rPh>
    <phoneticPr fontId="7"/>
  </si>
  <si>
    <t>光が丘第二</t>
    <rPh sb="0" eb="1">
      <t>ヒカリ</t>
    </rPh>
    <rPh sb="2" eb="3">
      <t>オカ</t>
    </rPh>
    <rPh sb="3" eb="5">
      <t>ダイニ</t>
    </rPh>
    <phoneticPr fontId="7"/>
  </si>
  <si>
    <t>光が丘第一</t>
    <rPh sb="0" eb="1">
      <t>ヒカリ</t>
    </rPh>
    <rPh sb="2" eb="3">
      <t>オカ</t>
    </rPh>
    <rPh sb="3" eb="5">
      <t>ダイイチ</t>
    </rPh>
    <phoneticPr fontId="7"/>
  </si>
  <si>
    <t>貫井</t>
    <rPh sb="0" eb="2">
      <t>ヌクイ</t>
    </rPh>
    <phoneticPr fontId="7"/>
  </si>
  <si>
    <t>開進第四</t>
    <rPh sb="0" eb="1">
      <t>カイ</t>
    </rPh>
    <rPh sb="1" eb="2">
      <t>シン</t>
    </rPh>
    <rPh sb="2" eb="3">
      <t>ダイ</t>
    </rPh>
    <rPh sb="3" eb="4">
      <t>ヨン</t>
    </rPh>
    <phoneticPr fontId="7"/>
  </si>
  <si>
    <t>開進第三</t>
    <rPh sb="0" eb="1">
      <t>カイ</t>
    </rPh>
    <rPh sb="1" eb="2">
      <t>シン</t>
    </rPh>
    <rPh sb="2" eb="4">
      <t>ダイゾウ</t>
    </rPh>
    <phoneticPr fontId="7"/>
  </si>
  <si>
    <t>開進第一</t>
    <rPh sb="0" eb="1">
      <t>カイ</t>
    </rPh>
    <rPh sb="1" eb="2">
      <t>シン</t>
    </rPh>
    <rPh sb="2" eb="4">
      <t>ダイイチ</t>
    </rPh>
    <phoneticPr fontId="7"/>
  </si>
  <si>
    <t>(2)　区　立　中　学　校</t>
    <rPh sb="4" eb="5">
      <t>ク</t>
    </rPh>
    <rPh sb="6" eb="7">
      <t>タテ</t>
    </rPh>
    <rPh sb="8" eb="9">
      <t>ナカ</t>
    </rPh>
    <rPh sb="10" eb="11">
      <t>ガク</t>
    </rPh>
    <rPh sb="12" eb="13">
      <t>コウ</t>
    </rPh>
    <phoneticPr fontId="7"/>
  </si>
  <si>
    <t>児童数は、特別支援学級(固定学級)の在籍者数を含む。</t>
    <rPh sb="0" eb="2">
      <t>ジドウ</t>
    </rPh>
    <rPh sb="2" eb="3">
      <t>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1">
      <t>ザイセキシャ</t>
    </rPh>
    <rPh sb="21" eb="22">
      <t>スウ</t>
    </rPh>
    <rPh sb="23" eb="24">
      <t>フク</t>
    </rPh>
    <phoneticPr fontId="7"/>
  </si>
  <si>
    <t>富士見台</t>
    <rPh sb="0" eb="4">
      <t>フジミダイ</t>
    </rPh>
    <phoneticPr fontId="7"/>
  </si>
  <si>
    <t>南田中</t>
    <rPh sb="0" eb="3">
      <t>ミナミタナカ</t>
    </rPh>
    <phoneticPr fontId="7"/>
  </si>
  <si>
    <t>橋戸</t>
    <rPh sb="0" eb="2">
      <t>ハシド</t>
    </rPh>
    <phoneticPr fontId="7"/>
  </si>
  <si>
    <t>泉新</t>
    <rPh sb="0" eb="1">
      <t>イズミ</t>
    </rPh>
    <rPh sb="1" eb="2">
      <t>シン</t>
    </rPh>
    <phoneticPr fontId="7"/>
  </si>
  <si>
    <t>大泉学園緑</t>
    <rPh sb="0" eb="2">
      <t>オオイズミ</t>
    </rPh>
    <rPh sb="2" eb="4">
      <t>ガクエン</t>
    </rPh>
    <rPh sb="4" eb="5">
      <t>ミドリ</t>
    </rPh>
    <phoneticPr fontId="7"/>
  </si>
  <si>
    <t>(1)　区　立　小　学　校　(つ　づ　き)</t>
    <rPh sb="4" eb="5">
      <t>ク</t>
    </rPh>
    <rPh sb="6" eb="7">
      <t>タテ</t>
    </rPh>
    <rPh sb="8" eb="9">
      <t>ショウ</t>
    </rPh>
    <rPh sb="10" eb="11">
      <t>ガク</t>
    </rPh>
    <rPh sb="12" eb="13">
      <t>コウ</t>
    </rPh>
    <phoneticPr fontId="7"/>
  </si>
  <si>
    <t>:</t>
    <phoneticPr fontId="7"/>
  </si>
  <si>
    <t>数値は小学校および中学校の再掲で、大泉学園桜小学校、大泉学園桜中学校の合計である。</t>
    <rPh sb="0" eb="2">
      <t>スウチ</t>
    </rPh>
    <rPh sb="3" eb="6">
      <t>ショウガッコウ</t>
    </rPh>
    <rPh sb="9" eb="12">
      <t>チュウガッコウ</t>
    </rPh>
    <rPh sb="13" eb="15">
      <t>サイケイ</t>
    </rPh>
    <rPh sb="17" eb="19">
      <t>オオイズミ</t>
    </rPh>
    <rPh sb="19" eb="21">
      <t>ガクエン</t>
    </rPh>
    <rPh sb="21" eb="22">
      <t>サクラ</t>
    </rPh>
    <rPh sb="22" eb="25">
      <t>ショウガッコウ</t>
    </rPh>
    <rPh sb="26" eb="28">
      <t>オオイズミ</t>
    </rPh>
    <rPh sb="28" eb="30">
      <t>ガクエン</t>
    </rPh>
    <rPh sb="30" eb="31">
      <t>サクラ</t>
    </rPh>
    <rPh sb="31" eb="34">
      <t>チュウガッコウ</t>
    </rPh>
    <rPh sb="35" eb="37">
      <t>ゴウケイ</t>
    </rPh>
    <phoneticPr fontId="7"/>
  </si>
  <si>
    <t>体育館</t>
    <rPh sb="0" eb="3">
      <t>タイイクカン</t>
    </rPh>
    <phoneticPr fontId="7"/>
  </si>
  <si>
    <t>運動場</t>
    <rPh sb="0" eb="3">
      <t>ウンドウジョウ</t>
    </rPh>
    <phoneticPr fontId="7"/>
  </si>
  <si>
    <t>校舎</t>
    <rPh sb="0" eb="2">
      <t>コウシャ</t>
    </rPh>
    <phoneticPr fontId="7"/>
  </si>
  <si>
    <t>校地</t>
    <rPh sb="0" eb="2">
      <t>コウチ</t>
    </rPh>
    <phoneticPr fontId="7"/>
  </si>
  <si>
    <t>(3)　区　立　小　中　一　貫　教　育　校</t>
    <rPh sb="4" eb="5">
      <t>ク</t>
    </rPh>
    <rPh sb="6" eb="7">
      <t>タテ</t>
    </rPh>
    <rPh sb="8" eb="9">
      <t>ショウ</t>
    </rPh>
    <rPh sb="10" eb="11">
      <t>チュウ</t>
    </rPh>
    <rPh sb="12" eb="13">
      <t>イチ</t>
    </rPh>
    <rPh sb="14" eb="15">
      <t>ヌキ</t>
    </rPh>
    <rPh sb="16" eb="17">
      <t>キョウ</t>
    </rPh>
    <rPh sb="18" eb="19">
      <t>イク</t>
    </rPh>
    <rPh sb="20" eb="21">
      <t>コウ</t>
    </rPh>
    <phoneticPr fontId="7"/>
  </si>
  <si>
    <t>:</t>
    <phoneticPr fontId="7"/>
  </si>
  <si>
    <t>大泉桜学園は、平成23年４月に開校した。</t>
    <rPh sb="0" eb="2">
      <t>オオイズミ</t>
    </rPh>
    <rPh sb="2" eb="3">
      <t>サクラ</t>
    </rPh>
    <rPh sb="3" eb="5">
      <t>ガクエン</t>
    </rPh>
    <rPh sb="7" eb="9">
      <t>ヘイセイ</t>
    </rPh>
    <rPh sb="11" eb="12">
      <t>ネン</t>
    </rPh>
    <rPh sb="13" eb="14">
      <t>ガツ</t>
    </rPh>
    <rPh sb="15" eb="17">
      <t>カイコウ</t>
    </rPh>
    <phoneticPr fontId="7"/>
  </si>
  <si>
    <t>数値は、小学校および中学校の再掲で、大泉学園桜小学校、大泉学園桜中学校の合計である。</t>
    <rPh sb="0" eb="2">
      <t>スウチ</t>
    </rPh>
    <rPh sb="4" eb="7">
      <t>ショウガッコウ</t>
    </rPh>
    <rPh sb="10" eb="13">
      <t>チュウガッコウ</t>
    </rPh>
    <rPh sb="14" eb="16">
      <t>サイケイ</t>
    </rPh>
    <rPh sb="18" eb="20">
      <t>オオイズミ</t>
    </rPh>
    <rPh sb="20" eb="22">
      <t>ガクエン</t>
    </rPh>
    <rPh sb="22" eb="23">
      <t>サクラ</t>
    </rPh>
    <rPh sb="23" eb="26">
      <t>ショウガッコウ</t>
    </rPh>
    <rPh sb="27" eb="29">
      <t>オオイズミ</t>
    </rPh>
    <rPh sb="29" eb="31">
      <t>ガクエン</t>
    </rPh>
    <rPh sb="31" eb="32">
      <t>サクラ</t>
    </rPh>
    <rPh sb="32" eb="35">
      <t>チュウガッコウ</t>
    </rPh>
    <rPh sb="36" eb="38">
      <t>ゴウケイ</t>
    </rPh>
    <phoneticPr fontId="7"/>
  </si>
  <si>
    <t>大泉桜学園</t>
    <rPh sb="0" eb="2">
      <t>オオイズミ</t>
    </rPh>
    <rPh sb="2" eb="3">
      <t>サクラ</t>
    </rPh>
    <rPh sb="3" eb="5">
      <t>ガクエン</t>
    </rPh>
    <phoneticPr fontId="7"/>
  </si>
  <si>
    <t xml:space="preserve">㎡ </t>
    <phoneticPr fontId="7"/>
  </si>
  <si>
    <t>：</t>
    <phoneticPr fontId="7"/>
  </si>
  <si>
    <t>死亡・不詳</t>
    <rPh sb="0" eb="2">
      <t>シボウ</t>
    </rPh>
    <rPh sb="3" eb="5">
      <t>フショウ</t>
    </rPh>
    <phoneticPr fontId="7"/>
  </si>
  <si>
    <t>上記以外の者</t>
    <rPh sb="0" eb="2">
      <t>ジョウキ</t>
    </rPh>
    <rPh sb="2" eb="4">
      <t>イガイ</t>
    </rPh>
    <rPh sb="5" eb="6">
      <t>モノ</t>
    </rPh>
    <phoneticPr fontId="7"/>
  </si>
  <si>
    <t>就職者</t>
    <rPh sb="0" eb="2">
      <t>シュウショク</t>
    </rPh>
    <rPh sb="2" eb="3">
      <t>シャ</t>
    </rPh>
    <phoneticPr fontId="7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</si>
  <si>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7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</si>
  <si>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7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</si>
  <si>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7"/>
  </si>
  <si>
    <t>高等学校(本科)全日制</t>
    <rPh sb="0" eb="2">
      <t>コウトウ</t>
    </rPh>
    <rPh sb="2" eb="4">
      <t>ガッコウ</t>
    </rPh>
    <rPh sb="5" eb="7">
      <t>ホンカ</t>
    </rPh>
    <rPh sb="8" eb="11">
      <t>ゼンニチセイ</t>
    </rPh>
    <phoneticPr fontId="7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</si>
  <si>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7"/>
  </si>
  <si>
    <t>卒業者総数</t>
    <rPh sb="0" eb="3">
      <t>ソツギョウシャ</t>
    </rPh>
    <rPh sb="3" eb="5">
      <t>ソウスウ</t>
    </rPh>
    <phoneticPr fontId="7"/>
  </si>
  <si>
    <t>私立中学校</t>
    <rPh sb="0" eb="2">
      <t>シリツ</t>
    </rPh>
    <rPh sb="2" eb="5">
      <t>チュウガッコウ</t>
    </rPh>
    <phoneticPr fontId="7"/>
  </si>
  <si>
    <t>区立中学校</t>
    <rPh sb="0" eb="2">
      <t>クリツ</t>
    </rPh>
    <rPh sb="2" eb="5">
      <t>チュウガッコウ</t>
    </rPh>
    <phoneticPr fontId="7"/>
  </si>
  <si>
    <t>学校別</t>
    <rPh sb="0" eb="2">
      <t>ガッコウ</t>
    </rPh>
    <rPh sb="2" eb="3">
      <t>ベツ</t>
    </rPh>
    <phoneticPr fontId="7"/>
  </si>
  <si>
    <t>座高</t>
    <rPh sb="0" eb="2">
      <t>ザコウ</t>
    </rPh>
    <phoneticPr fontId="7"/>
  </si>
  <si>
    <t>体重</t>
    <rPh sb="0" eb="2">
      <t>タイジュウ</t>
    </rPh>
    <phoneticPr fontId="7"/>
  </si>
  <si>
    <t>身長</t>
    <rPh sb="0" eb="2">
      <t>シンチョウ</t>
    </rPh>
    <phoneticPr fontId="7"/>
  </si>
  <si>
    <t>：</t>
    <phoneticPr fontId="7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</si>
  <si>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7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</si>
  <si>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7"/>
  </si>
  <si>
    <t>大学・短大の通信教育部および放送大学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4" eb="16">
      <t>ホウソウ</t>
    </rPh>
    <rPh sb="16" eb="18">
      <t>ダイガク</t>
    </rPh>
    <phoneticPr fontId="7"/>
  </si>
  <si>
    <t>大学・短大本科・その他</t>
    <rPh sb="0" eb="2">
      <t>ダイガク</t>
    </rPh>
    <rPh sb="3" eb="5">
      <t>タンダイ</t>
    </rPh>
    <rPh sb="5" eb="7">
      <t>ホンカ</t>
    </rPh>
    <rPh sb="10" eb="11">
      <t>タ</t>
    </rPh>
    <phoneticPr fontId="7"/>
  </si>
  <si>
    <t>大学等進学者</t>
    <rPh sb="0" eb="2">
      <t>ダイガク</t>
    </rPh>
    <rPh sb="2" eb="3">
      <t>トウ</t>
    </rPh>
    <rPh sb="3" eb="5">
      <t>シンガク</t>
    </rPh>
    <rPh sb="5" eb="6">
      <t>シャ</t>
    </rPh>
    <phoneticPr fontId="7"/>
  </si>
  <si>
    <t>卒業者総数</t>
    <rPh sb="0" eb="3">
      <t>ソツギョウシャ</t>
    </rPh>
    <rPh sb="3" eb="4">
      <t>ソウ</t>
    </rPh>
    <rPh sb="4" eb="5">
      <t>スウ</t>
    </rPh>
    <phoneticPr fontId="7"/>
  </si>
  <si>
    <t>私立高等学校</t>
    <rPh sb="0" eb="2">
      <t>シリツ</t>
    </rPh>
    <rPh sb="2" eb="4">
      <t>コウトウ</t>
    </rPh>
    <rPh sb="4" eb="6">
      <t>ガッコウ</t>
    </rPh>
    <phoneticPr fontId="7"/>
  </si>
  <si>
    <t>都立高等学校</t>
    <rPh sb="0" eb="2">
      <t>トリツ</t>
    </rPh>
    <rPh sb="2" eb="4">
      <t>コウトウ</t>
    </rPh>
    <rPh sb="4" eb="6">
      <t>ガッコウ</t>
    </rPh>
    <phoneticPr fontId="7"/>
  </si>
  <si>
    <t>私立学校の学級数は調査されていない。</t>
    <rPh sb="0" eb="2">
      <t>シリツ</t>
    </rPh>
    <rPh sb="2" eb="4">
      <t>ガッコウ</t>
    </rPh>
    <rPh sb="5" eb="7">
      <t>ガッキュウ</t>
    </rPh>
    <rPh sb="7" eb="8">
      <t>スウ</t>
    </rPh>
    <rPh sb="9" eb="11">
      <t>チョウサ</t>
    </rPh>
    <phoneticPr fontId="7"/>
  </si>
  <si>
    <t>「全日制」と「定時制」ではそれぞれ１校としてカウントしている。</t>
    <rPh sb="1" eb="4">
      <t>ゼンニチセイ</t>
    </rPh>
    <rPh sb="7" eb="10">
      <t>テイジセイ</t>
    </rPh>
    <rPh sb="18" eb="19">
      <t>コウ</t>
    </rPh>
    <phoneticPr fontId="7"/>
  </si>
  <si>
    <t>全日制と定時制を併置している学校（私立）が１校ある。「学校数」の数値においては、「総数」では１校としてカウントする一方、</t>
    <rPh sb="0" eb="3">
      <t>ゼンニチセイ</t>
    </rPh>
    <rPh sb="4" eb="7">
      <t>テイジセイ</t>
    </rPh>
    <rPh sb="8" eb="10">
      <t>ヘイチ</t>
    </rPh>
    <rPh sb="14" eb="16">
      <t>ガッコウ</t>
    </rPh>
    <rPh sb="17" eb="19">
      <t>シリツ</t>
    </rPh>
    <rPh sb="22" eb="23">
      <t>コウ</t>
    </rPh>
    <rPh sb="27" eb="29">
      <t>ガッコウ</t>
    </rPh>
    <rPh sb="29" eb="30">
      <t>スウ</t>
    </rPh>
    <rPh sb="32" eb="34">
      <t>スウチ</t>
    </rPh>
    <rPh sb="41" eb="43">
      <t>ソウスウ</t>
    </rPh>
    <rPh sb="47" eb="48">
      <t>コウ</t>
    </rPh>
    <rPh sb="57" eb="59">
      <t>イッポウ</t>
    </rPh>
    <phoneticPr fontId="7"/>
  </si>
  <si>
    <t>学年</t>
    <rPh sb="0" eb="2">
      <t>ガクネン</t>
    </rPh>
    <phoneticPr fontId="7"/>
  </si>
  <si>
    <t>３</t>
    <phoneticPr fontId="7"/>
  </si>
  <si>
    <t>２</t>
    <phoneticPr fontId="7"/>
  </si>
  <si>
    <t>１</t>
    <phoneticPr fontId="7"/>
  </si>
  <si>
    <t>学年別</t>
    <rPh sb="0" eb="3">
      <t>ガクネンベツ</t>
    </rPh>
    <phoneticPr fontId="7"/>
  </si>
  <si>
    <t>都立</t>
    <rPh sb="0" eb="2">
      <t>トリツ</t>
    </rPh>
    <phoneticPr fontId="7"/>
  </si>
  <si>
    <t>定時制</t>
    <rPh sb="0" eb="3">
      <t>テイジセイ</t>
    </rPh>
    <phoneticPr fontId="7"/>
  </si>
  <si>
    <t>全日制</t>
    <rPh sb="0" eb="3">
      <t>ゼンニチセイ</t>
    </rPh>
    <phoneticPr fontId="7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</si>
  <si>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7"/>
  </si>
  <si>
    <t>ス ポ ー ツ
リーダー数</t>
    <rPh sb="12" eb="13">
      <t>スウ</t>
    </rPh>
    <phoneticPr fontId="7"/>
  </si>
  <si>
    <t>生涯学習団体
(人　　　数)</t>
    <rPh sb="0" eb="2">
      <t>ショウガイ</t>
    </rPh>
    <rPh sb="2" eb="4">
      <t>ガクシュウ</t>
    </rPh>
    <rPh sb="4" eb="6">
      <t>ダンタイ</t>
    </rPh>
    <rPh sb="8" eb="9">
      <t>ヒト</t>
    </rPh>
    <rPh sb="12" eb="13">
      <t>スウ</t>
    </rPh>
    <phoneticPr fontId="7"/>
  </si>
  <si>
    <t>生涯学習団体
(届　出　数)</t>
    <rPh sb="0" eb="2">
      <t>ショウガイ</t>
    </rPh>
    <rPh sb="2" eb="4">
      <t>ガクシュウ</t>
    </rPh>
    <rPh sb="4" eb="6">
      <t>ダンタイ</t>
    </rPh>
    <rPh sb="8" eb="9">
      <t>トドケ</t>
    </rPh>
    <rPh sb="10" eb="11">
      <t>デ</t>
    </rPh>
    <rPh sb="12" eb="13">
      <t>カズ</t>
    </rPh>
    <phoneticPr fontId="7"/>
  </si>
  <si>
    <t>スポーツ
教 室 他</t>
    <rPh sb="5" eb="6">
      <t>キョウ</t>
    </rPh>
    <rPh sb="7" eb="8">
      <t>シツ</t>
    </rPh>
    <rPh sb="9" eb="10">
      <t>ホカ</t>
    </rPh>
    <phoneticPr fontId="7"/>
  </si>
  <si>
    <t>わんぱく
キャンプ</t>
    <phoneticPr fontId="7"/>
  </si>
  <si>
    <t>城北地区
対抗競技</t>
    <rPh sb="0" eb="2">
      <t>ジョウホク</t>
    </rPh>
    <rPh sb="2" eb="4">
      <t>チク</t>
    </rPh>
    <rPh sb="5" eb="7">
      <t>タイコウ</t>
    </rPh>
    <rPh sb="7" eb="9">
      <t>キョウギ</t>
    </rPh>
    <phoneticPr fontId="7"/>
  </si>
  <si>
    <t>区民体育大会</t>
    <rPh sb="0" eb="2">
      <t>クミン</t>
    </rPh>
    <rPh sb="2" eb="4">
      <t>タイイク</t>
    </rPh>
    <rPh sb="4" eb="6">
      <t>タイカイ</t>
    </rPh>
    <phoneticPr fontId="7"/>
  </si>
  <si>
    <t>こども家庭部子育て支援課、地域文化部スポーツ振興課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3" eb="15">
      <t>チイキ</t>
    </rPh>
    <rPh sb="15" eb="17">
      <t>ブンカ</t>
    </rPh>
    <rPh sb="17" eb="18">
      <t>ブ</t>
    </rPh>
    <rPh sb="22" eb="25">
      <t>シンコウカ</t>
    </rPh>
    <phoneticPr fontId="7"/>
  </si>
  <si>
    <t>利用人数</t>
    <rPh sb="0" eb="2">
      <t>リヨウ</t>
    </rPh>
    <rPh sb="2" eb="4">
      <t>ニンズウ</t>
    </rPh>
    <phoneticPr fontId="7"/>
  </si>
  <si>
    <t>開放学校数</t>
    <rPh sb="0" eb="2">
      <t>カイホウ</t>
    </rPh>
    <rPh sb="2" eb="4">
      <t>ガッコウ</t>
    </rPh>
    <rPh sb="4" eb="5">
      <t>スウ</t>
    </rPh>
    <phoneticPr fontId="7"/>
  </si>
  <si>
    <t>学校プール開放</t>
    <rPh sb="0" eb="2">
      <t>ガッコウ</t>
    </rPh>
    <rPh sb="5" eb="7">
      <t>カイホウ</t>
    </rPh>
    <phoneticPr fontId="7"/>
  </si>
  <si>
    <t>個人</t>
    <rPh sb="0" eb="2">
      <t>コジン</t>
    </rPh>
    <phoneticPr fontId="7"/>
  </si>
  <si>
    <t>団体</t>
    <rPh sb="0" eb="2">
      <t>ダンタイ</t>
    </rPh>
    <phoneticPr fontId="7"/>
  </si>
  <si>
    <t>利用件数</t>
    <rPh sb="0" eb="2">
      <t>リヨウ</t>
    </rPh>
    <rPh sb="2" eb="4">
      <t>ケンスウ</t>
    </rPh>
    <phoneticPr fontId="7"/>
  </si>
  <si>
    <t>開　　放
小学校数</t>
    <rPh sb="0" eb="1">
      <t>カイ</t>
    </rPh>
    <rPh sb="3" eb="4">
      <t>ホウ</t>
    </rPh>
    <rPh sb="5" eb="8">
      <t>ショウガッコウ</t>
    </rPh>
    <rPh sb="8" eb="9">
      <t>スウ</t>
    </rPh>
    <phoneticPr fontId="7"/>
  </si>
  <si>
    <t>学校体育館開放</t>
    <rPh sb="0" eb="2">
      <t>ガッコウ</t>
    </rPh>
    <rPh sb="2" eb="4">
      <t>タイイク</t>
    </rPh>
    <rPh sb="4" eb="5">
      <t>カン</t>
    </rPh>
    <rPh sb="5" eb="7">
      <t>カイホウ</t>
    </rPh>
    <phoneticPr fontId="7"/>
  </si>
  <si>
    <t>教室開放</t>
    <rPh sb="0" eb="2">
      <t>キョウシツ</t>
    </rPh>
    <rPh sb="2" eb="4">
      <t>カイホウ</t>
    </rPh>
    <phoneticPr fontId="7"/>
  </si>
  <si>
    <t>延　　べ
開放日数</t>
    <rPh sb="0" eb="1">
      <t>ノ</t>
    </rPh>
    <rPh sb="5" eb="7">
      <t>カイホウ</t>
    </rPh>
    <rPh sb="7" eb="9">
      <t>ニッスウ</t>
    </rPh>
    <phoneticPr fontId="7"/>
  </si>
  <si>
    <t>貸出冊数</t>
    <rPh sb="0" eb="2">
      <t>カシダシ</t>
    </rPh>
    <rPh sb="2" eb="4">
      <t>サツスウ</t>
    </rPh>
    <phoneticPr fontId="7"/>
  </si>
  <si>
    <t>蔵書冊数</t>
    <rPh sb="0" eb="2">
      <t>ゾウショ</t>
    </rPh>
    <rPh sb="2" eb="4">
      <t>サツスウ</t>
    </rPh>
    <phoneticPr fontId="7"/>
  </si>
  <si>
    <t>校庭開放</t>
    <rPh sb="0" eb="2">
      <t>コウテイ</t>
    </rPh>
    <rPh sb="2" eb="4">
      <t>カイホウ</t>
    </rPh>
    <phoneticPr fontId="7"/>
  </si>
  <si>
    <t>学校図書館開放</t>
    <rPh sb="0" eb="2">
      <t>ガッコウ</t>
    </rPh>
    <rPh sb="2" eb="5">
      <t>トショカン</t>
    </rPh>
    <rPh sb="5" eb="7">
      <t>カイホウ</t>
    </rPh>
    <phoneticPr fontId="7"/>
  </si>
  <si>
    <t>東京都総務局統計部人口統計課「平成25年度　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1">
      <t>ネンド</t>
    </rPh>
    <rPh sb="22" eb="24">
      <t>ガッコウ</t>
    </rPh>
    <rPh sb="24" eb="26">
      <t>キホン</t>
    </rPh>
    <rPh sb="26" eb="28">
      <t>チョウサ</t>
    </rPh>
    <rPh sb="28" eb="30">
      <t>ホウコク</t>
    </rPh>
    <phoneticPr fontId="7"/>
  </si>
  <si>
    <t>東京都総務局統計部人口統計課「平成25年度　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0">
      <t>ネン</t>
    </rPh>
    <rPh sb="20" eb="21">
      <t>ド</t>
    </rPh>
    <rPh sb="22" eb="24">
      <t>ガッコウ</t>
    </rPh>
    <rPh sb="24" eb="26">
      <t>キホン</t>
    </rPh>
    <rPh sb="26" eb="28">
      <t>チョウサ</t>
    </rPh>
    <rPh sb="28" eb="30">
      <t>ホウコク</t>
    </rPh>
    <phoneticPr fontId="7"/>
  </si>
  <si>
    <t>民間緊急通報　　　システム
設置数</t>
    <rPh sb="0" eb="2">
      <t>ミンカン</t>
    </rPh>
    <rPh sb="2" eb="4">
      <t>キンキュウ</t>
    </rPh>
    <rPh sb="4" eb="6">
      <t>ツウホウ</t>
    </rPh>
    <rPh sb="14" eb="17">
      <t>セッチスウ</t>
    </rPh>
    <phoneticPr fontId="7"/>
  </si>
  <si>
    <t>…</t>
  </si>
  <si>
    <t>区の独自事業としての難病患者等ホームヘルパー派遣事業は、当該事業が自立支援給付対象となったため、平成24年度末に廃止した。</t>
    <rPh sb="0" eb="1">
      <t>ク</t>
    </rPh>
    <rPh sb="2" eb="4">
      <t>ドクジ</t>
    </rPh>
    <rPh sb="4" eb="6">
      <t>ジギョウ</t>
    </rPh>
    <rPh sb="10" eb="12">
      <t>ナンビョウ</t>
    </rPh>
    <rPh sb="12" eb="14">
      <t>カンジャ</t>
    </rPh>
    <rPh sb="14" eb="15">
      <t>トウ</t>
    </rPh>
    <rPh sb="22" eb="24">
      <t>ハケン</t>
    </rPh>
    <rPh sb="24" eb="26">
      <t>ジギョウ</t>
    </rPh>
    <rPh sb="28" eb="30">
      <t>トウガイ</t>
    </rPh>
    <rPh sb="30" eb="32">
      <t>ジギョウ</t>
    </rPh>
    <rPh sb="48" eb="50">
      <t>ヘイセイ</t>
    </rPh>
    <rPh sb="52" eb="53">
      <t>ネン</t>
    </rPh>
    <rPh sb="53" eb="54">
      <t>ド</t>
    </rPh>
    <rPh sb="54" eb="55">
      <t>マツ</t>
    </rPh>
    <rPh sb="56" eb="58">
      <t>ハイシ</t>
    </rPh>
    <phoneticPr fontId="10"/>
  </si>
  <si>
    <t>(平成26年５月１日現在)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7"/>
  </si>
  <si>
    <t>区立学校適正配置第一次実施計画に基づき、平成22年４月に光が丘地区の小学校８校を４校に統合・再編した。</t>
    <rPh sb="0" eb="2">
      <t>クリツ</t>
    </rPh>
    <rPh sb="2" eb="4">
      <t>ガッコウ</t>
    </rPh>
    <rPh sb="4" eb="6">
      <t>テキセイ</t>
    </rPh>
    <rPh sb="6" eb="8">
      <t>ハイチ</t>
    </rPh>
    <rPh sb="8" eb="9">
      <t>ダイ</t>
    </rPh>
    <rPh sb="9" eb="11">
      <t>イチジ</t>
    </rPh>
    <rPh sb="11" eb="13">
      <t>ジッシ</t>
    </rPh>
    <rPh sb="13" eb="15">
      <t>ケイカク</t>
    </rPh>
    <rPh sb="16" eb="17">
      <t>モト</t>
    </rPh>
    <rPh sb="20" eb="22">
      <t>ヘイセイ</t>
    </rPh>
    <rPh sb="24" eb="25">
      <t>ネン</t>
    </rPh>
    <rPh sb="26" eb="27">
      <t>ガツ</t>
    </rPh>
    <rPh sb="28" eb="29">
      <t>ヒカリ</t>
    </rPh>
    <rPh sb="30" eb="31">
      <t>オカ</t>
    </rPh>
    <rPh sb="31" eb="33">
      <t>チク</t>
    </rPh>
    <rPh sb="34" eb="37">
      <t>ショウガッコウ</t>
    </rPh>
    <rPh sb="38" eb="39">
      <t>コウ</t>
    </rPh>
    <rPh sb="41" eb="42">
      <t>コウ</t>
    </rPh>
    <rPh sb="43" eb="45">
      <t>トウゴウ</t>
    </rPh>
    <rPh sb="46" eb="48">
      <t>サイヘン</t>
    </rPh>
    <phoneticPr fontId="29"/>
  </si>
  <si>
    <t>校地面積は、区立小中学校に含む。</t>
    <rPh sb="0" eb="1">
      <t>コウ</t>
    </rPh>
    <rPh sb="1" eb="2">
      <t>チ</t>
    </rPh>
    <rPh sb="2" eb="4">
      <t>メンセキ</t>
    </rPh>
    <rPh sb="6" eb="8">
      <t>クリツ</t>
    </rPh>
    <rPh sb="8" eb="12">
      <t>ショウチュウガッコウ</t>
    </rPh>
    <rPh sb="13" eb="14">
      <t>フク</t>
    </rPh>
    <phoneticPr fontId="29"/>
  </si>
  <si>
    <t>平成26年の数値は実数であり、特別支援学級の児童の数値は含まない。</t>
    <rPh sb="0" eb="2">
      <t>ヘイセイ</t>
    </rPh>
    <rPh sb="4" eb="5">
      <t>ネン</t>
    </rPh>
    <rPh sb="6" eb="8">
      <t>スウチ</t>
    </rPh>
    <rPh sb="9" eb="11">
      <t>ジッスウ</t>
    </rPh>
    <rPh sb="15" eb="17">
      <t>トクベツ</t>
    </rPh>
    <rPh sb="17" eb="19">
      <t>シエン</t>
    </rPh>
    <rPh sb="19" eb="21">
      <t>ガッキュウ</t>
    </rPh>
    <rPh sb="22" eb="24">
      <t>ジドウ</t>
    </rPh>
    <rPh sb="25" eb="27">
      <t>スウチ</t>
    </rPh>
    <rPh sb="28" eb="29">
      <t>フク</t>
    </rPh>
    <phoneticPr fontId="7"/>
  </si>
  <si>
    <t>(平成26年４月１日現在)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7"/>
  </si>
  <si>
    <t>＊</t>
  </si>
  <si>
    <t>ベネッセ中村橋</t>
    <rPh sb="4" eb="6">
      <t>ナカムラ</t>
    </rPh>
    <rPh sb="6" eb="7">
      <t>バシ</t>
    </rPh>
    <phoneticPr fontId="7"/>
  </si>
  <si>
    <t>Nicot石神井公園</t>
    <rPh sb="5" eb="10">
      <t>シャクジイコウエン</t>
    </rPh>
    <phoneticPr fontId="7"/>
  </si>
  <si>
    <t>コビープリスクールせきまち</t>
    <phoneticPr fontId="7"/>
  </si>
  <si>
    <t>グローバルキッズ大泉</t>
    <rPh sb="8" eb="10">
      <t>オオイズミ</t>
    </rPh>
    <phoneticPr fontId="7"/>
  </si>
  <si>
    <t>グローバルキッズ光が丘</t>
    <rPh sb="8" eb="9">
      <t>ヒカリ</t>
    </rPh>
    <rPh sb="10" eb="11">
      <t>オカ</t>
    </rPh>
    <phoneticPr fontId="7"/>
  </si>
  <si>
    <t>にじいろ氷川台</t>
    <rPh sb="4" eb="7">
      <t>ヒカワダイ</t>
    </rPh>
    <phoneticPr fontId="7"/>
  </si>
  <si>
    <t>にじいろ早宮</t>
    <rPh sb="4" eb="6">
      <t>ハヤミヤ</t>
    </rPh>
    <phoneticPr fontId="7"/>
  </si>
  <si>
    <t>施設数、福祉員数、定員は、各年度４月１日現在の数値である。</t>
    <rPh sb="0" eb="2">
      <t>シセツ</t>
    </rPh>
    <rPh sb="2" eb="3">
      <t>スウ</t>
    </rPh>
    <rPh sb="4" eb="6">
      <t>フクシ</t>
    </rPh>
    <rPh sb="6" eb="7">
      <t>イン</t>
    </rPh>
    <rPh sb="7" eb="8">
      <t>スウ</t>
    </rPh>
    <rPh sb="9" eb="11">
      <t>テイイン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スウチ</t>
    </rPh>
    <phoneticPr fontId="7"/>
  </si>
  <si>
    <t>施設数</t>
    <rPh sb="0" eb="2">
      <t>シセツ</t>
    </rPh>
    <rPh sb="2" eb="3">
      <t>スウ</t>
    </rPh>
    <phoneticPr fontId="29"/>
  </si>
  <si>
    <t>平成22年度より、グループ保育室のうち１室は、区が指定した団体に運営を委託している。</t>
    <rPh sb="0" eb="2">
      <t>ヘイセイ</t>
    </rPh>
    <rPh sb="4" eb="6">
      <t>ネンド</t>
    </rPh>
    <rPh sb="13" eb="15">
      <t>ホイク</t>
    </rPh>
    <rPh sb="15" eb="16">
      <t>シツ</t>
    </rPh>
    <rPh sb="20" eb="21">
      <t>シツ</t>
    </rPh>
    <rPh sb="23" eb="24">
      <t>ク</t>
    </rPh>
    <rPh sb="25" eb="27">
      <t>シテイ</t>
    </rPh>
    <rPh sb="29" eb="31">
      <t>ダンタイ</t>
    </rPh>
    <rPh sb="32" eb="34">
      <t>ウンエイ</t>
    </rPh>
    <rPh sb="35" eb="37">
      <t>イタク</t>
    </rPh>
    <phoneticPr fontId="7"/>
  </si>
  <si>
    <t>平成25年６月に事業を開始した。</t>
    <rPh sb="0" eb="2">
      <t>ヘイセイ</t>
    </rPh>
    <rPh sb="4" eb="5">
      <t>ネン</t>
    </rPh>
    <rPh sb="6" eb="7">
      <t>ガツ</t>
    </rPh>
    <rPh sb="8" eb="10">
      <t>ジギョウ</t>
    </rPh>
    <rPh sb="11" eb="13">
      <t>カイシ</t>
    </rPh>
    <phoneticPr fontId="7"/>
  </si>
  <si>
    <t>家庭的</t>
    <rPh sb="0" eb="3">
      <t>カテイテキ</t>
    </rPh>
    <phoneticPr fontId="29"/>
  </si>
  <si>
    <t>保育者数</t>
    <rPh sb="0" eb="2">
      <t>ホイク</t>
    </rPh>
    <rPh sb="2" eb="3">
      <t>シャ</t>
    </rPh>
    <rPh sb="3" eb="4">
      <t>スウ</t>
    </rPh>
    <phoneticPr fontId="29"/>
  </si>
  <si>
    <t>平成26年４月に事業を開始した。</t>
    <rPh sb="0" eb="2">
      <t>ヘイセイ</t>
    </rPh>
    <rPh sb="4" eb="5">
      <t>ネン</t>
    </rPh>
    <rPh sb="6" eb="7">
      <t>ガツ</t>
    </rPh>
    <rPh sb="8" eb="10">
      <t>ジギョウ</t>
    </rPh>
    <rPh sb="11" eb="13">
      <t>カイシ</t>
    </rPh>
    <phoneticPr fontId="7"/>
  </si>
  <si>
    <t>(2)　私　　立　　保　　育　　園　　(つ　　づ　　き)</t>
    <rPh sb="4" eb="5">
      <t>ワタクシ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</si>
  <si>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各年とも、４月１日～６月末日に実施された。定期健康診断による数値である。</t>
    <rPh sb="0" eb="2">
      <t>カクネン</t>
    </rPh>
    <rPh sb="6" eb="7">
      <t>ガツ</t>
    </rPh>
    <rPh sb="8" eb="9">
      <t>ニチ</t>
    </rPh>
    <rPh sb="11" eb="12">
      <t>ガツ</t>
    </rPh>
    <rPh sb="12" eb="14">
      <t>マツジツ</t>
    </rPh>
    <rPh sb="15" eb="17">
      <t>ジッシ</t>
    </rPh>
    <rPh sb="21" eb="23">
      <t>テイキ</t>
    </rPh>
    <rPh sb="23" eb="25">
      <t>ケンコウ</t>
    </rPh>
    <rPh sb="25" eb="27">
      <t>シンダン</t>
    </rPh>
    <rPh sb="30" eb="32">
      <t>スウチ</t>
    </rPh>
    <phoneticPr fontId="7"/>
  </si>
  <si>
    <t>男　　女　　別</t>
    <rPh sb="0" eb="1">
      <t>オトコ</t>
    </rPh>
    <rPh sb="3" eb="4">
      <t>オンナ</t>
    </rPh>
    <rPh sb="6" eb="7">
      <t>ベツ</t>
    </rPh>
    <phoneticPr fontId="7"/>
  </si>
  <si>
    <t>女</t>
    <rPh sb="0" eb="1">
      <t>オンナ</t>
    </rPh>
    <phoneticPr fontId="29"/>
  </si>
  <si>
    <t>学　　校　　別</t>
    <rPh sb="0" eb="1">
      <t>ガク</t>
    </rPh>
    <rPh sb="3" eb="4">
      <t>コウ</t>
    </rPh>
    <rPh sb="6" eb="7">
      <t>ベツ</t>
    </rPh>
    <phoneticPr fontId="7"/>
  </si>
  <si>
    <t>男女別</t>
    <rPh sb="0" eb="2">
      <t>ダンジョ</t>
    </rPh>
    <rPh sb="2" eb="3">
      <t>ベツ</t>
    </rPh>
    <phoneticPr fontId="7"/>
  </si>
  <si>
    <t>男</t>
    <rPh sb="0" eb="1">
      <t>オトコ</t>
    </rPh>
    <phoneticPr fontId="29"/>
  </si>
  <si>
    <t>男　　　女　　　別</t>
    <rPh sb="0" eb="1">
      <t>オトコ</t>
    </rPh>
    <rPh sb="4" eb="5">
      <t>オンナ</t>
    </rPh>
    <rPh sb="8" eb="9">
      <t>ベツ</t>
    </rPh>
    <phoneticPr fontId="7"/>
  </si>
  <si>
    <t>特別養護老人ホーム</t>
    <rPh sb="0" eb="2">
      <t>トクベツ</t>
    </rPh>
    <rPh sb="2" eb="4">
      <t>ヨウゴ</t>
    </rPh>
    <rPh sb="4" eb="6">
      <t>ロウジン</t>
    </rPh>
    <phoneticPr fontId="2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</si>
  <si>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9"/>
  </si>
  <si>
    <t>特別養護老人ホームのうち、区の助成により整備されたものには、このほか「東京武蔵野ホーム」（板橋区、定員30人）がある。</t>
    <rPh sb="0" eb="2">
      <t>トクベツ</t>
    </rPh>
    <rPh sb="2" eb="4">
      <t>ヨウゴ</t>
    </rPh>
    <rPh sb="4" eb="6">
      <t>ロウジン</t>
    </rPh>
    <rPh sb="13" eb="14">
      <t>ク</t>
    </rPh>
    <rPh sb="15" eb="17">
      <t>ジョセイ</t>
    </rPh>
    <rPh sb="20" eb="22">
      <t>セイビ</t>
    </rPh>
    <rPh sb="35" eb="37">
      <t>トウキョウ</t>
    </rPh>
    <rPh sb="37" eb="40">
      <t>ムサシノ</t>
    </rPh>
    <rPh sb="45" eb="48">
      <t>イタバシク</t>
    </rPh>
    <rPh sb="49" eb="51">
      <t>テイイン</t>
    </rPh>
    <rPh sb="53" eb="54">
      <t>ニン</t>
    </rPh>
    <phoneticPr fontId="7"/>
  </si>
  <si>
    <t>福祉部高齢社会対策課、介護保険課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rPh sb="11" eb="13">
      <t>カイゴ</t>
    </rPh>
    <rPh sb="13" eb="15">
      <t>ホケン</t>
    </rPh>
    <rPh sb="15" eb="16">
      <t>カ</t>
    </rPh>
    <phoneticPr fontId="7"/>
  </si>
  <si>
    <t>軽費老人ホーム</t>
    <rPh sb="0" eb="2">
      <t>ケイヒ</t>
    </rPh>
    <rPh sb="2" eb="4">
      <t>ロウジン</t>
    </rPh>
    <phoneticPr fontId="29"/>
  </si>
  <si>
    <t>都市型軽費老人ホーム</t>
    <rPh sb="0" eb="3">
      <t>トシガタ</t>
    </rPh>
    <rPh sb="3" eb="5">
      <t>ケイヒ</t>
    </rPh>
    <rPh sb="5" eb="7">
      <t>ロウジン</t>
    </rPh>
    <phoneticPr fontId="29"/>
  </si>
  <si>
    <t>認知症高齢者グループホーム</t>
    <rPh sb="0" eb="3">
      <t>ニンチショウ</t>
    </rPh>
    <rPh sb="3" eb="6">
      <t>コウレイシャ</t>
    </rPh>
    <phoneticPr fontId="29"/>
  </si>
  <si>
    <t>「軽費老人ホーム」には都市型軽費老人ホームを含む。</t>
    <rPh sb="1" eb="3">
      <t>ケイヒ</t>
    </rPh>
    <rPh sb="3" eb="5">
      <t>ロウジン</t>
    </rPh>
    <rPh sb="11" eb="14">
      <t>トシガタ</t>
    </rPh>
    <rPh sb="14" eb="16">
      <t>ケイヒ</t>
    </rPh>
    <rPh sb="16" eb="18">
      <t>ロウジン</t>
    </rPh>
    <rPh sb="22" eb="23">
      <t>フク</t>
    </rPh>
    <phoneticPr fontId="7"/>
  </si>
  <si>
    <t>29→33</t>
    <phoneticPr fontId="10"/>
  </si>
  <si>
    <t>教育振興部学務課、教育指導課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キョウイク</t>
    </rPh>
    <rPh sb="11" eb="13">
      <t>シドウ</t>
    </rPh>
    <rPh sb="13" eb="14">
      <t>カ</t>
    </rPh>
    <phoneticPr fontId="7"/>
  </si>
  <si>
    <t>教育振興部学務課、施設給食課、教育指導課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シセツ</t>
    </rPh>
    <rPh sb="11" eb="13">
      <t>キュウショク</t>
    </rPh>
    <rPh sb="13" eb="14">
      <t>カ</t>
    </rPh>
    <rPh sb="15" eb="17">
      <t>キョウイク</t>
    </rPh>
    <rPh sb="17" eb="19">
      <t>シドウ</t>
    </rPh>
    <rPh sb="19" eb="20">
      <t>カ</t>
    </rPh>
    <phoneticPr fontId="7"/>
  </si>
  <si>
    <t>教育振興部施設給食課</t>
    <rPh sb="0" eb="2">
      <t>キョウイク</t>
    </rPh>
    <rPh sb="2" eb="4">
      <t>シンコウ</t>
    </rPh>
    <rPh sb="4" eb="5">
      <t>ブ</t>
    </rPh>
    <rPh sb="5" eb="7">
      <t>シセツ</t>
    </rPh>
    <rPh sb="7" eb="9">
      <t>キュウショク</t>
    </rPh>
    <rPh sb="9" eb="10">
      <t>カ</t>
    </rPh>
    <phoneticPr fontId="7"/>
  </si>
  <si>
    <t>教育振興部学務課</t>
    <rPh sb="0" eb="2">
      <t>キョウイク</t>
    </rPh>
    <rPh sb="2" eb="4">
      <t>シンコウ</t>
    </rPh>
    <rPh sb="4" eb="5">
      <t>ブ</t>
    </rPh>
    <rPh sb="5" eb="8">
      <t>ガクムカ</t>
    </rPh>
    <phoneticPr fontId="7"/>
  </si>
  <si>
    <t>教育振興部教育総務課</t>
    <rPh sb="0" eb="2">
      <t>キョウイク</t>
    </rPh>
    <rPh sb="2" eb="4">
      <t>シンコウ</t>
    </rPh>
    <rPh sb="4" eb="5">
      <t>ブ</t>
    </rPh>
    <rPh sb="5" eb="7">
      <t>キョウイク</t>
    </rPh>
    <rPh sb="7" eb="10">
      <t>ソウムカ</t>
    </rPh>
    <phoneticPr fontId="7"/>
  </si>
  <si>
    <t>表112　生　　活　　保　　護</t>
    <rPh sb="0" eb="1">
      <t>ヒョウ</t>
    </rPh>
    <rPh sb="5" eb="6">
      <t>セイ</t>
    </rPh>
    <rPh sb="8" eb="9">
      <t>カツ</t>
    </rPh>
    <rPh sb="11" eb="12">
      <t>タモツ</t>
    </rPh>
    <rPh sb="14" eb="15">
      <t>マモル</t>
    </rPh>
    <phoneticPr fontId="12"/>
  </si>
  <si>
    <t>表113　資　金　貸　付　状　況</t>
    <rPh sb="5" eb="6">
      <t>シ</t>
    </rPh>
    <rPh sb="7" eb="8">
      <t>キン</t>
    </rPh>
    <rPh sb="9" eb="10">
      <t>カシ</t>
    </rPh>
    <rPh sb="11" eb="12">
      <t>ツキ</t>
    </rPh>
    <rPh sb="13" eb="14">
      <t>ジョウ</t>
    </rPh>
    <rPh sb="15" eb="16">
      <t>キョウ</t>
    </rPh>
    <phoneticPr fontId="7"/>
  </si>
  <si>
    <t>表114　居　宅　生　活　支　援</t>
    <rPh sb="5" eb="6">
      <t>キョ</t>
    </rPh>
    <rPh sb="7" eb="8">
      <t>タク</t>
    </rPh>
    <rPh sb="9" eb="10">
      <t>セイ</t>
    </rPh>
    <rPh sb="11" eb="12">
      <t>カツ</t>
    </rPh>
    <rPh sb="13" eb="14">
      <t>シ</t>
    </rPh>
    <rPh sb="15" eb="16">
      <t>エン</t>
    </rPh>
    <phoneticPr fontId="7"/>
  </si>
  <si>
    <t>表115　身　体　障　害　者　名　簿　登　載　者　数</t>
    <rPh sb="5" eb="6">
      <t>ミ</t>
    </rPh>
    <rPh sb="7" eb="8">
      <t>カラダ</t>
    </rPh>
    <rPh sb="9" eb="10">
      <t>ショウ</t>
    </rPh>
    <rPh sb="11" eb="12">
      <t>ガイ</t>
    </rPh>
    <rPh sb="13" eb="14">
      <t>シャ</t>
    </rPh>
    <rPh sb="15" eb="16">
      <t>メイ</t>
    </rPh>
    <rPh sb="17" eb="18">
      <t>ボ</t>
    </rPh>
    <rPh sb="19" eb="20">
      <t>ノボル</t>
    </rPh>
    <rPh sb="21" eb="22">
      <t>ミツル</t>
    </rPh>
    <rPh sb="23" eb="24">
      <t>シャ</t>
    </rPh>
    <rPh sb="25" eb="26">
      <t>スウ</t>
    </rPh>
    <phoneticPr fontId="7"/>
  </si>
  <si>
    <t>表116　知　的　障　害　者　名　簿　登　載　者　数</t>
    <rPh sb="5" eb="6">
      <t>チ</t>
    </rPh>
    <rPh sb="7" eb="8">
      <t>マト</t>
    </rPh>
    <rPh sb="9" eb="10">
      <t>ショウ</t>
    </rPh>
    <rPh sb="11" eb="12">
      <t>ガイ</t>
    </rPh>
    <rPh sb="13" eb="14">
      <t>シャ</t>
    </rPh>
    <rPh sb="15" eb="16">
      <t>メイ</t>
    </rPh>
    <rPh sb="17" eb="18">
      <t>ボ</t>
    </rPh>
    <rPh sb="19" eb="20">
      <t>ノボル</t>
    </rPh>
    <rPh sb="21" eb="22">
      <t>ミツル</t>
    </rPh>
    <rPh sb="23" eb="24">
      <t>シャ</t>
    </rPh>
    <rPh sb="25" eb="26">
      <t>スウ</t>
    </rPh>
    <phoneticPr fontId="7"/>
  </si>
  <si>
    <t>表117　精神障害者保健福祉手帳所持者数</t>
    <rPh sb="0" eb="1">
      <t>ヒョウ</t>
    </rPh>
    <rPh sb="5" eb="7">
      <t>セイシン</t>
    </rPh>
    <rPh sb="7" eb="10">
      <t>ショウガイシャ</t>
    </rPh>
    <rPh sb="10" eb="12">
      <t>ホケン</t>
    </rPh>
    <rPh sb="12" eb="14">
      <t>フクシ</t>
    </rPh>
    <rPh sb="14" eb="16">
      <t>テチョウ</t>
    </rPh>
    <rPh sb="16" eb="19">
      <t>ショジシャ</t>
    </rPh>
    <rPh sb="19" eb="20">
      <t>スウ</t>
    </rPh>
    <phoneticPr fontId="7"/>
  </si>
  <si>
    <t>表118　心身障害者福祉手当および医療費助成状況</t>
    <rPh sb="5" eb="7">
      <t>シンシン</t>
    </rPh>
    <rPh sb="7" eb="10">
      <t>ショウガイシャ</t>
    </rPh>
    <rPh sb="10" eb="12">
      <t>フクシ</t>
    </rPh>
    <rPh sb="12" eb="14">
      <t>テアテ</t>
    </rPh>
    <rPh sb="17" eb="20">
      <t>イリョウヒ</t>
    </rPh>
    <rPh sb="20" eb="22">
      <t>ジョセイ</t>
    </rPh>
    <rPh sb="22" eb="24">
      <t>ジョウキョウ</t>
    </rPh>
    <phoneticPr fontId="11"/>
  </si>
  <si>
    <t>表119　福祉作業所通所者数および工賃支払高</t>
    <rPh sb="5" eb="7">
      <t>フクシ</t>
    </rPh>
    <rPh sb="7" eb="9">
      <t>サギョウ</t>
    </rPh>
    <rPh sb="9" eb="10">
      <t>ジョ</t>
    </rPh>
    <rPh sb="10" eb="12">
      <t>ツウショ</t>
    </rPh>
    <rPh sb="12" eb="13">
      <t>シャ</t>
    </rPh>
    <rPh sb="13" eb="14">
      <t>スウ</t>
    </rPh>
    <rPh sb="17" eb="19">
      <t>コウチン</t>
    </rPh>
    <rPh sb="19" eb="21">
      <t>シハライ</t>
    </rPh>
    <rPh sb="21" eb="22">
      <t>ダカ</t>
    </rPh>
    <phoneticPr fontId="11"/>
  </si>
  <si>
    <t>表120　心 身 障 害 者 福 祉 集 会 所 利 用 件 数</t>
    <rPh sb="0" eb="1">
      <t>ヒョウ</t>
    </rPh>
    <rPh sb="5" eb="6">
      <t>ココロ</t>
    </rPh>
    <rPh sb="7" eb="8">
      <t>ミ</t>
    </rPh>
    <rPh sb="9" eb="10">
      <t>ショウ</t>
    </rPh>
    <rPh sb="11" eb="12">
      <t>ガイ</t>
    </rPh>
    <rPh sb="13" eb="14">
      <t>シャ</t>
    </rPh>
    <rPh sb="15" eb="16">
      <t>フク</t>
    </rPh>
    <rPh sb="17" eb="18">
      <t>シ</t>
    </rPh>
    <rPh sb="19" eb="20">
      <t>シュウ</t>
    </rPh>
    <rPh sb="21" eb="22">
      <t>カイ</t>
    </rPh>
    <rPh sb="23" eb="24">
      <t>ショ</t>
    </rPh>
    <rPh sb="25" eb="26">
      <t>リ</t>
    </rPh>
    <rPh sb="27" eb="28">
      <t>ヨウ</t>
    </rPh>
    <rPh sb="29" eb="30">
      <t>ケン</t>
    </rPh>
    <rPh sb="31" eb="32">
      <t>スウ</t>
    </rPh>
    <phoneticPr fontId="7"/>
  </si>
  <si>
    <t>表121　障 害 者 地 域 生 活 支 援 セ ン タ ー 利 用 件 数</t>
    <rPh sb="5" eb="6">
      <t>ショウ</t>
    </rPh>
    <rPh sb="7" eb="8">
      <t>ガイ</t>
    </rPh>
    <rPh sb="9" eb="10">
      <t>シャ</t>
    </rPh>
    <rPh sb="11" eb="12">
      <t>チ</t>
    </rPh>
    <rPh sb="13" eb="14">
      <t>イキ</t>
    </rPh>
    <rPh sb="15" eb="16">
      <t>セイ</t>
    </rPh>
    <rPh sb="17" eb="18">
      <t>カツ</t>
    </rPh>
    <rPh sb="19" eb="20">
      <t>シ</t>
    </rPh>
    <rPh sb="21" eb="22">
      <t>エン</t>
    </rPh>
    <rPh sb="31" eb="32">
      <t>リ</t>
    </rPh>
    <rPh sb="33" eb="34">
      <t>ヨウ</t>
    </rPh>
    <rPh sb="35" eb="36">
      <t>ケン</t>
    </rPh>
    <rPh sb="37" eb="38">
      <t>スウ</t>
    </rPh>
    <phoneticPr fontId="7"/>
  </si>
  <si>
    <t>表122　高　齢　者　福　祉　サ　ー　ビ　ス　状　況</t>
    <rPh sb="5" eb="6">
      <t>コウ</t>
    </rPh>
    <rPh sb="7" eb="8">
      <t>レイ</t>
    </rPh>
    <rPh sb="9" eb="10">
      <t>シャ</t>
    </rPh>
    <rPh sb="11" eb="12">
      <t>フク</t>
    </rPh>
    <rPh sb="13" eb="14">
      <t>シ</t>
    </rPh>
    <rPh sb="23" eb="24">
      <t>ジョウ</t>
    </rPh>
    <rPh sb="25" eb="26">
      <t>キョウ</t>
    </rPh>
    <phoneticPr fontId="7"/>
  </si>
  <si>
    <t>表123　高 齢 者 福 祉 施 設 等 の 定 員</t>
    <rPh sb="5" eb="6">
      <t>コウ</t>
    </rPh>
    <rPh sb="7" eb="8">
      <t>トシ</t>
    </rPh>
    <rPh sb="9" eb="10">
      <t>モノ</t>
    </rPh>
    <rPh sb="11" eb="12">
      <t>フク</t>
    </rPh>
    <rPh sb="13" eb="14">
      <t>シ</t>
    </rPh>
    <rPh sb="15" eb="16">
      <t>シ</t>
    </rPh>
    <rPh sb="17" eb="18">
      <t>セツ</t>
    </rPh>
    <rPh sb="19" eb="20">
      <t>トウ</t>
    </rPh>
    <rPh sb="23" eb="24">
      <t>テイ</t>
    </rPh>
    <rPh sb="25" eb="26">
      <t>イン</t>
    </rPh>
    <phoneticPr fontId="10"/>
  </si>
  <si>
    <t>表124　老　人　ホ　ー　ム　措　置　・　入　所　状　況</t>
    <rPh sb="5" eb="6">
      <t>ロウ</t>
    </rPh>
    <rPh sb="7" eb="8">
      <t>ニン</t>
    </rPh>
    <rPh sb="15" eb="16">
      <t>ソ</t>
    </rPh>
    <rPh sb="17" eb="18">
      <t>チ</t>
    </rPh>
    <rPh sb="21" eb="22">
      <t>イ</t>
    </rPh>
    <rPh sb="23" eb="24">
      <t>ショ</t>
    </rPh>
    <rPh sb="25" eb="26">
      <t>ジョウ</t>
    </rPh>
    <rPh sb="27" eb="28">
      <t>キョウ</t>
    </rPh>
    <phoneticPr fontId="10"/>
  </si>
  <si>
    <t>表125　国　　民　　健　　康　　保　　険</t>
    <rPh sb="5" eb="6">
      <t>クニ</t>
    </rPh>
    <rPh sb="8" eb="9">
      <t>タミ</t>
    </rPh>
    <rPh sb="11" eb="12">
      <t>ケン</t>
    </rPh>
    <rPh sb="14" eb="15">
      <t>ヤスシ</t>
    </rPh>
    <rPh sb="17" eb="18">
      <t>タモツ</t>
    </rPh>
    <rPh sb="20" eb="21">
      <t>ケン</t>
    </rPh>
    <phoneticPr fontId="7"/>
  </si>
  <si>
    <t>表126　介　　護　　保　　険</t>
    <rPh sb="5" eb="6">
      <t>カイ</t>
    </rPh>
    <rPh sb="8" eb="9">
      <t>マモル</t>
    </rPh>
    <rPh sb="11" eb="12">
      <t>タモツ</t>
    </rPh>
    <rPh sb="14" eb="15">
      <t>ケン</t>
    </rPh>
    <phoneticPr fontId="7"/>
  </si>
  <si>
    <t>表127　国　　民　　年　　金</t>
    <rPh sb="0" eb="1">
      <t>ヒョウ</t>
    </rPh>
    <rPh sb="5" eb="6">
      <t>クニ</t>
    </rPh>
    <rPh sb="8" eb="9">
      <t>タミ</t>
    </rPh>
    <rPh sb="11" eb="12">
      <t>トシ</t>
    </rPh>
    <rPh sb="14" eb="15">
      <t>キン</t>
    </rPh>
    <phoneticPr fontId="7"/>
  </si>
  <si>
    <t>表128　後期高齢者医療制度に基づく医療給付状況</t>
    <rPh sb="5" eb="7">
      <t>コウキ</t>
    </rPh>
    <rPh sb="7" eb="10">
      <t>コウレイシャ</t>
    </rPh>
    <rPh sb="10" eb="12">
      <t>イリョウ</t>
    </rPh>
    <rPh sb="12" eb="14">
      <t>セイド</t>
    </rPh>
    <rPh sb="15" eb="16">
      <t>モト</t>
    </rPh>
    <rPh sb="18" eb="20">
      <t>イリョウ</t>
    </rPh>
    <rPh sb="20" eb="22">
      <t>キュウフ</t>
    </rPh>
    <rPh sb="22" eb="24">
      <t>ジョウキョウ</t>
    </rPh>
    <phoneticPr fontId="7"/>
  </si>
  <si>
    <t>表129　児　童　手　当　等　支　給　状　況</t>
    <rPh sb="5" eb="6">
      <t>ジ</t>
    </rPh>
    <rPh sb="7" eb="8">
      <t>ワラベ</t>
    </rPh>
    <rPh sb="9" eb="10">
      <t>テ</t>
    </rPh>
    <rPh sb="11" eb="12">
      <t>トウ</t>
    </rPh>
    <rPh sb="13" eb="14">
      <t>トウ</t>
    </rPh>
    <rPh sb="15" eb="16">
      <t>シ</t>
    </rPh>
    <rPh sb="17" eb="18">
      <t>キュウ</t>
    </rPh>
    <rPh sb="19" eb="20">
      <t>ジョウ</t>
    </rPh>
    <rPh sb="21" eb="22">
      <t>キョウ</t>
    </rPh>
    <phoneticPr fontId="7"/>
  </si>
  <si>
    <t>表130　学　童　ク　ラ　ブ　状　況</t>
    <rPh sb="5" eb="6">
      <t>ガク</t>
    </rPh>
    <rPh sb="7" eb="8">
      <t>ワラベ</t>
    </rPh>
    <rPh sb="15" eb="16">
      <t>ジョウ</t>
    </rPh>
    <rPh sb="17" eb="18">
      <t>キョウ</t>
    </rPh>
    <phoneticPr fontId="7"/>
  </si>
  <si>
    <t>表131　保育所別定員、在籍児数および職員数</t>
    <rPh sb="5" eb="7">
      <t>ホイク</t>
    </rPh>
    <rPh sb="7" eb="8">
      <t>ジョ</t>
    </rPh>
    <rPh sb="8" eb="9">
      <t>ベツ</t>
    </rPh>
    <rPh sb="9" eb="11">
      <t>テイイン</t>
    </rPh>
    <rPh sb="12" eb="14">
      <t>ザイセキ</t>
    </rPh>
    <rPh sb="14" eb="15">
      <t>ジ</t>
    </rPh>
    <rPh sb="15" eb="16">
      <t>スウ</t>
    </rPh>
    <rPh sb="19" eb="22">
      <t>ショクインスウ</t>
    </rPh>
    <phoneticPr fontId="7"/>
  </si>
  <si>
    <t>表132　児童年齢別保育所定員、在籍児数および待機児数</t>
    <rPh sb="5" eb="7">
      <t>ジドウ</t>
    </rPh>
    <rPh sb="7" eb="9">
      <t>ネンレイ</t>
    </rPh>
    <rPh sb="9" eb="10">
      <t>ベツ</t>
    </rPh>
    <rPh sb="10" eb="12">
      <t>ホイク</t>
    </rPh>
    <rPh sb="12" eb="13">
      <t>ジョ</t>
    </rPh>
    <rPh sb="13" eb="15">
      <t>テイイン</t>
    </rPh>
    <rPh sb="16" eb="18">
      <t>ザイセキ</t>
    </rPh>
    <rPh sb="18" eb="19">
      <t>ジ</t>
    </rPh>
    <rPh sb="19" eb="20">
      <t>スウ</t>
    </rPh>
    <rPh sb="23" eb="25">
      <t>タイキ</t>
    </rPh>
    <rPh sb="25" eb="26">
      <t>ジ</t>
    </rPh>
    <rPh sb="26" eb="27">
      <t>スウ</t>
    </rPh>
    <phoneticPr fontId="7"/>
  </si>
  <si>
    <t>表133　保育室施設数、定員および年齢別在籍児数</t>
    <rPh sb="5" eb="8">
      <t>ホイクシツ</t>
    </rPh>
    <rPh sb="8" eb="10">
      <t>シセツ</t>
    </rPh>
    <rPh sb="10" eb="11">
      <t>スウ</t>
    </rPh>
    <rPh sb="12" eb="14">
      <t>テイイン</t>
    </rPh>
    <rPh sb="17" eb="19">
      <t>ネンレイ</t>
    </rPh>
    <rPh sb="19" eb="20">
      <t>ベツ</t>
    </rPh>
    <rPh sb="20" eb="22">
      <t>ザイセキ</t>
    </rPh>
    <rPh sb="22" eb="23">
      <t>ジ</t>
    </rPh>
    <rPh sb="23" eb="24">
      <t>スウ</t>
    </rPh>
    <phoneticPr fontId="7"/>
  </si>
  <si>
    <t>表134　認証保育所数、定員および年齢別受託児数</t>
    <rPh sb="5" eb="7">
      <t>ニンショウ</t>
    </rPh>
    <rPh sb="7" eb="9">
      <t>ホイク</t>
    </rPh>
    <rPh sb="9" eb="10">
      <t>ジョ</t>
    </rPh>
    <rPh sb="10" eb="11">
      <t>スウ</t>
    </rPh>
    <rPh sb="12" eb="14">
      <t>テイイン</t>
    </rPh>
    <rPh sb="17" eb="19">
      <t>ネンレイ</t>
    </rPh>
    <rPh sb="19" eb="20">
      <t>ベツ</t>
    </rPh>
    <rPh sb="20" eb="22">
      <t>ジュタク</t>
    </rPh>
    <rPh sb="22" eb="23">
      <t>ジ</t>
    </rPh>
    <rPh sb="23" eb="24">
      <t>スウ</t>
    </rPh>
    <phoneticPr fontId="7"/>
  </si>
  <si>
    <t>表135　家庭福祉員(保育ママ)数、定員および年齢別受託児数</t>
    <rPh sb="5" eb="7">
      <t>カテイ</t>
    </rPh>
    <rPh sb="7" eb="9">
      <t>フクシ</t>
    </rPh>
    <rPh sb="9" eb="10">
      <t>イン</t>
    </rPh>
    <rPh sb="11" eb="13">
      <t>ホイク</t>
    </rPh>
    <rPh sb="16" eb="17">
      <t>スウ</t>
    </rPh>
    <rPh sb="18" eb="20">
      <t>テイイン</t>
    </rPh>
    <rPh sb="23" eb="25">
      <t>ネンレイ</t>
    </rPh>
    <rPh sb="25" eb="26">
      <t>ベツ</t>
    </rPh>
    <rPh sb="26" eb="28">
      <t>ジュタク</t>
    </rPh>
    <rPh sb="28" eb="29">
      <t>ジ</t>
    </rPh>
    <rPh sb="29" eb="30">
      <t>スウ</t>
    </rPh>
    <phoneticPr fontId="7"/>
  </si>
  <si>
    <t>表136　駅型グループ保育室数、定員および年齢別受託児数</t>
    <rPh sb="5" eb="7">
      <t>エキガタ</t>
    </rPh>
    <rPh sb="11" eb="14">
      <t>ホイクシツ</t>
    </rPh>
    <rPh sb="14" eb="15">
      <t>スウ</t>
    </rPh>
    <rPh sb="16" eb="18">
      <t>テイイン</t>
    </rPh>
    <rPh sb="21" eb="23">
      <t>ネンレイ</t>
    </rPh>
    <rPh sb="23" eb="24">
      <t>ベツ</t>
    </rPh>
    <rPh sb="24" eb="26">
      <t>ジュタク</t>
    </rPh>
    <rPh sb="26" eb="27">
      <t>ジ</t>
    </rPh>
    <rPh sb="27" eb="28">
      <t>スウ</t>
    </rPh>
    <phoneticPr fontId="7"/>
  </si>
  <si>
    <t>表139　学 校 数 、 教 員 数 お よ び 在 学 者 数</t>
    <rPh sb="5" eb="6">
      <t>ガク</t>
    </rPh>
    <rPh sb="7" eb="8">
      <t>コウ</t>
    </rPh>
    <rPh sb="9" eb="10">
      <t>スウ</t>
    </rPh>
    <rPh sb="13" eb="14">
      <t>キョウ</t>
    </rPh>
    <rPh sb="15" eb="16">
      <t>イン</t>
    </rPh>
    <rPh sb="17" eb="18">
      <t>スウ</t>
    </rPh>
    <rPh sb="25" eb="26">
      <t>ザイ</t>
    </rPh>
    <rPh sb="27" eb="28">
      <t>ガク</t>
    </rPh>
    <rPh sb="29" eb="30">
      <t>シャ</t>
    </rPh>
    <rPh sb="31" eb="32">
      <t>スウ</t>
    </rPh>
    <phoneticPr fontId="7"/>
  </si>
  <si>
    <t>表140　幼稚園数、学級数、教員数および在園者数の推移</t>
    <rPh sb="5" eb="8">
      <t>ヨウチエン</t>
    </rPh>
    <rPh sb="8" eb="9">
      <t>スウ</t>
    </rPh>
    <rPh sb="10" eb="12">
      <t>ガッキュウ</t>
    </rPh>
    <rPh sb="12" eb="13">
      <t>スウ</t>
    </rPh>
    <rPh sb="14" eb="16">
      <t>キョウイン</t>
    </rPh>
    <rPh sb="16" eb="17">
      <t>スウ</t>
    </rPh>
    <rPh sb="20" eb="22">
      <t>ザイエン</t>
    </rPh>
    <rPh sb="22" eb="23">
      <t>シャ</t>
    </rPh>
    <rPh sb="23" eb="24">
      <t>スウ</t>
    </rPh>
    <rPh sb="25" eb="27">
      <t>スイイ</t>
    </rPh>
    <phoneticPr fontId="7"/>
  </si>
  <si>
    <t>表141　区立小学校数、学級数、教員数および児童数の推移</t>
    <rPh sb="5" eb="7">
      <t>クリツ</t>
    </rPh>
    <rPh sb="7" eb="10">
      <t>ショウガッコウ</t>
    </rPh>
    <rPh sb="10" eb="11">
      <t>スウ</t>
    </rPh>
    <rPh sb="12" eb="14">
      <t>ガッキュウ</t>
    </rPh>
    <rPh sb="14" eb="15">
      <t>スウ</t>
    </rPh>
    <rPh sb="16" eb="18">
      <t>キョウイン</t>
    </rPh>
    <rPh sb="18" eb="19">
      <t>スウ</t>
    </rPh>
    <rPh sb="22" eb="24">
      <t>ジドウ</t>
    </rPh>
    <rPh sb="24" eb="25">
      <t>スウ</t>
    </rPh>
    <rPh sb="26" eb="28">
      <t>スイイ</t>
    </rPh>
    <phoneticPr fontId="7"/>
  </si>
  <si>
    <t>表142　区立中学校数、学級数、教員数および生徒数の推移</t>
    <rPh sb="5" eb="7">
      <t>クリツ</t>
    </rPh>
    <rPh sb="7" eb="10">
      <t>チュウガッコウ</t>
    </rPh>
    <rPh sb="10" eb="11">
      <t>スウ</t>
    </rPh>
    <rPh sb="12" eb="14">
      <t>ガッキュウ</t>
    </rPh>
    <rPh sb="14" eb="15">
      <t>スウ</t>
    </rPh>
    <rPh sb="16" eb="18">
      <t>キョウイン</t>
    </rPh>
    <rPh sb="18" eb="19">
      <t>スウ</t>
    </rPh>
    <rPh sb="22" eb="25">
      <t>セイトスウ</t>
    </rPh>
    <rPh sb="26" eb="28">
      <t>スイイ</t>
    </rPh>
    <phoneticPr fontId="7"/>
  </si>
  <si>
    <t>表143　学校別学級数、教員数、在学者数および校地面積</t>
    <rPh sb="5" eb="7">
      <t>ガッコウ</t>
    </rPh>
    <rPh sb="7" eb="8">
      <t>ベツ</t>
    </rPh>
    <rPh sb="8" eb="10">
      <t>ガッキュウ</t>
    </rPh>
    <rPh sb="10" eb="11">
      <t>スウ</t>
    </rPh>
    <rPh sb="12" eb="14">
      <t>キョウイン</t>
    </rPh>
    <rPh sb="14" eb="15">
      <t>スウ</t>
    </rPh>
    <rPh sb="16" eb="18">
      <t>ザイガク</t>
    </rPh>
    <rPh sb="18" eb="19">
      <t>シャ</t>
    </rPh>
    <rPh sb="19" eb="20">
      <t>スウ</t>
    </rPh>
    <rPh sb="23" eb="25">
      <t>コウチ</t>
    </rPh>
    <rPh sb="25" eb="27">
      <t>メンセキ</t>
    </rPh>
    <phoneticPr fontId="7"/>
  </si>
  <si>
    <t>表144　予　測　児　童　・　生　徒　数</t>
    <rPh sb="5" eb="6">
      <t>ヨ</t>
    </rPh>
    <rPh sb="7" eb="8">
      <t>ハカリ</t>
    </rPh>
    <rPh sb="9" eb="10">
      <t>ジ</t>
    </rPh>
    <rPh sb="11" eb="12">
      <t>ワラベ</t>
    </rPh>
    <rPh sb="15" eb="16">
      <t>セイ</t>
    </rPh>
    <rPh sb="17" eb="18">
      <t>ト</t>
    </rPh>
    <rPh sb="19" eb="20">
      <t>スウ</t>
    </rPh>
    <phoneticPr fontId="7"/>
  </si>
  <si>
    <t>表145　学　　校　　施　　設　　面　　積</t>
    <rPh sb="5" eb="6">
      <t>ガク</t>
    </rPh>
    <rPh sb="8" eb="9">
      <t>コウ</t>
    </rPh>
    <rPh sb="11" eb="12">
      <t>シ</t>
    </rPh>
    <rPh sb="14" eb="15">
      <t>セツ</t>
    </rPh>
    <rPh sb="17" eb="18">
      <t>メン</t>
    </rPh>
    <rPh sb="20" eb="21">
      <t>セキ</t>
    </rPh>
    <phoneticPr fontId="7"/>
  </si>
  <si>
    <t>表146　児　童　・　生　徒　の　平　均　体　格</t>
    <rPh sb="5" eb="6">
      <t>ジ</t>
    </rPh>
    <rPh sb="7" eb="8">
      <t>ワラベ</t>
    </rPh>
    <rPh sb="11" eb="12">
      <t>セイ</t>
    </rPh>
    <rPh sb="13" eb="14">
      <t>ト</t>
    </rPh>
    <rPh sb="17" eb="18">
      <t>ヒラ</t>
    </rPh>
    <rPh sb="19" eb="20">
      <t>ヒトシ</t>
    </rPh>
    <rPh sb="21" eb="22">
      <t>カラダ</t>
    </rPh>
    <rPh sb="23" eb="24">
      <t>カク</t>
    </rPh>
    <phoneticPr fontId="7"/>
  </si>
  <si>
    <t>表147　中　学　校　卒　業　後　の　進　路　状　況</t>
    <rPh sb="5" eb="6">
      <t>ナカ</t>
    </rPh>
    <rPh sb="7" eb="8">
      <t>ガク</t>
    </rPh>
    <rPh sb="9" eb="10">
      <t>コウ</t>
    </rPh>
    <rPh sb="11" eb="12">
      <t>ソツ</t>
    </rPh>
    <rPh sb="13" eb="14">
      <t>ギョウ</t>
    </rPh>
    <rPh sb="15" eb="16">
      <t>アト</t>
    </rPh>
    <rPh sb="19" eb="20">
      <t>ススム</t>
    </rPh>
    <rPh sb="21" eb="22">
      <t>ロ</t>
    </rPh>
    <rPh sb="23" eb="24">
      <t>ジョウ</t>
    </rPh>
    <rPh sb="25" eb="26">
      <t>キョウ</t>
    </rPh>
    <phoneticPr fontId="7"/>
  </si>
  <si>
    <t>表148　高 等 学 校 数 、 学 級 数 お よ び 生 徒 数</t>
    <rPh sb="5" eb="6">
      <t>コウ</t>
    </rPh>
    <rPh sb="7" eb="8">
      <t>トウ</t>
    </rPh>
    <rPh sb="9" eb="10">
      <t>ガク</t>
    </rPh>
    <rPh sb="11" eb="12">
      <t>コウ</t>
    </rPh>
    <rPh sb="13" eb="14">
      <t>スウ</t>
    </rPh>
    <rPh sb="17" eb="18">
      <t>ガク</t>
    </rPh>
    <rPh sb="19" eb="20">
      <t>キュウ</t>
    </rPh>
    <rPh sb="21" eb="22">
      <t>スウ</t>
    </rPh>
    <rPh sb="29" eb="30">
      <t>セイ</t>
    </rPh>
    <rPh sb="31" eb="32">
      <t>ト</t>
    </rPh>
    <rPh sb="33" eb="34">
      <t>スウ</t>
    </rPh>
    <phoneticPr fontId="7"/>
  </si>
  <si>
    <t>表149　高　等　学　校　卒　業　後　の　進　路　状　況</t>
    <rPh sb="5" eb="6">
      <t>コウ</t>
    </rPh>
    <rPh sb="7" eb="8">
      <t>トウ</t>
    </rPh>
    <rPh sb="9" eb="10">
      <t>ガク</t>
    </rPh>
    <rPh sb="11" eb="12">
      <t>コウ</t>
    </rPh>
    <rPh sb="13" eb="14">
      <t>ソツ</t>
    </rPh>
    <rPh sb="15" eb="16">
      <t>ギョウ</t>
    </rPh>
    <rPh sb="17" eb="18">
      <t>アト</t>
    </rPh>
    <rPh sb="21" eb="22">
      <t>シン</t>
    </rPh>
    <rPh sb="23" eb="24">
      <t>ロ</t>
    </rPh>
    <rPh sb="25" eb="26">
      <t>ジョウ</t>
    </rPh>
    <rPh sb="27" eb="28">
      <t>キョウ</t>
    </rPh>
    <phoneticPr fontId="7"/>
  </si>
  <si>
    <t>表150　学　　校　　開　　放　　状　　況</t>
    <rPh sb="5" eb="6">
      <t>ガク</t>
    </rPh>
    <rPh sb="8" eb="9">
      <t>コウ</t>
    </rPh>
    <rPh sb="11" eb="12">
      <t>カイ</t>
    </rPh>
    <rPh sb="14" eb="15">
      <t>ホウ</t>
    </rPh>
    <rPh sb="17" eb="18">
      <t>ジョウ</t>
    </rPh>
    <rPh sb="20" eb="21">
      <t>キョウ</t>
    </rPh>
    <phoneticPr fontId="7"/>
  </si>
  <si>
    <t>表151　各　種　ス　ポ　ー　ツ　事　業　参　加　人　数</t>
    <rPh sb="5" eb="6">
      <t>カク</t>
    </rPh>
    <rPh sb="7" eb="8">
      <t>シュ</t>
    </rPh>
    <rPh sb="17" eb="18">
      <t>ジ</t>
    </rPh>
    <rPh sb="19" eb="20">
      <t>ギョウ</t>
    </rPh>
    <rPh sb="21" eb="22">
      <t>サン</t>
    </rPh>
    <rPh sb="23" eb="24">
      <t>カ</t>
    </rPh>
    <rPh sb="25" eb="26">
      <t>ニン</t>
    </rPh>
    <rPh sb="27" eb="28">
      <t>スウ</t>
    </rPh>
    <phoneticPr fontId="7"/>
  </si>
  <si>
    <t>目的外利用分の件数については、168ページの「表82(2)光が丘区民センター」に掲載している。</t>
    <rPh sb="0" eb="2">
      <t>モクテキ</t>
    </rPh>
    <rPh sb="2" eb="3">
      <t>ガイ</t>
    </rPh>
    <rPh sb="3" eb="5">
      <t>リヨウ</t>
    </rPh>
    <rPh sb="5" eb="6">
      <t>ブン</t>
    </rPh>
    <rPh sb="7" eb="9">
      <t>ケンスウ</t>
    </rPh>
    <rPh sb="23" eb="24">
      <t>ヒョウ</t>
    </rPh>
    <rPh sb="29" eb="30">
      <t>ヒカリ</t>
    </rPh>
    <rPh sb="31" eb="32">
      <t>オカ</t>
    </rPh>
    <rPh sb="32" eb="34">
      <t>クミン</t>
    </rPh>
    <rPh sb="40" eb="42">
      <t>ケイサイ</t>
    </rPh>
    <phoneticPr fontId="7"/>
  </si>
  <si>
    <t>図33　生 活 保 護 受 給 世 帯 数 の 推 移 【表112関連】</t>
    <rPh sb="0" eb="1">
      <t>ズ</t>
    </rPh>
    <rPh sb="4" eb="5">
      <t>セイ</t>
    </rPh>
    <rPh sb="6" eb="7">
      <t>カツ</t>
    </rPh>
    <rPh sb="8" eb="9">
      <t>タモツ</t>
    </rPh>
    <rPh sb="10" eb="11">
      <t>マモル</t>
    </rPh>
    <rPh sb="12" eb="13">
      <t>ウケ</t>
    </rPh>
    <rPh sb="14" eb="15">
      <t>キュウ</t>
    </rPh>
    <rPh sb="16" eb="17">
      <t>ヨ</t>
    </rPh>
    <rPh sb="18" eb="19">
      <t>オビ</t>
    </rPh>
    <rPh sb="20" eb="21">
      <t>カズ</t>
    </rPh>
    <rPh sb="24" eb="25">
      <t>スイ</t>
    </rPh>
    <rPh sb="26" eb="27">
      <t>ワタル</t>
    </rPh>
    <rPh sb="33" eb="35">
      <t>カンレン</t>
    </rPh>
    <phoneticPr fontId="12"/>
  </si>
  <si>
    <t>図36　介 護 保 険 　要 介 護 認 定 者 数 の 推 移  【表126関連】</t>
    <rPh sb="0" eb="1">
      <t>ズ</t>
    </rPh>
    <rPh sb="4" eb="5">
      <t>カイ</t>
    </rPh>
    <rPh sb="6" eb="7">
      <t>マモル</t>
    </rPh>
    <rPh sb="8" eb="9">
      <t>ホ</t>
    </rPh>
    <rPh sb="10" eb="11">
      <t>ケン</t>
    </rPh>
    <rPh sb="13" eb="14">
      <t>ヨウ</t>
    </rPh>
    <rPh sb="15" eb="16">
      <t>カイ</t>
    </rPh>
    <rPh sb="17" eb="18">
      <t>マモル</t>
    </rPh>
    <rPh sb="19" eb="20">
      <t>シノブ</t>
    </rPh>
    <rPh sb="21" eb="22">
      <t>テイ</t>
    </rPh>
    <rPh sb="23" eb="24">
      <t>シャ</t>
    </rPh>
    <rPh sb="25" eb="26">
      <t>スウ</t>
    </rPh>
    <rPh sb="29" eb="30">
      <t>スイ</t>
    </rPh>
    <rPh sb="31" eb="32">
      <t>ワタル</t>
    </rPh>
    <rPh sb="35" eb="36">
      <t>ヒョウ</t>
    </rPh>
    <rPh sb="39" eb="41">
      <t>カンレン</t>
    </rPh>
    <phoneticPr fontId="7"/>
  </si>
  <si>
    <t>図35　国 民 健 康 保 険 被 保 険 者 数、 加 入 率 の 推 移 【表125関連】</t>
    <rPh sb="0" eb="1">
      <t>ズ</t>
    </rPh>
    <rPh sb="4" eb="5">
      <t>クニ</t>
    </rPh>
    <rPh sb="6" eb="7">
      <t>タミ</t>
    </rPh>
    <rPh sb="8" eb="9">
      <t>ケン</t>
    </rPh>
    <rPh sb="10" eb="11">
      <t>ヤスシ</t>
    </rPh>
    <rPh sb="12" eb="13">
      <t>タモツ</t>
    </rPh>
    <rPh sb="14" eb="15">
      <t>ケン</t>
    </rPh>
    <rPh sb="16" eb="17">
      <t>ヒ</t>
    </rPh>
    <rPh sb="18" eb="19">
      <t>ホ</t>
    </rPh>
    <rPh sb="20" eb="21">
      <t>ケン</t>
    </rPh>
    <rPh sb="22" eb="23">
      <t>モノ</t>
    </rPh>
    <rPh sb="24" eb="25">
      <t>スウ</t>
    </rPh>
    <rPh sb="27" eb="28">
      <t>カ</t>
    </rPh>
    <rPh sb="29" eb="30">
      <t>ニュウ</t>
    </rPh>
    <rPh sb="31" eb="32">
      <t>リツ</t>
    </rPh>
    <rPh sb="35" eb="36">
      <t>スイ</t>
    </rPh>
    <rPh sb="37" eb="38">
      <t>ワタル</t>
    </rPh>
    <rPh sb="40" eb="41">
      <t>ヒョウ</t>
    </rPh>
    <rPh sb="44" eb="46">
      <t>カンレン</t>
    </rPh>
    <phoneticPr fontId="7"/>
  </si>
  <si>
    <t>図38　区立小学校児童数、中学校生徒数の推移【表141、142関連】</t>
    <rPh sb="0" eb="1">
      <t>ズ</t>
    </rPh>
    <rPh sb="4" eb="6">
      <t>クリツ</t>
    </rPh>
    <rPh sb="6" eb="9">
      <t>ショウガッコウ</t>
    </rPh>
    <rPh sb="9" eb="11">
      <t>ジドウ</t>
    </rPh>
    <rPh sb="11" eb="12">
      <t>スウ</t>
    </rPh>
    <rPh sb="13" eb="16">
      <t>チュウガッコウ</t>
    </rPh>
    <rPh sb="16" eb="19">
      <t>セイトスウ</t>
    </rPh>
    <rPh sb="20" eb="22">
      <t>スイイ</t>
    </rPh>
    <rPh sb="23" eb="24">
      <t>ヒョウ</t>
    </rPh>
    <rPh sb="31" eb="33">
      <t>カンレン</t>
    </rPh>
    <phoneticPr fontId="7"/>
  </si>
  <si>
    <t>表137　グループ型家庭的保育事業施設数、定員および年齢別受託児数</t>
    <rPh sb="9" eb="10">
      <t>カタ</t>
    </rPh>
    <rPh sb="10" eb="13">
      <t>カテイテキ</t>
    </rPh>
    <rPh sb="13" eb="15">
      <t>ホイク</t>
    </rPh>
    <rPh sb="15" eb="17">
      <t>ジギョウ</t>
    </rPh>
    <rPh sb="17" eb="19">
      <t>シセツ</t>
    </rPh>
    <rPh sb="19" eb="20">
      <t>スウ</t>
    </rPh>
    <rPh sb="21" eb="23">
      <t>テイイン</t>
    </rPh>
    <rPh sb="26" eb="28">
      <t>ネンレイ</t>
    </rPh>
    <rPh sb="28" eb="29">
      <t>ベツ</t>
    </rPh>
    <rPh sb="29" eb="31">
      <t>ジュタク</t>
    </rPh>
    <rPh sb="31" eb="32">
      <t>ジ</t>
    </rPh>
    <rPh sb="32" eb="33">
      <t>スウ</t>
    </rPh>
    <phoneticPr fontId="7"/>
  </si>
  <si>
    <t>施設数、家庭的保育者数、定員は、各年度４月１日現在の数値である。</t>
    <rPh sb="0" eb="2">
      <t>シセツ</t>
    </rPh>
    <rPh sb="2" eb="3">
      <t>スウ</t>
    </rPh>
    <rPh sb="4" eb="7">
      <t>カテイテキ</t>
    </rPh>
    <rPh sb="7" eb="9">
      <t>ホイク</t>
    </rPh>
    <rPh sb="9" eb="10">
      <t>シャ</t>
    </rPh>
    <rPh sb="10" eb="11">
      <t>スウ</t>
    </rPh>
    <rPh sb="12" eb="14">
      <t>テイイン</t>
    </rPh>
    <rPh sb="16" eb="19">
      <t>カクネンド</t>
    </rPh>
    <rPh sb="20" eb="21">
      <t>ガツ</t>
    </rPh>
    <rPh sb="22" eb="23">
      <t>ニチ</t>
    </rPh>
    <rPh sb="23" eb="25">
      <t>ゲンザイ</t>
    </rPh>
    <rPh sb="26" eb="28">
      <t>スウチ</t>
    </rPh>
    <phoneticPr fontId="7"/>
  </si>
  <si>
    <t>表138　練馬区小規模保育事業（スマート保育）施設数、定員および年齢別受託児数</t>
    <rPh sb="5" eb="7">
      <t>ネリマ</t>
    </rPh>
    <rPh sb="7" eb="8">
      <t>ク</t>
    </rPh>
    <rPh sb="8" eb="11">
      <t>ショウキボ</t>
    </rPh>
    <rPh sb="11" eb="13">
      <t>ホイク</t>
    </rPh>
    <rPh sb="13" eb="15">
      <t>ジギョウ</t>
    </rPh>
    <rPh sb="20" eb="22">
      <t>ホイク</t>
    </rPh>
    <rPh sb="23" eb="25">
      <t>シセツ</t>
    </rPh>
    <rPh sb="25" eb="26">
      <t>スウ</t>
    </rPh>
    <rPh sb="27" eb="29">
      <t>テイイン</t>
    </rPh>
    <rPh sb="32" eb="34">
      <t>ネンレイ</t>
    </rPh>
    <rPh sb="34" eb="35">
      <t>ベツ</t>
    </rPh>
    <rPh sb="35" eb="37">
      <t>ジュタク</t>
    </rPh>
    <rPh sb="37" eb="38">
      <t>ジ</t>
    </rPh>
    <rPh sb="38" eb="39">
      <t>スウ</t>
    </rPh>
    <phoneticPr fontId="7"/>
  </si>
  <si>
    <t>施設数、定員は、各年度４月１日現在の数値である。</t>
    <rPh sb="0" eb="2">
      <t>シセツ</t>
    </rPh>
    <rPh sb="2" eb="3">
      <t>スウ</t>
    </rPh>
    <rPh sb="4" eb="6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phoneticPr fontId="7"/>
  </si>
  <si>
    <t>「その他」は、保育室、家庭福祉員、駅型グループ保育室、グループ型家庭的保育事業の合計値である。</t>
    <rPh sb="3" eb="4">
      <t>タ</t>
    </rPh>
    <rPh sb="7" eb="10">
      <t>ホイクシツ</t>
    </rPh>
    <rPh sb="11" eb="13">
      <t>カテイ</t>
    </rPh>
    <rPh sb="13" eb="15">
      <t>フクシ</t>
    </rPh>
    <rPh sb="15" eb="16">
      <t>イン</t>
    </rPh>
    <rPh sb="17" eb="18">
      <t>エキ</t>
    </rPh>
    <rPh sb="18" eb="19">
      <t>カタ</t>
    </rPh>
    <rPh sb="23" eb="26">
      <t>ホイクシツ</t>
    </rPh>
    <rPh sb="31" eb="32">
      <t>ガタ</t>
    </rPh>
    <rPh sb="32" eb="35">
      <t>カテイテキ</t>
    </rPh>
    <rPh sb="35" eb="37">
      <t>ホイク</t>
    </rPh>
    <rPh sb="37" eb="39">
      <t>ジギョウ</t>
    </rPh>
    <rPh sb="40" eb="42">
      <t>ゴウケイ</t>
    </rPh>
    <rPh sb="42" eb="43">
      <t>チ</t>
    </rPh>
    <phoneticPr fontId="29"/>
  </si>
  <si>
    <t>(1)　児 童 手 当 お よ び 子 ど も 手 当</t>
    <rPh sb="4" eb="5">
      <t>ジ</t>
    </rPh>
    <rPh sb="6" eb="7">
      <t>ワラベ</t>
    </rPh>
    <rPh sb="8" eb="9">
      <t>テ</t>
    </rPh>
    <rPh sb="10" eb="11">
      <t>トウ</t>
    </rPh>
    <rPh sb="18" eb="19">
      <t>コ</t>
    </rPh>
    <rPh sb="24" eb="25">
      <t>テ</t>
    </rPh>
    <rPh sb="26" eb="27">
      <t>トウ</t>
    </rPh>
    <phoneticPr fontId="7"/>
  </si>
  <si>
    <t>子ども手当</t>
    <rPh sb="0" eb="1">
      <t>コ</t>
    </rPh>
    <rPh sb="3" eb="5">
      <t>テアテ</t>
    </rPh>
    <phoneticPr fontId="7"/>
  </si>
  <si>
    <t>延べ児童数</t>
    <rPh sb="0" eb="1">
      <t>ノ</t>
    </rPh>
    <rPh sb="2" eb="4">
      <t>ジドウ</t>
    </rPh>
    <rPh sb="4" eb="5">
      <t>スウ</t>
    </rPh>
    <phoneticPr fontId="7"/>
  </si>
  <si>
    <t>受給者数</t>
    <rPh sb="0" eb="3">
      <t>ジュキュウシャ</t>
    </rPh>
    <rPh sb="3" eb="4">
      <t>スウ</t>
    </rPh>
    <phoneticPr fontId="7"/>
  </si>
  <si>
    <t>：</t>
    <phoneticPr fontId="7"/>
  </si>
  <si>
    <t>：</t>
    <phoneticPr fontId="7"/>
  </si>
  <si>
    <t>特別児童扶養手当の認定・支給事務は東京都が行っている。</t>
    <rPh sb="0" eb="2">
      <t>トクベツ</t>
    </rPh>
    <rPh sb="2" eb="4">
      <t>ジドウ</t>
    </rPh>
    <rPh sb="4" eb="6">
      <t>フヨウ</t>
    </rPh>
    <rPh sb="6" eb="8">
      <t>テアテ</t>
    </rPh>
    <rPh sb="9" eb="11">
      <t>ニンテイ</t>
    </rPh>
    <rPh sb="12" eb="14">
      <t>シキュウ</t>
    </rPh>
    <rPh sb="14" eb="16">
      <t>ジム</t>
    </rPh>
    <rPh sb="17" eb="19">
      <t>トウキョウ</t>
    </rPh>
    <rPh sb="19" eb="20">
      <t>ト</t>
    </rPh>
    <rPh sb="21" eb="22">
      <t>オコナ</t>
    </rPh>
    <phoneticPr fontId="7"/>
  </si>
  <si>
    <t>％</t>
    <phoneticPr fontId="7"/>
  </si>
  <si>
    <t>図37　保育所定員と待機児数の推移【表131～137関連】</t>
    <rPh sb="0" eb="1">
      <t>ズ</t>
    </rPh>
    <rPh sb="4" eb="6">
      <t>ホイク</t>
    </rPh>
    <rPh sb="6" eb="7">
      <t>ショ</t>
    </rPh>
    <rPh sb="7" eb="9">
      <t>テイイン</t>
    </rPh>
    <rPh sb="10" eb="12">
      <t>タイキ</t>
    </rPh>
    <rPh sb="12" eb="13">
      <t>ジ</t>
    </rPh>
    <rPh sb="13" eb="14">
      <t>スウ</t>
    </rPh>
    <rPh sb="15" eb="17">
      <t>スイイ</t>
    </rPh>
    <rPh sb="18" eb="19">
      <t>ヒョウ</t>
    </rPh>
    <rPh sb="26" eb="28">
      <t>カンレン</t>
    </rPh>
    <phoneticPr fontId="7"/>
  </si>
  <si>
    <t>図34　高齢者福祉施設等の定員の推移 【表123関連】</t>
    <rPh sb="0" eb="1">
      <t>ズ</t>
    </rPh>
    <rPh sb="4" eb="5">
      <t>コウ</t>
    </rPh>
    <rPh sb="5" eb="6">
      <t>トシ</t>
    </rPh>
    <rPh sb="6" eb="7">
      <t>モノ</t>
    </rPh>
    <rPh sb="7" eb="8">
      <t>フク</t>
    </rPh>
    <rPh sb="8" eb="9">
      <t>シ</t>
    </rPh>
    <rPh sb="9" eb="10">
      <t>シ</t>
    </rPh>
    <rPh sb="10" eb="11">
      <t>セツ</t>
    </rPh>
    <rPh sb="11" eb="12">
      <t>トウ</t>
    </rPh>
    <rPh sb="13" eb="14">
      <t>テイ</t>
    </rPh>
    <rPh sb="14" eb="15">
      <t>イン</t>
    </rPh>
    <rPh sb="16" eb="17">
      <t>スイ</t>
    </rPh>
    <rPh sb="17" eb="18">
      <t>ワタル</t>
    </rPh>
    <rPh sb="20" eb="21">
      <t>ヒョウ</t>
    </rPh>
    <rPh sb="24" eb="26">
      <t>カンレン</t>
    </rPh>
    <phoneticPr fontId="10"/>
  </si>
  <si>
    <t>老人クラブ数</t>
    <phoneticPr fontId="17"/>
  </si>
  <si>
    <t>総額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</si>
</sst>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¥&quot;#,##0;[Red]&quot;¥&quot;\-#,##0"/>
    <numFmt numFmtId="176" formatCode="#,##0\ ;&quot;△&quot;#,##0\ ;&quot;－ &quot;"/>
    <numFmt numFmtId="177" formatCode="0_);\(0\)"/>
    <numFmt numFmtId="178" formatCode="#,##0_ "/>
    <numFmt numFmtId="179" formatCode="#,##0_);\(#,##0\)"/>
    <numFmt numFmtId="180" formatCode="#,##0\ ;&quot;△ &quot;#,##0\ ;&quot;－&quot;"/>
    <numFmt numFmtId="181" formatCode="##.0\ ;&quot;△ &quot;##.0\ ;&quot;－&quot;"/>
    <numFmt numFmtId="182" formatCode="#,##0\ ;&quot;△ &quot;#,##0\ ;&quot;－ &quot;"/>
    <numFmt numFmtId="183" formatCode="#,##0_);[Red]\(#,##0\)"/>
    <numFmt numFmtId="184" formatCode="#,##0\ ;&quot;△&quot;#,##0\ ;&quot;－&quot;"/>
    <numFmt numFmtId="185" formatCode="#,##0.00_);\(#,##0.00\)"/>
    <numFmt numFmtId="186" formatCode="##.#0\ ;&quot;△ &quot;###.0\ ;&quot;－&quot;"/>
    <numFmt numFmtId="187" formatCode="&quot;福祉・教育・社会保障　&quot;#"/>
    <numFmt numFmtId="188" formatCode="#&quot;　福祉・教育・社会保障&quot;"/>
    <numFmt numFmtId="189" formatCode="&quot;（&quot;#&quot;）&quot;"/>
    <numFmt numFmtId="190" formatCode="#,##0.0_);\(#,##0.0\)"/>
    <numFmt numFmtId="191" formatCode="#,##0.00_);[Red]\(#,##0.00\)"/>
    <numFmt numFmtId="192" formatCode="#,##0.0_);[Red]\(#,##0.0\)"/>
    <numFmt numFmtId="193" formatCode="#,##0.0_ "/>
    <numFmt numFmtId="194" formatCode="&quot;(&quot;#&quot;) &quot;"/>
    <numFmt numFmtId="195" formatCode="0.0_);[Red]\(0.0\)"/>
    <numFmt numFmtId="196" formatCode="#,##0.0\ ;&quot;△&quot;#,##0.0\ ;&quot;－ &quot;"/>
    <numFmt numFmtId="197" formatCode="#,##0\ ;&quot;△&quot;#,##0\ \ ;&quot;－ &quot;"/>
  </numFmts>
  <fonts count="5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trike/>
      <sz val="9"/>
      <name val="ＭＳ Ｐ明朝"/>
      <family val="1"/>
      <charset val="128"/>
    </font>
    <font>
      <strike/>
      <sz val="1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22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.5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.5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67955565050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3">
    <xf numFmtId="0" fontId="0" fillId="0" borderId="0"/>
    <xf numFmtId="38" fontId="1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/>
    <xf numFmtId="0" fontId="20" fillId="0" borderId="0">
      <alignment vertical="center"/>
    </xf>
    <xf numFmtId="0" fontId="15" fillId="0" borderId="0"/>
    <xf numFmtId="0" fontId="6" fillId="0" borderId="0">
      <alignment vertical="center"/>
    </xf>
    <xf numFmtId="0" fontId="24" fillId="0" borderId="0"/>
    <xf numFmtId="0" fontId="5" fillId="0" borderId="0">
      <alignment vertical="center"/>
    </xf>
    <xf numFmtId="6" fontId="15" fillId="0" borderId="0" applyFont="0" applyFill="0" applyBorder="0" applyAlignment="0" applyProtection="0"/>
    <xf numFmtId="0" fontId="5" fillId="0" borderId="0">
      <alignment vertical="center"/>
    </xf>
    <xf numFmtId="0" fontId="49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92">
    <xf numFmtId="0" fontId="0" fillId="0" borderId="0" xfId="0"/>
    <xf numFmtId="0" fontId="0" fillId="0" borderId="1" xfId="0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 justifyLastLine="1"/>
    </xf>
    <xf numFmtId="0" fontId="8" fillId="0" borderId="0" xfId="0" applyFont="1" applyFill="1" applyBorder="1" applyAlignment="1">
      <alignment vertical="center"/>
    </xf>
    <xf numFmtId="0" fontId="24" fillId="0" borderId="0" xfId="4"/>
    <xf numFmtId="0" fontId="24" fillId="0" borderId="1" xfId="4" applyBorder="1"/>
    <xf numFmtId="0" fontId="26" fillId="0" borderId="0" xfId="4" applyFont="1" applyAlignment="1">
      <alignment horizontal="center"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4" fillId="0" borderId="3" xfId="4" applyBorder="1"/>
    <xf numFmtId="0" fontId="24" fillId="0" borderId="4" xfId="4" applyBorder="1"/>
    <xf numFmtId="0" fontId="24" fillId="0" borderId="5" xfId="4" applyBorder="1"/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/>
    <xf numFmtId="0" fontId="26" fillId="0" borderId="3" xfId="0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distributed" vertical="center" justifyLastLine="1"/>
    </xf>
    <xf numFmtId="0" fontId="8" fillId="0" borderId="4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4" applyFont="1" applyAlignment="1">
      <alignment horizontal="center" vertical="center"/>
    </xf>
    <xf numFmtId="0" fontId="26" fillId="0" borderId="2" xfId="0" applyFont="1" applyBorder="1" applyAlignment="1">
      <alignment horizontal="distributed" vertical="center" wrapText="1" justifyLastLine="1"/>
    </xf>
    <xf numFmtId="0" fontId="26" fillId="0" borderId="0" xfId="0" applyFont="1" applyAlignment="1">
      <alignment vertical="center"/>
    </xf>
    <xf numFmtId="0" fontId="24" fillId="0" borderId="0" xfId="4" applyAlignment="1"/>
    <xf numFmtId="0" fontId="24" fillId="0" borderId="0" xfId="4" applyBorder="1" applyAlignment="1"/>
    <xf numFmtId="0" fontId="24" fillId="0" borderId="3" xfId="4" applyBorder="1" applyAlignment="1"/>
    <xf numFmtId="0" fontId="24" fillId="0" borderId="4" xfId="4" applyBorder="1" applyAlignment="1"/>
    <xf numFmtId="0" fontId="24" fillId="0" borderId="0" xfId="4" applyFill="1" applyAlignment="1"/>
    <xf numFmtId="0" fontId="24" fillId="0" borderId="4" xfId="4" applyFill="1" applyBorder="1" applyAlignment="1"/>
    <xf numFmtId="0" fontId="24" fillId="0" borderId="1" xfId="4" applyBorder="1" applyAlignment="1"/>
    <xf numFmtId="0" fontId="24" fillId="0" borderId="5" xfId="4" applyBorder="1" applyAlignment="1"/>
    <xf numFmtId="0" fontId="26" fillId="0" borderId="0" xfId="0" applyFont="1" applyBorder="1" applyAlignment="1">
      <alignment vertical="center" justifyLastLine="1"/>
    </xf>
    <xf numFmtId="0" fontId="0" fillId="0" borderId="9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1" xfId="0" applyBorder="1" applyAlignment="1"/>
    <xf numFmtId="177" fontId="25" fillId="0" borderId="2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25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15" fillId="0" borderId="0" xfId="3" applyFill="1" applyBorder="1" applyAlignment="1">
      <alignment horizontal="left" vertical="top"/>
    </xf>
    <xf numFmtId="0" fontId="15" fillId="0" borderId="0" xfId="3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distributed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4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distributed" vertical="center" justifyLastLine="1"/>
    </xf>
    <xf numFmtId="0" fontId="8" fillId="0" borderId="3" xfId="3" applyFont="1" applyFill="1" applyBorder="1" applyAlignment="1">
      <alignment vertical="center"/>
    </xf>
    <xf numFmtId="49" fontId="8" fillId="0" borderId="1" xfId="3" applyNumberFormat="1" applyFont="1" applyFill="1" applyBorder="1" applyAlignment="1">
      <alignment horizontal="center" vertical="center"/>
    </xf>
    <xf numFmtId="181" fontId="8" fillId="0" borderId="1" xfId="3" applyNumberFormat="1" applyFont="1" applyBorder="1" applyAlignment="1">
      <alignment horizontal="right" vertical="center"/>
    </xf>
    <xf numFmtId="0" fontId="8" fillId="0" borderId="1" xfId="3" applyFont="1" applyBorder="1" applyAlignment="1">
      <alignment horizontal="center" vertical="center" justifyLastLine="1"/>
    </xf>
    <xf numFmtId="38" fontId="8" fillId="0" borderId="1" xfId="1" applyFont="1" applyBorder="1" applyAlignment="1">
      <alignment horizontal="center" vertical="center" justifyLastLine="1"/>
    </xf>
    <xf numFmtId="0" fontId="8" fillId="0" borderId="5" xfId="3" applyFont="1" applyBorder="1" applyAlignment="1">
      <alignment horizontal="distributed" vertical="center" justifyLastLine="1"/>
    </xf>
    <xf numFmtId="0" fontId="8" fillId="0" borderId="1" xfId="3" applyFont="1" applyBorder="1" applyAlignment="1">
      <alignment horizontal="distributed" vertical="center" justifyLastLine="1"/>
    </xf>
    <xf numFmtId="0" fontId="8" fillId="0" borderId="1" xfId="3" applyFont="1" applyBorder="1" applyAlignment="1">
      <alignment vertical="center" justifyLastLine="1"/>
    </xf>
    <xf numFmtId="0" fontId="9" fillId="0" borderId="4" xfId="3" applyFont="1" applyBorder="1" applyAlignment="1">
      <alignment horizontal="distributed" vertical="center" justifyLastLine="1"/>
    </xf>
    <xf numFmtId="0" fontId="9" fillId="0" borderId="0" xfId="3" applyFont="1" applyBorder="1" applyAlignment="1">
      <alignment horizontal="distributed" vertical="center" justifyLastLine="1"/>
    </xf>
    <xf numFmtId="0" fontId="9" fillId="0" borderId="0" xfId="3" applyFont="1" applyBorder="1" applyAlignment="1">
      <alignment vertical="center" justifyLastLine="1"/>
    </xf>
    <xf numFmtId="0" fontId="8" fillId="0" borderId="4" xfId="3" applyFont="1" applyBorder="1" applyAlignment="1">
      <alignment horizontal="distributed" vertical="center" justifyLastLine="1"/>
    </xf>
    <xf numFmtId="0" fontId="8" fillId="0" borderId="0" xfId="3" applyFont="1" applyBorder="1" applyAlignment="1">
      <alignment vertical="center" justifyLastLine="1"/>
    </xf>
    <xf numFmtId="0" fontId="8" fillId="0" borderId="3" xfId="3" applyFont="1" applyBorder="1" applyAlignment="1">
      <alignment horizontal="distributed" vertical="center" justifyLastLine="1"/>
    </xf>
    <xf numFmtId="0" fontId="8" fillId="0" borderId="2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right" vertical="center"/>
    </xf>
    <xf numFmtId="0" fontId="20" fillId="0" borderId="0" xfId="3" applyFont="1" applyFill="1" applyAlignment="1">
      <alignment vertical="center"/>
    </xf>
    <xf numFmtId="0" fontId="20" fillId="0" borderId="0" xfId="3" applyFont="1" applyFill="1" applyAlignment="1">
      <alignment horizontal="center" vertical="center"/>
    </xf>
    <xf numFmtId="0" fontId="8" fillId="0" borderId="8" xfId="3" applyFont="1" applyFill="1" applyBorder="1" applyAlignment="1">
      <alignment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distributed" vertical="center"/>
    </xf>
    <xf numFmtId="0" fontId="9" fillId="0" borderId="0" xfId="3" applyFont="1" applyFill="1" applyAlignment="1">
      <alignment horizontal="right" vertical="center"/>
    </xf>
    <xf numFmtId="0" fontId="9" fillId="0" borderId="4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8" fillId="0" borderId="4" xfId="3" applyFont="1" applyFill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8" fillId="0" borderId="0" xfId="3" applyFont="1" applyFill="1" applyBorder="1" applyAlignment="1">
      <alignment vertical="center" justifyLastLine="1"/>
    </xf>
    <xf numFmtId="3" fontId="9" fillId="0" borderId="0" xfId="3" applyNumberFormat="1" applyFont="1" applyFill="1" applyAlignment="1">
      <alignment horizontal="right" vertical="center"/>
    </xf>
    <xf numFmtId="3" fontId="8" fillId="0" borderId="0" xfId="3" applyNumberFormat="1" applyFont="1" applyFill="1" applyAlignment="1">
      <alignment horizontal="right" vertical="center"/>
    </xf>
    <xf numFmtId="182" fontId="9" fillId="0" borderId="0" xfId="3" applyNumberFormat="1" applyFont="1" applyFill="1" applyAlignment="1">
      <alignment horizontal="right" vertical="center"/>
    </xf>
    <xf numFmtId="182" fontId="8" fillId="0" borderId="0" xfId="3" applyNumberFormat="1" applyFont="1" applyFill="1" applyAlignment="1">
      <alignment horizontal="right" vertical="center"/>
    </xf>
    <xf numFmtId="49" fontId="8" fillId="0" borderId="2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8" fillId="0" borderId="2" xfId="3" applyFont="1" applyFill="1" applyBorder="1" applyAlignment="1">
      <alignment horizontal="distributed" vertical="center" justifyLastLine="1"/>
    </xf>
    <xf numFmtId="0" fontId="26" fillId="0" borderId="1" xfId="0" applyFont="1" applyBorder="1" applyAlignment="1">
      <alignment horizontal="left" vertical="center"/>
    </xf>
    <xf numFmtId="0" fontId="21" fillId="0" borderId="0" xfId="3" applyFont="1" applyFill="1" applyAlignment="1">
      <alignment horizontal="left" vertical="center"/>
    </xf>
    <xf numFmtId="0" fontId="18" fillId="0" borderId="0" xfId="3" applyFont="1" applyFill="1" applyAlignment="1">
      <alignment vertical="center"/>
    </xf>
    <xf numFmtId="0" fontId="0" fillId="0" borderId="0" xfId="0" applyBorder="1" applyAlignment="1">
      <alignment horizontal="distributed" vertical="center" justifyLastLine="1"/>
    </xf>
    <xf numFmtId="0" fontId="8" fillId="0" borderId="0" xfId="3" applyFont="1" applyFill="1" applyBorder="1" applyAlignment="1">
      <alignment horizontal="distributed" vertical="center" wrapText="1" justifyLastLine="1"/>
    </xf>
    <xf numFmtId="0" fontId="13" fillId="0" borderId="0" xfId="3" applyFont="1" applyFill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2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17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3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4" applyAlignment="1">
      <alignment vertical="top"/>
    </xf>
    <xf numFmtId="187" fontId="28" fillId="0" borderId="0" xfId="0" applyNumberFormat="1" applyFont="1" applyAlignment="1">
      <alignment vertical="top"/>
    </xf>
    <xf numFmtId="187" fontId="23" fillId="0" borderId="0" xfId="3" applyNumberFormat="1" applyFont="1" applyFill="1" applyAlignment="1">
      <alignment vertical="top"/>
    </xf>
    <xf numFmtId="0" fontId="0" fillId="0" borderId="1" xfId="0" applyFill="1" applyBorder="1"/>
    <xf numFmtId="187" fontId="28" fillId="0" borderId="0" xfId="0" applyNumberFormat="1" applyFont="1" applyAlignment="1">
      <alignment horizontal="right" vertical="top"/>
    </xf>
    <xf numFmtId="188" fontId="28" fillId="0" borderId="0" xfId="0" applyNumberFormat="1" applyFont="1" applyAlignment="1">
      <alignment horizontal="left" vertical="top"/>
    </xf>
    <xf numFmtId="0" fontId="26" fillId="0" borderId="0" xfId="0" applyFont="1" applyAlignment="1">
      <alignment vertical="center"/>
    </xf>
    <xf numFmtId="0" fontId="0" fillId="0" borderId="0" xfId="0" applyAlignment="1"/>
    <xf numFmtId="0" fontId="8" fillId="0" borderId="2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89" fontId="0" fillId="0" borderId="0" xfId="0" applyNumberFormat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31" fillId="0" borderId="0" xfId="5" applyFont="1" applyFill="1" applyBorder="1" applyAlignment="1">
      <alignment vertical="center" textRotation="255"/>
    </xf>
    <xf numFmtId="0" fontId="32" fillId="0" borderId="0" xfId="0" applyFont="1" applyFill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34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35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31" fillId="0" borderId="0" xfId="0" applyFont="1" applyFill="1" applyBorder="1" applyAlignment="1">
      <alignment vertical="distributed" textRotation="255" wrapText="1" indent="4"/>
    </xf>
    <xf numFmtId="0" fontId="32" fillId="0" borderId="0" xfId="0" applyFont="1" applyFill="1" applyBorder="1" applyAlignment="1">
      <alignment vertical="distributed" textRotation="255" indent="4"/>
    </xf>
    <xf numFmtId="0" fontId="33" fillId="0" borderId="2" xfId="0" applyFont="1" applyFill="1" applyBorder="1" applyAlignment="1">
      <alignment vertical="center"/>
    </xf>
    <xf numFmtId="0" fontId="38" fillId="0" borderId="0" xfId="0" applyFont="1" applyFill="1" applyBorder="1" applyAlignment="1"/>
    <xf numFmtId="0" fontId="31" fillId="0" borderId="0" xfId="0" applyFont="1" applyFill="1" applyBorder="1" applyAlignment="1">
      <alignment vertical="distributed" textRotation="255" wrapText="1" justifyLastLine="1"/>
    </xf>
    <xf numFmtId="0" fontId="32" fillId="0" borderId="0" xfId="0" applyFont="1" applyFill="1" applyBorder="1" applyAlignment="1">
      <alignment vertical="distributed" textRotation="255" justifyLastLine="1"/>
    </xf>
    <xf numFmtId="0" fontId="31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8" fillId="0" borderId="7" xfId="3" applyFont="1" applyFill="1" applyBorder="1" applyAlignment="1">
      <alignment vertical="center"/>
    </xf>
    <xf numFmtId="187" fontId="28" fillId="0" borderId="0" xfId="0" applyNumberFormat="1" applyFont="1" applyAlignment="1">
      <alignment horizontal="right" vertical="top"/>
    </xf>
    <xf numFmtId="0" fontId="26" fillId="0" borderId="0" xfId="4" applyFont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 justifyLastLine="1"/>
    </xf>
    <xf numFmtId="0" fontId="39" fillId="0" borderId="0" xfId="0" applyFont="1"/>
    <xf numFmtId="0" fontId="39" fillId="0" borderId="3" xfId="0" applyFont="1" applyBorder="1"/>
    <xf numFmtId="0" fontId="39" fillId="0" borderId="4" xfId="0" applyFont="1" applyBorder="1"/>
    <xf numFmtId="0" fontId="39" fillId="0" borderId="1" xfId="0" applyFont="1" applyBorder="1"/>
    <xf numFmtId="0" fontId="39" fillId="0" borderId="5" xfId="0" applyFont="1" applyBorder="1"/>
    <xf numFmtId="0" fontId="18" fillId="0" borderId="0" xfId="0" applyFont="1" applyAlignment="1">
      <alignment vertical="center"/>
    </xf>
    <xf numFmtId="0" fontId="8" fillId="0" borderId="0" xfId="0" applyFont="1" applyBorder="1" applyAlignment="1">
      <alignment vertical="center" justifyLastLine="1"/>
    </xf>
    <xf numFmtId="0" fontId="39" fillId="0" borderId="0" xfId="0" applyFont="1" applyBorder="1"/>
    <xf numFmtId="0" fontId="8" fillId="0" borderId="0" xfId="0" applyFont="1"/>
    <xf numFmtId="0" fontId="8" fillId="0" borderId="4" xfId="0" applyFont="1" applyBorder="1"/>
    <xf numFmtId="0" fontId="1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distributed" vertical="center" justifyLastLine="1"/>
    </xf>
    <xf numFmtId="0" fontId="26" fillId="0" borderId="8" xfId="4" applyFont="1" applyBorder="1" applyAlignment="1">
      <alignment vertic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right" vertical="center"/>
    </xf>
    <xf numFmtId="0" fontId="26" fillId="0" borderId="9" xfId="4" applyFont="1" applyBorder="1" applyAlignment="1"/>
    <xf numFmtId="0" fontId="26" fillId="0" borderId="8" xfId="4" applyFont="1" applyBorder="1" applyAlignment="1"/>
    <xf numFmtId="0" fontId="26" fillId="0" borderId="8" xfId="4" applyFont="1" applyBorder="1" applyAlignment="1">
      <alignment horizontal="right"/>
    </xf>
    <xf numFmtId="0" fontId="8" fillId="0" borderId="9" xfId="4" applyFont="1" applyBorder="1" applyAlignment="1"/>
    <xf numFmtId="0" fontId="8" fillId="0" borderId="8" xfId="4" applyFont="1" applyBorder="1" applyAlignment="1">
      <alignment vertical="center"/>
    </xf>
    <xf numFmtId="0" fontId="8" fillId="0" borderId="8" xfId="4" applyFont="1" applyBorder="1" applyAlignment="1">
      <alignment horizontal="center" vertical="center"/>
    </xf>
    <xf numFmtId="0" fontId="8" fillId="0" borderId="8" xfId="4" applyFont="1" applyBorder="1" applyAlignment="1">
      <alignment horizontal="right" vertical="center"/>
    </xf>
    <xf numFmtId="0" fontId="8" fillId="0" borderId="8" xfId="4" applyFont="1" applyBorder="1" applyAlignment="1"/>
    <xf numFmtId="0" fontId="8" fillId="0" borderId="8" xfId="4" applyFont="1" applyBorder="1" applyAlignment="1">
      <alignment horizontal="right"/>
    </xf>
    <xf numFmtId="0" fontId="39" fillId="0" borderId="1" xfId="0" applyFont="1" applyBorder="1" applyAlignment="1"/>
    <xf numFmtId="177" fontId="42" fillId="0" borderId="2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2" xfId="0" applyNumberFormat="1" applyFont="1" applyBorder="1" applyAlignment="1">
      <alignment vertical="center"/>
    </xf>
    <xf numFmtId="0" fontId="43" fillId="0" borderId="0" xfId="0" applyFont="1"/>
    <xf numFmtId="177" fontId="18" fillId="0" borderId="0" xfId="0" applyNumberFormat="1" applyFont="1" applyBorder="1" applyAlignment="1">
      <alignment vertical="center"/>
    </xf>
    <xf numFmtId="187" fontId="28" fillId="0" borderId="0" xfId="0" applyNumberFormat="1" applyFont="1" applyAlignment="1">
      <alignment horizontal="right" vertical="top"/>
    </xf>
    <xf numFmtId="0" fontId="46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26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 justifyLastLine="1"/>
    </xf>
    <xf numFmtId="0" fontId="26" fillId="0" borderId="3" xfId="0" applyFont="1" applyBorder="1" applyAlignment="1">
      <alignment horizontal="distributed" vertical="center" justifyLastLine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distributed" vertical="center"/>
    </xf>
    <xf numFmtId="0" fontId="0" fillId="0" borderId="0" xfId="0" applyAlignment="1"/>
    <xf numFmtId="0" fontId="24" fillId="0" borderId="0" xfId="4" applyFont="1"/>
    <xf numFmtId="0" fontId="33" fillId="0" borderId="0" xfId="8" applyFont="1" applyFill="1" applyBorder="1" applyAlignment="1">
      <alignment vertical="center"/>
    </xf>
    <xf numFmtId="0" fontId="35" fillId="0" borderId="0" xfId="8" applyFont="1" applyFill="1" applyBorder="1" applyAlignment="1">
      <alignment vertical="center" wrapText="1" justifyLastLine="1"/>
    </xf>
    <xf numFmtId="0" fontId="24" fillId="0" borderId="0" xfId="8" applyFont="1" applyFill="1" applyBorder="1" applyAlignment="1">
      <alignment vertical="top"/>
    </xf>
    <xf numFmtId="0" fontId="24" fillId="0" borderId="0" xfId="8" applyFont="1" applyBorder="1"/>
    <xf numFmtId="0" fontId="33" fillId="0" borderId="0" xfId="4" applyFont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41" fillId="0" borderId="0" xfId="0" applyFont="1"/>
    <xf numFmtId="0" fontId="41" fillId="0" borderId="4" xfId="0" applyFont="1" applyBorder="1"/>
    <xf numFmtId="0" fontId="46" fillId="0" borderId="4" xfId="0" applyFont="1" applyBorder="1"/>
    <xf numFmtId="0" fontId="46" fillId="0" borderId="0" xfId="0" applyFont="1" applyFill="1" applyBorder="1" applyAlignment="1">
      <alignment vertical="center"/>
    </xf>
    <xf numFmtId="0" fontId="46" fillId="0" borderId="0" xfId="0" applyFont="1" applyBorder="1"/>
    <xf numFmtId="0" fontId="22" fillId="0" borderId="0" xfId="0" applyFont="1"/>
    <xf numFmtId="0" fontId="9" fillId="0" borderId="4" xfId="0" applyFont="1" applyBorder="1"/>
    <xf numFmtId="0" fontId="5" fillId="0" borderId="0" xfId="9" applyFont="1" applyAlignment="1"/>
    <xf numFmtId="0" fontId="5" fillId="0" borderId="0" xfId="9" applyFont="1" applyBorder="1" applyAlignment="1"/>
    <xf numFmtId="0" fontId="24" fillId="0" borderId="0" xfId="9" applyFont="1" applyBorder="1" applyAlignment="1"/>
    <xf numFmtId="0" fontId="33" fillId="0" borderId="0" xfId="9" applyFont="1" applyAlignment="1">
      <alignment vertical="center"/>
    </xf>
    <xf numFmtId="0" fontId="5" fillId="0" borderId="0" xfId="9" applyFont="1" applyBorder="1" applyAlignment="1">
      <alignment vertical="top"/>
    </xf>
    <xf numFmtId="0" fontId="24" fillId="0" borderId="0" xfId="9" applyFont="1" applyFill="1" applyBorder="1" applyAlignment="1">
      <alignment vertical="top"/>
    </xf>
    <xf numFmtId="0" fontId="35" fillId="0" borderId="0" xfId="9" applyFont="1" applyFill="1" applyBorder="1" applyAlignment="1">
      <alignment vertical="center" wrapText="1" justifyLastLine="1"/>
    </xf>
    <xf numFmtId="0" fontId="5" fillId="0" borderId="0" xfId="9" applyFont="1" applyBorder="1" applyAlignment="1">
      <alignment vertical="center" wrapText="1" justifyLastLine="1"/>
    </xf>
    <xf numFmtId="0" fontId="33" fillId="0" borderId="0" xfId="9" applyFont="1" applyFill="1" applyBorder="1" applyAlignment="1">
      <alignment vertical="center"/>
    </xf>
    <xf numFmtId="0" fontId="24" fillId="0" borderId="0" xfId="8" applyFont="1" applyFill="1" applyBorder="1"/>
    <xf numFmtId="0" fontId="26" fillId="0" borderId="0" xfId="0" applyFont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187" fontId="28" fillId="0" borderId="0" xfId="0" applyNumberFormat="1" applyFont="1" applyAlignment="1">
      <alignment horizontal="right" vertical="top"/>
    </xf>
    <xf numFmtId="188" fontId="28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18" fillId="0" borderId="0" xfId="0" applyFont="1" applyBorder="1"/>
    <xf numFmtId="0" fontId="8" fillId="0" borderId="4" xfId="0" applyFont="1" applyFill="1" applyBorder="1" applyAlignment="1">
      <alignment horizontal="distributed" vertical="center"/>
    </xf>
    <xf numFmtId="0" fontId="26" fillId="0" borderId="0" xfId="0" applyFont="1"/>
    <xf numFmtId="0" fontId="0" fillId="0" borderId="0" xfId="0" applyFill="1" applyBorder="1"/>
    <xf numFmtId="0" fontId="0" fillId="0" borderId="4" xfId="0" applyFill="1" applyBorder="1"/>
    <xf numFmtId="0" fontId="8" fillId="0" borderId="0" xfId="0" applyFont="1" applyFill="1" applyBorder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56" fontId="0" fillId="0" borderId="0" xfId="0" applyNumberFormat="1"/>
    <xf numFmtId="0" fontId="0" fillId="0" borderId="1" xfId="0" applyFont="1" applyBorder="1"/>
    <xf numFmtId="0" fontId="0" fillId="0" borderId="11" xfId="0" applyFont="1" applyBorder="1"/>
    <xf numFmtId="0" fontId="8" fillId="0" borderId="4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3" xfId="0" applyFont="1" applyBorder="1"/>
    <xf numFmtId="0" fontId="0" fillId="0" borderId="5" xfId="0" applyFont="1" applyBorder="1"/>
    <xf numFmtId="0" fontId="52" fillId="0" borderId="1" xfId="0" applyFont="1" applyBorder="1"/>
    <xf numFmtId="0" fontId="52" fillId="0" borderId="5" xfId="0" applyFont="1" applyBorder="1"/>
    <xf numFmtId="0" fontId="25" fillId="0" borderId="0" xfId="0" applyFont="1" applyAlignment="1">
      <alignment horizontal="center" vertical="center"/>
    </xf>
    <xf numFmtId="195" fontId="0" fillId="0" borderId="0" xfId="0" applyNumberFormat="1"/>
    <xf numFmtId="184" fontId="27" fillId="0" borderId="4" xfId="0" applyNumberFormat="1" applyFont="1" applyBorder="1" applyAlignment="1">
      <alignment vertical="center"/>
    </xf>
    <xf numFmtId="176" fontId="0" fillId="0" borderId="0" xfId="0" applyNumberFormat="1"/>
    <xf numFmtId="184" fontId="26" fillId="0" borderId="4" xfId="0" applyNumberFormat="1" applyFont="1" applyBorder="1" applyAlignment="1">
      <alignment vertical="center"/>
    </xf>
    <xf numFmtId="176" fontId="0" fillId="0" borderId="0" xfId="0" applyNumberFormat="1" applyFill="1" applyBorder="1"/>
    <xf numFmtId="0" fontId="27" fillId="0" borderId="4" xfId="0" applyFont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vertical="center"/>
    </xf>
    <xf numFmtId="0" fontId="26" fillId="0" borderId="4" xfId="0" applyFont="1" applyBorder="1"/>
    <xf numFmtId="0" fontId="55" fillId="0" borderId="0" xfId="0" applyFont="1" applyAlignment="1">
      <alignment horizontal="right" vertical="center"/>
    </xf>
    <xf numFmtId="176" fontId="26" fillId="0" borderId="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distributed" vertical="center"/>
    </xf>
    <xf numFmtId="176" fontId="27" fillId="0" borderId="4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/>
    <xf numFmtId="0" fontId="0" fillId="0" borderId="9" xfId="0" applyBorder="1"/>
    <xf numFmtId="0" fontId="55" fillId="0" borderId="0" xfId="0" applyFont="1" applyAlignment="1">
      <alignment horizontal="left" vertical="center"/>
    </xf>
    <xf numFmtId="182" fontId="20" fillId="0" borderId="0" xfId="3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182" fontId="8" fillId="0" borderId="0" xfId="1" applyNumberFormat="1" applyFont="1" applyFill="1" applyBorder="1" applyAlignment="1">
      <alignment vertical="center"/>
    </xf>
    <xf numFmtId="0" fontId="50" fillId="0" borderId="0" xfId="0" applyFont="1"/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176" fontId="8" fillId="0" borderId="0" xfId="13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187" fontId="28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 justifyLastLine="1"/>
    </xf>
    <xf numFmtId="0" fontId="26" fillId="0" borderId="3" xfId="0" applyFont="1" applyBorder="1" applyAlignment="1">
      <alignment horizontal="distributed" vertical="center" justifyLastLine="1"/>
    </xf>
    <xf numFmtId="0" fontId="26" fillId="0" borderId="4" xfId="0" applyFont="1" applyBorder="1" applyAlignment="1">
      <alignment horizontal="distributed" vertical="center" justifyLastLine="1"/>
    </xf>
    <xf numFmtId="187" fontId="28" fillId="0" borderId="0" xfId="0" applyNumberFormat="1" applyFont="1" applyAlignment="1">
      <alignment horizontal="right" vertical="top"/>
    </xf>
    <xf numFmtId="188" fontId="28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26" fillId="0" borderId="0" xfId="4" applyFont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distributed"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distributed" vertical="center" justifyLastLine="1"/>
    </xf>
    <xf numFmtId="0" fontId="8" fillId="0" borderId="0" xfId="3" applyFont="1" applyBorder="1" applyAlignment="1">
      <alignment horizontal="center" vertical="center" justifyLastLine="1"/>
    </xf>
    <xf numFmtId="180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distributed" vertical="center"/>
    </xf>
    <xf numFmtId="185" fontId="8" fillId="0" borderId="0" xfId="3" applyNumberFormat="1" applyFont="1" applyBorder="1" applyAlignment="1">
      <alignment vertical="center"/>
    </xf>
    <xf numFmtId="178" fontId="26" fillId="0" borderId="0" xfId="0" applyNumberFormat="1" applyFont="1" applyBorder="1" applyAlignment="1">
      <alignment vertical="center"/>
    </xf>
    <xf numFmtId="190" fontId="26" fillId="0" borderId="0" xfId="0" applyNumberFormat="1" applyFont="1" applyBorder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191" fontId="9" fillId="0" borderId="0" xfId="3" applyNumberFormat="1" applyFont="1" applyFill="1" applyBorder="1" applyAlignment="1">
      <alignment vertical="center"/>
    </xf>
    <xf numFmtId="191" fontId="27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4" fontId="9" fillId="0" borderId="0" xfId="1" applyNumberFormat="1" applyFont="1" applyFill="1" applyBorder="1" applyAlignment="1">
      <alignment vertical="center"/>
    </xf>
    <xf numFmtId="182" fontId="8" fillId="0" borderId="0" xfId="3" applyNumberFormat="1" applyFont="1" applyFill="1" applyBorder="1" applyAlignment="1">
      <alignment vertical="center"/>
    </xf>
    <xf numFmtId="184" fontId="9" fillId="0" borderId="0" xfId="3" applyNumberFormat="1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vertical="center"/>
    </xf>
    <xf numFmtId="0" fontId="0" fillId="0" borderId="0" xfId="0" applyAlignment="1"/>
    <xf numFmtId="0" fontId="8" fillId="0" borderId="2" xfId="3" applyFont="1" applyFill="1" applyBorder="1" applyAlignment="1">
      <alignment horizontal="distributed" vertical="center"/>
    </xf>
    <xf numFmtId="187" fontId="28" fillId="0" borderId="0" xfId="0" applyNumberFormat="1" applyFont="1" applyAlignment="1">
      <alignment horizontal="right" vertical="top"/>
    </xf>
    <xf numFmtId="188" fontId="28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177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38" fontId="26" fillId="0" borderId="0" xfId="13" applyFont="1" applyBorder="1" applyAlignment="1">
      <alignment vertical="center"/>
    </xf>
    <xf numFmtId="184" fontId="26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84" fontId="27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8" fontId="8" fillId="0" borderId="0" xfId="13" applyFont="1" applyFill="1" applyBorder="1" applyAlignment="1">
      <alignment vertical="center"/>
    </xf>
    <xf numFmtId="197" fontId="27" fillId="0" borderId="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/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distributed" justifyLastLine="1"/>
    </xf>
    <xf numFmtId="0" fontId="27" fillId="0" borderId="0" xfId="0" applyFont="1" applyBorder="1" applyAlignment="1">
      <alignment vertical="center"/>
    </xf>
    <xf numFmtId="188" fontId="28" fillId="0" borderId="0" xfId="0" applyNumberFormat="1" applyFont="1" applyBorder="1" applyAlignment="1">
      <alignment horizontal="left" vertical="top"/>
    </xf>
    <xf numFmtId="38" fontId="8" fillId="0" borderId="0" xfId="1" applyFont="1" applyBorder="1" applyAlignment="1">
      <alignment horizontal="center" vertical="center" justifyLastLine="1"/>
    </xf>
    <xf numFmtId="181" fontId="8" fillId="0" borderId="0" xfId="3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vertical="center" justifyLastLine="1"/>
    </xf>
    <xf numFmtId="178" fontId="8" fillId="0" borderId="0" xfId="1" applyNumberFormat="1" applyFont="1" applyFill="1" applyBorder="1" applyAlignment="1">
      <alignment vertical="center" justifyLastLine="1"/>
    </xf>
    <xf numFmtId="0" fontId="13" fillId="0" borderId="0" xfId="3" applyFont="1" applyFill="1" applyBorder="1" applyAlignment="1">
      <alignment vertical="center" justifyLastLine="1"/>
    </xf>
    <xf numFmtId="0" fontId="0" fillId="0" borderId="0" xfId="0" applyBorder="1" applyAlignment="1">
      <alignment vertical="center" justifyLastLine="1"/>
    </xf>
    <xf numFmtId="0" fontId="8" fillId="0" borderId="0" xfId="3" applyFont="1" applyBorder="1" applyAlignment="1">
      <alignment vertical="center" wrapText="1" justifyLastLine="1"/>
    </xf>
    <xf numFmtId="0" fontId="8" fillId="0" borderId="0" xfId="3" applyFont="1" applyFill="1" applyBorder="1" applyAlignment="1">
      <alignment vertical="center" wrapText="1" justifyLastLine="1"/>
    </xf>
    <xf numFmtId="0" fontId="8" fillId="0" borderId="0" xfId="3" applyFont="1" applyFill="1" applyBorder="1" applyAlignment="1">
      <alignment vertical="top" justifyLastLine="1"/>
    </xf>
    <xf numFmtId="0" fontId="8" fillId="0" borderId="0" xfId="0" applyFont="1" applyBorder="1" applyAlignment="1">
      <alignment vertical="top" justifyLastLine="1"/>
    </xf>
    <xf numFmtId="0" fontId="8" fillId="0" borderId="0" xfId="3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78" fontId="8" fillId="0" borderId="0" xfId="1" applyNumberFormat="1" applyFon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190" fontId="0" fillId="0" borderId="0" xfId="0" applyNumberFormat="1" applyBorder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4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 justifyLastLine="1"/>
    </xf>
    <xf numFmtId="197" fontId="26" fillId="0" borderId="0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horizontal="right" vertical="top"/>
    </xf>
    <xf numFmtId="176" fontId="0" fillId="0" borderId="0" xfId="0" applyNumberFormat="1" applyBorder="1"/>
    <xf numFmtId="195" fontId="0" fillId="0" borderId="0" xfId="0" applyNumberFormat="1" applyBorder="1"/>
    <xf numFmtId="176" fontId="0" fillId="0" borderId="0" xfId="0" applyNumberForma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95" fontId="26" fillId="0" borderId="0" xfId="0" applyNumberFormat="1" applyFont="1" applyBorder="1" applyAlignment="1">
      <alignment vertical="center"/>
    </xf>
    <xf numFmtId="195" fontId="27" fillId="0" borderId="0" xfId="0" applyNumberFormat="1" applyFont="1" applyBorder="1" applyAlignment="1">
      <alignment vertical="center"/>
    </xf>
    <xf numFmtId="0" fontId="39" fillId="2" borderId="0" xfId="4" applyFont="1" applyFill="1"/>
    <xf numFmtId="188" fontId="28" fillId="0" borderId="0" xfId="0" applyNumberFormat="1" applyFont="1" applyAlignment="1">
      <alignment vertical="top"/>
    </xf>
    <xf numFmtId="188" fontId="23" fillId="0" borderId="0" xfId="3" applyNumberFormat="1" applyFont="1" applyFill="1" applyAlignment="1">
      <alignment vertical="top"/>
    </xf>
    <xf numFmtId="187" fontId="28" fillId="0" borderId="0" xfId="0" applyNumberFormat="1" applyFont="1" applyAlignment="1">
      <alignment vertical="top"/>
    </xf>
    <xf numFmtId="187" fontId="23" fillId="0" borderId="0" xfId="3" applyNumberFormat="1" applyFont="1" applyFill="1" applyAlignment="1">
      <alignment vertical="top"/>
    </xf>
    <xf numFmtId="0" fontId="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9" fillId="0" borderId="8" xfId="0" applyFont="1" applyBorder="1"/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84" fontId="27" fillId="0" borderId="0" xfId="0" applyNumberFormat="1" applyFont="1" applyBorder="1" applyAlignment="1">
      <alignment vertical="center"/>
    </xf>
    <xf numFmtId="0" fontId="25" fillId="0" borderId="0" xfId="0" applyFont="1" applyBorder="1"/>
    <xf numFmtId="188" fontId="23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39" fillId="0" borderId="0" xfId="0" applyNumberFormat="1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0" fillId="2" borderId="0" xfId="0" applyNumberFormat="1" applyFill="1"/>
    <xf numFmtId="176" fontId="41" fillId="0" borderId="0" xfId="0" applyNumberFormat="1" applyFont="1"/>
    <xf numFmtId="176" fontId="41" fillId="2" borderId="0" xfId="0" applyNumberFormat="1" applyFont="1" applyFill="1"/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3" applyFont="1" applyFill="1" applyAlignment="1">
      <alignment horizontal="center"/>
    </xf>
    <xf numFmtId="187" fontId="28" fillId="0" borderId="0" xfId="0" applyNumberFormat="1" applyFont="1" applyAlignment="1">
      <alignment horizontal="right" vertical="top"/>
    </xf>
    <xf numFmtId="49" fontId="36" fillId="3" borderId="0" xfId="0" applyNumberFormat="1" applyFont="1" applyFill="1" applyBorder="1" applyAlignment="1">
      <alignment horizontal="center" justifyLastLine="1"/>
    </xf>
    <xf numFmtId="49" fontId="36" fillId="3" borderId="1" xfId="0" applyNumberFormat="1" applyFont="1" applyFill="1" applyBorder="1" applyAlignment="1">
      <alignment horizont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188" fontId="28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 justifyLastLine="1"/>
    </xf>
    <xf numFmtId="176" fontId="26" fillId="0" borderId="0" xfId="0" applyNumberFormat="1" applyFont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5" xfId="0" applyFont="1" applyBorder="1" applyAlignment="1">
      <alignment horizontal="distributed" vertical="center" justifyLastLine="1"/>
    </xf>
    <xf numFmtId="0" fontId="26" fillId="0" borderId="16" xfId="0" applyFont="1" applyBorder="1" applyAlignment="1">
      <alignment horizontal="distributed" vertical="center" justifyLastLine="1"/>
    </xf>
    <xf numFmtId="0" fontId="26" fillId="0" borderId="17" xfId="0" applyFont="1" applyBorder="1" applyAlignment="1">
      <alignment horizontal="distributed" vertical="center" justifyLastLine="1"/>
    </xf>
    <xf numFmtId="0" fontId="26" fillId="0" borderId="18" xfId="0" applyFont="1" applyBorder="1" applyAlignment="1">
      <alignment horizontal="distributed" vertical="center" justifyLastLine="1"/>
    </xf>
    <xf numFmtId="0" fontId="26" fillId="0" borderId="16" xfId="0" applyFont="1" applyBorder="1" applyAlignment="1">
      <alignment horizontal="distributed" vertical="center" wrapText="1" justifyLastLine="1"/>
    </xf>
    <xf numFmtId="0" fontId="26" fillId="0" borderId="20" xfId="0" applyFont="1" applyBorder="1" applyAlignment="1">
      <alignment horizontal="distributed" vertical="center" justifyLastLine="1"/>
    </xf>
    <xf numFmtId="0" fontId="26" fillId="0" borderId="19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  <xf numFmtId="0" fontId="26" fillId="0" borderId="21" xfId="0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 justifyLastLine="1"/>
    </xf>
    <xf numFmtId="0" fontId="26" fillId="0" borderId="22" xfId="0" applyFont="1" applyBorder="1" applyAlignment="1">
      <alignment horizontal="distributed" vertical="center" justifyLastLine="1"/>
    </xf>
    <xf numFmtId="0" fontId="26" fillId="0" borderId="14" xfId="0" applyFont="1" applyBorder="1" applyAlignment="1">
      <alignment horizontal="distributed" vertical="center" justifyLastLine="1"/>
    </xf>
    <xf numFmtId="0" fontId="26" fillId="0" borderId="6" xfId="0" applyFont="1" applyBorder="1" applyAlignment="1">
      <alignment horizontal="distributed" vertical="center" justifyLastLine="1"/>
    </xf>
    <xf numFmtId="183" fontId="9" fillId="0" borderId="1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76" fontId="26" fillId="0" borderId="1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distributed"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0" fontId="25" fillId="0" borderId="2" xfId="0" applyFont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177" fontId="25" fillId="0" borderId="2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26" fillId="0" borderId="23" xfId="0" applyFont="1" applyBorder="1" applyAlignment="1">
      <alignment horizontal="distributed" vertical="center" justifyLastLine="1"/>
    </xf>
    <xf numFmtId="0" fontId="26" fillId="0" borderId="0" xfId="0" applyFont="1" applyAlignment="1">
      <alignment horizontal="distributed" vertical="center" indent="10"/>
    </xf>
    <xf numFmtId="0" fontId="26" fillId="0" borderId="19" xfId="0" applyFont="1" applyBorder="1" applyAlignment="1">
      <alignment horizontal="distributed" vertical="center" indent="1"/>
    </xf>
    <xf numFmtId="0" fontId="26" fillId="0" borderId="23" xfId="0" applyFont="1" applyBorder="1" applyAlignment="1">
      <alignment horizontal="distributed" vertical="center" indent="1"/>
    </xf>
    <xf numFmtId="0" fontId="26" fillId="0" borderId="7" xfId="0" applyFont="1" applyBorder="1" applyAlignment="1">
      <alignment horizontal="distributed" vertical="center" justifyLastLine="1"/>
    </xf>
    <xf numFmtId="0" fontId="26" fillId="0" borderId="0" xfId="4" applyFont="1" applyAlignment="1">
      <alignment horizontal="distributed" vertical="center"/>
    </xf>
    <xf numFmtId="0" fontId="26" fillId="0" borderId="0" xfId="4" applyFont="1" applyAlignment="1">
      <alignment horizontal="center" vertic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0" xfId="4" applyNumberFormat="1" applyFont="1" applyBorder="1" applyAlignment="1">
      <alignment horizontal="right" vertical="center"/>
    </xf>
    <xf numFmtId="0" fontId="45" fillId="0" borderId="0" xfId="4" applyFont="1" applyAlignment="1">
      <alignment horizontal="center" vertical="center"/>
    </xf>
    <xf numFmtId="0" fontId="26" fillId="0" borderId="15" xfId="4" applyFont="1" applyBorder="1" applyAlignment="1">
      <alignment horizontal="distributed" vertical="center" justifyLastLine="1"/>
    </xf>
    <xf numFmtId="0" fontId="26" fillId="0" borderId="16" xfId="4" applyFont="1" applyBorder="1" applyAlignment="1">
      <alignment horizontal="distributed" vertical="center" justifyLastLine="1"/>
    </xf>
    <xf numFmtId="0" fontId="26" fillId="0" borderId="17" xfId="4" applyFont="1" applyBorder="1" applyAlignment="1">
      <alignment horizontal="distributed" vertical="center" justifyLastLine="1"/>
    </xf>
    <xf numFmtId="0" fontId="26" fillId="0" borderId="18" xfId="4" applyFont="1" applyBorder="1" applyAlignment="1">
      <alignment horizontal="distributed" vertical="center" justifyLastLine="1"/>
    </xf>
    <xf numFmtId="0" fontId="26" fillId="0" borderId="19" xfId="4" applyFont="1" applyBorder="1" applyAlignment="1">
      <alignment horizontal="distributed" vertical="center" justifyLastLine="1"/>
    </xf>
    <xf numFmtId="0" fontId="26" fillId="0" borderId="20" xfId="4" applyFont="1" applyBorder="1" applyAlignment="1">
      <alignment horizontal="distributed" vertical="center" justifyLastLine="1"/>
    </xf>
    <xf numFmtId="176" fontId="8" fillId="0" borderId="0" xfId="2" applyNumberFormat="1" applyFont="1" applyFill="1" applyBorder="1" applyAlignment="1">
      <alignment horizontal="right" vertical="center"/>
    </xf>
    <xf numFmtId="176" fontId="9" fillId="2" borderId="0" xfId="2" applyNumberFormat="1" applyFont="1" applyFill="1" applyBorder="1" applyAlignment="1">
      <alignment horizontal="right" vertical="center"/>
    </xf>
    <xf numFmtId="0" fontId="25" fillId="0" borderId="0" xfId="4" applyFont="1" applyAlignment="1">
      <alignment horizontal="distributed" vertical="center"/>
    </xf>
    <xf numFmtId="0" fontId="27" fillId="0" borderId="0" xfId="4" applyFont="1" applyAlignment="1">
      <alignment horizontal="center" vertical="center"/>
    </xf>
    <xf numFmtId="176" fontId="9" fillId="0" borderId="0" xfId="2" applyNumberFormat="1" applyFont="1" applyFill="1" applyBorder="1" applyAlignment="1">
      <alignment horizontal="right" vertical="center"/>
    </xf>
    <xf numFmtId="176" fontId="27" fillId="0" borderId="0" xfId="4" applyNumberFormat="1" applyFont="1" applyAlignment="1">
      <alignment vertical="center"/>
    </xf>
    <xf numFmtId="0" fontId="18" fillId="0" borderId="2" xfId="0" applyFont="1" applyBorder="1" applyAlignment="1">
      <alignment horizontal="right" vertical="center"/>
    </xf>
    <xf numFmtId="176" fontId="26" fillId="0" borderId="0" xfId="4" applyNumberFormat="1" applyFont="1" applyBorder="1" applyAlignment="1">
      <alignment vertical="center"/>
    </xf>
    <xf numFmtId="176" fontId="26" fillId="0" borderId="0" xfId="4" applyNumberFormat="1" applyFont="1" applyAlignment="1">
      <alignment vertical="center"/>
    </xf>
    <xf numFmtId="176" fontId="27" fillId="0" borderId="0" xfId="4" applyNumberFormat="1" applyFont="1" applyBorder="1" applyAlignment="1">
      <alignment vertical="center"/>
    </xf>
    <xf numFmtId="176" fontId="8" fillId="0" borderId="10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76" fontId="8" fillId="0" borderId="10" xfId="4" applyNumberFormat="1" applyFont="1" applyFill="1" applyBorder="1" applyAlignment="1">
      <alignment horizontal="right" vertical="center"/>
    </xf>
    <xf numFmtId="176" fontId="9" fillId="0" borderId="1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0" fontId="25" fillId="0" borderId="2" xfId="4" applyFont="1" applyBorder="1" applyAlignment="1">
      <alignment horizontal="distributed" vertical="center"/>
    </xf>
    <xf numFmtId="187" fontId="28" fillId="0" borderId="0" xfId="4" applyNumberFormat="1" applyFont="1" applyAlignment="1">
      <alignment horizontal="right" vertical="top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176" fontId="27" fillId="0" borderId="10" xfId="4" applyNumberFormat="1" applyFont="1" applyFill="1" applyBorder="1" applyAlignment="1">
      <alignment vertical="center"/>
    </xf>
    <xf numFmtId="176" fontId="27" fillId="0" borderId="0" xfId="4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6" fillId="0" borderId="9" xfId="0" applyFont="1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26" fillId="0" borderId="8" xfId="0" applyFont="1" applyBorder="1" applyAlignment="1">
      <alignment horizontal="distributed" vertical="center" wrapText="1" justifyLastLine="1"/>
    </xf>
    <xf numFmtId="0" fontId="26" fillId="0" borderId="8" xfId="0" applyFont="1" applyBorder="1" applyAlignment="1">
      <alignment horizontal="distributed" vertical="center" justifyLastLine="1"/>
    </xf>
    <xf numFmtId="0" fontId="26" fillId="0" borderId="3" xfId="0" applyFont="1" applyBorder="1" applyAlignment="1">
      <alignment horizontal="distributed" vertical="center" justifyLastLine="1"/>
    </xf>
    <xf numFmtId="0" fontId="26" fillId="0" borderId="4" xfId="0" applyFont="1" applyBorder="1" applyAlignment="1">
      <alignment horizontal="distributed" vertical="center" justifyLastLine="1"/>
    </xf>
    <xf numFmtId="0" fontId="26" fillId="0" borderId="1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26" fillId="0" borderId="6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7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10" xfId="4" applyNumberFormat="1" applyFont="1" applyBorder="1" applyAlignment="1">
      <alignment vertical="center"/>
    </xf>
    <xf numFmtId="176" fontId="26" fillId="0" borderId="10" xfId="4" applyNumberFormat="1" applyFont="1" applyFill="1" applyBorder="1" applyAlignment="1">
      <alignment vertical="center"/>
    </xf>
    <xf numFmtId="0" fontId="26" fillId="0" borderId="2" xfId="4" applyFont="1" applyBorder="1" applyAlignment="1">
      <alignment horizontal="distributed" vertical="center" justifyLastLine="1"/>
    </xf>
    <xf numFmtId="0" fontId="26" fillId="0" borderId="13" xfId="4" applyFont="1" applyBorder="1" applyAlignment="1">
      <alignment horizontal="distributed" vertical="center" justifyLastLine="1"/>
    </xf>
    <xf numFmtId="0" fontId="26" fillId="0" borderId="7" xfId="4" applyFont="1" applyBorder="1" applyAlignment="1">
      <alignment horizontal="distributed" vertical="center" justifyLastLine="1"/>
    </xf>
    <xf numFmtId="0" fontId="26" fillId="0" borderId="12" xfId="4" applyFont="1" applyBorder="1" applyAlignment="1">
      <alignment horizontal="distributed" vertical="center" justifyLastLine="1"/>
    </xf>
    <xf numFmtId="0" fontId="26" fillId="0" borderId="16" xfId="4" applyFont="1" applyBorder="1" applyAlignment="1">
      <alignment horizontal="distributed" vertical="center" indent="2"/>
    </xf>
    <xf numFmtId="0" fontId="26" fillId="0" borderId="18" xfId="4" applyFont="1" applyBorder="1" applyAlignment="1">
      <alignment horizontal="distributed" vertical="center" indent="2"/>
    </xf>
    <xf numFmtId="0" fontId="26" fillId="2" borderId="16" xfId="4" applyFont="1" applyFill="1" applyBorder="1" applyAlignment="1">
      <alignment horizontal="distributed" vertical="center" indent="10"/>
    </xf>
    <xf numFmtId="0" fontId="26" fillId="2" borderId="19" xfId="4" applyFont="1" applyFill="1" applyBorder="1" applyAlignment="1">
      <alignment horizontal="distributed" vertical="center" indent="10"/>
    </xf>
    <xf numFmtId="0" fontId="26" fillId="0" borderId="18" xfId="4" applyFont="1" applyBorder="1" applyAlignment="1">
      <alignment horizontal="distributed" vertical="center" indent="3"/>
    </xf>
    <xf numFmtId="0" fontId="26" fillId="0" borderId="20" xfId="4" applyFont="1" applyBorder="1" applyAlignment="1">
      <alignment horizontal="distributed" vertical="center" indent="3"/>
    </xf>
    <xf numFmtId="176" fontId="8" fillId="0" borderId="10" xfId="0" applyNumberFormat="1" applyFont="1" applyFill="1" applyBorder="1" applyAlignment="1">
      <alignment horizontal="right" vertical="center"/>
    </xf>
    <xf numFmtId="0" fontId="26" fillId="0" borderId="21" xfId="0" applyFont="1" applyBorder="1" applyAlignment="1">
      <alignment horizontal="distributed" vertical="center" wrapText="1" justifyLastLine="1"/>
    </xf>
    <xf numFmtId="177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8" fontId="8" fillId="0" borderId="0" xfId="4" applyNumberFormat="1" applyFont="1" applyFill="1" applyBorder="1" applyAlignment="1">
      <alignment vertical="center"/>
    </xf>
    <xf numFmtId="178" fontId="9" fillId="0" borderId="0" xfId="4" applyNumberFormat="1" applyFont="1" applyFill="1" applyBorder="1" applyAlignment="1">
      <alignment vertical="center"/>
    </xf>
    <xf numFmtId="0" fontId="26" fillId="0" borderId="22" xfId="0" applyFont="1" applyBorder="1" applyAlignment="1">
      <alignment horizontal="distributed" vertical="center" wrapText="1" justifyLastLine="1"/>
    </xf>
    <xf numFmtId="178" fontId="8" fillId="0" borderId="10" xfId="4" applyNumberFormat="1" applyFont="1" applyFill="1" applyBorder="1" applyAlignment="1">
      <alignment vertical="center"/>
    </xf>
    <xf numFmtId="178" fontId="9" fillId="0" borderId="10" xfId="4" applyNumberFormat="1" applyFont="1" applyFill="1" applyBorder="1" applyAlignment="1">
      <alignment vertical="center"/>
    </xf>
    <xf numFmtId="0" fontId="26" fillId="0" borderId="24" xfId="0" applyFont="1" applyBorder="1" applyAlignment="1">
      <alignment horizontal="distributed" vertical="center" justifyLastLine="1"/>
    </xf>
    <xf numFmtId="0" fontId="26" fillId="0" borderId="14" xfId="0" applyFont="1" applyBorder="1" applyAlignment="1">
      <alignment horizontal="distributed" vertical="center" wrapText="1" justifyLastLine="1"/>
    </xf>
    <xf numFmtId="0" fontId="26" fillId="0" borderId="2" xfId="0" applyFont="1" applyBorder="1" applyAlignment="1">
      <alignment horizontal="distributed" vertical="center" wrapText="1" justifyLastLine="1"/>
    </xf>
    <xf numFmtId="0" fontId="26" fillId="0" borderId="6" xfId="0" applyFont="1" applyBorder="1" applyAlignment="1">
      <alignment horizontal="distributed" vertical="center" wrapText="1" justifyLastLine="1"/>
    </xf>
    <xf numFmtId="0" fontId="26" fillId="0" borderId="7" xfId="0" applyFont="1" applyBorder="1" applyAlignment="1">
      <alignment horizontal="distributed" vertical="center" wrapText="1" justifyLastLine="1"/>
    </xf>
    <xf numFmtId="9" fontId="26" fillId="0" borderId="14" xfId="4" applyNumberFormat="1" applyFont="1" applyBorder="1" applyAlignment="1">
      <alignment horizontal="distributed" vertical="center" wrapText="1" justifyLastLine="1"/>
    </xf>
    <xf numFmtId="9" fontId="26" fillId="0" borderId="2" xfId="4" applyNumberFormat="1" applyFont="1" applyBorder="1" applyAlignment="1">
      <alignment horizontal="distributed" vertical="center" wrapText="1" justifyLastLine="1"/>
    </xf>
    <xf numFmtId="9" fontId="26" fillId="0" borderId="13" xfId="4" applyNumberFormat="1" applyFont="1" applyBorder="1" applyAlignment="1">
      <alignment horizontal="distributed" vertical="center" wrapText="1" justifyLastLine="1"/>
    </xf>
    <xf numFmtId="9" fontId="26" fillId="0" borderId="10" xfId="4" applyNumberFormat="1" applyFont="1" applyBorder="1" applyAlignment="1">
      <alignment horizontal="distributed" vertical="center" wrapText="1" justifyLastLine="1"/>
    </xf>
    <xf numFmtId="9" fontId="26" fillId="0" borderId="0" xfId="4" applyNumberFormat="1" applyFont="1" applyBorder="1" applyAlignment="1">
      <alignment horizontal="distributed" vertical="center" wrapText="1" justifyLastLine="1"/>
    </xf>
    <xf numFmtId="9" fontId="26" fillId="0" borderId="4" xfId="4" applyNumberFormat="1" applyFont="1" applyBorder="1" applyAlignment="1">
      <alignment horizontal="distributed" vertical="center" wrapText="1" justifyLastLine="1"/>
    </xf>
    <xf numFmtId="9" fontId="26" fillId="0" borderId="6" xfId="4" applyNumberFormat="1" applyFont="1" applyBorder="1" applyAlignment="1">
      <alignment horizontal="distributed" vertical="center" wrapText="1" justifyLastLine="1"/>
    </xf>
    <xf numFmtId="9" fontId="26" fillId="0" borderId="7" xfId="4" applyNumberFormat="1" applyFont="1" applyBorder="1" applyAlignment="1">
      <alignment horizontal="distributed" vertical="center" wrapText="1" justifyLastLine="1"/>
    </xf>
    <xf numFmtId="9" fontId="26" fillId="0" borderId="12" xfId="4" applyNumberFormat="1" applyFont="1" applyBorder="1" applyAlignment="1">
      <alignment horizontal="distributed" vertical="center" wrapText="1" justifyLastLine="1"/>
    </xf>
    <xf numFmtId="9" fontId="8" fillId="0" borderId="14" xfId="4" applyNumberFormat="1" applyFont="1" applyBorder="1" applyAlignment="1">
      <alignment horizontal="distributed" vertical="center" wrapText="1" justifyLastLine="1"/>
    </xf>
    <xf numFmtId="9" fontId="8" fillId="0" borderId="2" xfId="4" applyNumberFormat="1" applyFont="1" applyBorder="1" applyAlignment="1">
      <alignment horizontal="distributed" vertical="center" wrapText="1" justifyLastLine="1"/>
    </xf>
    <xf numFmtId="9" fontId="8" fillId="0" borderId="13" xfId="4" applyNumberFormat="1" applyFont="1" applyBorder="1" applyAlignment="1">
      <alignment horizontal="distributed" vertical="center" wrapText="1" justifyLastLine="1"/>
    </xf>
    <xf numFmtId="9" fontId="8" fillId="0" borderId="10" xfId="4" applyNumberFormat="1" applyFont="1" applyBorder="1" applyAlignment="1">
      <alignment horizontal="distributed" vertical="center" wrapText="1" justifyLastLine="1"/>
    </xf>
    <xf numFmtId="9" fontId="8" fillId="0" borderId="0" xfId="4" applyNumberFormat="1" applyFont="1" applyBorder="1" applyAlignment="1">
      <alignment horizontal="distributed" vertical="center" wrapText="1" justifyLastLine="1"/>
    </xf>
    <xf numFmtId="9" fontId="8" fillId="0" borderId="4" xfId="4" applyNumberFormat="1" applyFont="1" applyBorder="1" applyAlignment="1">
      <alignment horizontal="distributed" vertical="center" wrapText="1" justifyLastLine="1"/>
    </xf>
    <xf numFmtId="9" fontId="8" fillId="0" borderId="6" xfId="4" applyNumberFormat="1" applyFont="1" applyBorder="1" applyAlignment="1">
      <alignment horizontal="distributed" vertical="center" wrapText="1" justifyLastLine="1"/>
    </xf>
    <xf numFmtId="9" fontId="8" fillId="0" borderId="7" xfId="4" applyNumberFormat="1" applyFont="1" applyBorder="1" applyAlignment="1">
      <alignment horizontal="distributed" vertical="center" wrapText="1" justifyLastLine="1"/>
    </xf>
    <xf numFmtId="9" fontId="8" fillId="0" borderId="12" xfId="4" applyNumberFormat="1" applyFont="1" applyBorder="1" applyAlignment="1">
      <alignment horizontal="distributed" vertical="center" wrapText="1" justifyLastLine="1"/>
    </xf>
    <xf numFmtId="9" fontId="8" fillId="0" borderId="20" xfId="4" applyNumberFormat="1" applyFont="1" applyBorder="1" applyAlignment="1">
      <alignment horizontal="distributed" vertical="center" wrapText="1" justifyLastLine="1"/>
    </xf>
    <xf numFmtId="9" fontId="8" fillId="0" borderId="25" xfId="4" applyNumberFormat="1" applyFont="1" applyBorder="1" applyAlignment="1">
      <alignment horizontal="distributed" vertical="center" wrapText="1" justifyLastLine="1"/>
    </xf>
    <xf numFmtId="9" fontId="8" fillId="0" borderId="17" xfId="4" applyNumberFormat="1" applyFont="1" applyBorder="1" applyAlignment="1">
      <alignment horizontal="distributed" vertical="center" wrapText="1" justifyLastLine="1"/>
    </xf>
    <xf numFmtId="9" fontId="8" fillId="0" borderId="20" xfId="4" applyNumberFormat="1" applyFont="1" applyBorder="1" applyAlignment="1">
      <alignment horizontal="distributed" vertical="center" wrapText="1" indent="1"/>
    </xf>
    <xf numFmtId="9" fontId="8" fillId="0" borderId="25" xfId="4" applyNumberFormat="1" applyFont="1" applyBorder="1" applyAlignment="1">
      <alignment horizontal="distributed" vertical="center" wrapText="1" indent="1"/>
    </xf>
    <xf numFmtId="9" fontId="8" fillId="0" borderId="17" xfId="4" applyNumberFormat="1" applyFont="1" applyBorder="1" applyAlignment="1">
      <alignment horizontal="distributed" vertical="center" wrapText="1" indent="1"/>
    </xf>
    <xf numFmtId="9" fontId="8" fillId="0" borderId="14" xfId="4" applyNumberFormat="1" applyFont="1" applyBorder="1" applyAlignment="1">
      <alignment horizontal="distributed" vertical="center" wrapText="1" indent="2"/>
    </xf>
    <xf numFmtId="9" fontId="8" fillId="0" borderId="2" xfId="4" applyNumberFormat="1" applyFont="1" applyBorder="1" applyAlignment="1">
      <alignment horizontal="distributed" vertical="center" wrapText="1" indent="2"/>
    </xf>
    <xf numFmtId="9" fontId="8" fillId="0" borderId="13" xfId="4" applyNumberFormat="1" applyFont="1" applyBorder="1" applyAlignment="1">
      <alignment horizontal="distributed" vertical="center" wrapText="1" indent="2"/>
    </xf>
    <xf numFmtId="9" fontId="8" fillId="0" borderId="6" xfId="4" applyNumberFormat="1" applyFont="1" applyBorder="1" applyAlignment="1">
      <alignment horizontal="distributed" vertical="center" wrapText="1" indent="4"/>
    </xf>
    <xf numFmtId="9" fontId="8" fillId="0" borderId="7" xfId="4" applyNumberFormat="1" applyFont="1" applyBorder="1" applyAlignment="1">
      <alignment horizontal="distributed" vertical="center" wrapText="1" indent="4"/>
    </xf>
    <xf numFmtId="9" fontId="8" fillId="0" borderId="12" xfId="4" applyNumberFormat="1" applyFont="1" applyBorder="1" applyAlignment="1">
      <alignment horizontal="distributed" vertical="center" wrapText="1" indent="4"/>
    </xf>
    <xf numFmtId="0" fontId="25" fillId="0" borderId="2" xfId="4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 indent="3"/>
    </xf>
    <xf numFmtId="0" fontId="26" fillId="0" borderId="23" xfId="0" applyFont="1" applyBorder="1" applyAlignment="1">
      <alignment horizontal="distributed" vertical="center" indent="3"/>
    </xf>
    <xf numFmtId="0" fontId="26" fillId="0" borderId="15" xfId="0" applyFont="1" applyBorder="1" applyAlignment="1">
      <alignment horizontal="distributed" vertical="center" indent="3"/>
    </xf>
    <xf numFmtId="0" fontId="26" fillId="0" borderId="20" xfId="0" applyFont="1" applyBorder="1" applyAlignment="1">
      <alignment horizontal="distributed" vertical="center" indent="2"/>
    </xf>
    <xf numFmtId="0" fontId="26" fillId="0" borderId="25" xfId="0" applyFont="1" applyBorder="1" applyAlignment="1">
      <alignment horizontal="distributed" vertical="center" indent="2"/>
    </xf>
    <xf numFmtId="0" fontId="26" fillId="0" borderId="17" xfId="0" applyFont="1" applyBorder="1" applyAlignment="1">
      <alignment horizontal="distributed" vertical="center" indent="2"/>
    </xf>
    <xf numFmtId="0" fontId="26" fillId="0" borderId="20" xfId="0" applyFont="1" applyBorder="1" applyAlignment="1">
      <alignment horizontal="distributed" vertical="center" indent="3"/>
    </xf>
    <xf numFmtId="0" fontId="26" fillId="0" borderId="25" xfId="0" applyFont="1" applyBorder="1" applyAlignment="1">
      <alignment horizontal="distributed" vertical="center" indent="3"/>
    </xf>
    <xf numFmtId="0" fontId="26" fillId="0" borderId="17" xfId="0" applyFont="1" applyBorder="1" applyAlignment="1">
      <alignment horizontal="distributed" vertical="center" indent="3"/>
    </xf>
    <xf numFmtId="0" fontId="26" fillId="0" borderId="16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176" fontId="26" fillId="0" borderId="18" xfId="0" applyNumberFormat="1" applyFont="1" applyBorder="1" applyAlignment="1">
      <alignment horizontal="distributed" vertical="center" indent="1"/>
    </xf>
    <xf numFmtId="176" fontId="26" fillId="0" borderId="20" xfId="0" applyNumberFormat="1" applyFont="1" applyBorder="1" applyAlignment="1">
      <alignment horizontal="distributed" vertical="center" indent="1"/>
    </xf>
    <xf numFmtId="176" fontId="8" fillId="0" borderId="0" xfId="0" applyNumberFormat="1" applyFont="1" applyAlignment="1">
      <alignment vertical="center"/>
    </xf>
    <xf numFmtId="0" fontId="45" fillId="0" borderId="0" xfId="0" applyFont="1" applyAlignment="1">
      <alignment horizontal="distributed" vertical="center" indent="7"/>
    </xf>
    <xf numFmtId="0" fontId="25" fillId="0" borderId="0" xfId="4" applyFont="1" applyBorder="1" applyAlignment="1">
      <alignment horizontal="right" vertical="center"/>
    </xf>
    <xf numFmtId="0" fontId="8" fillId="0" borderId="0" xfId="3" applyFont="1" applyFill="1" applyAlignment="1">
      <alignment horizontal="distributed" vertical="center" justifyLastLine="1"/>
    </xf>
    <xf numFmtId="0" fontId="8" fillId="0" borderId="16" xfId="3" applyFont="1" applyFill="1" applyBorder="1" applyAlignment="1">
      <alignment horizontal="distributed" vertical="center" justifyLastLine="1"/>
    </xf>
    <xf numFmtId="0" fontId="8" fillId="0" borderId="18" xfId="3" applyFont="1" applyFill="1" applyBorder="1" applyAlignment="1">
      <alignment horizontal="distributed" vertical="center" justifyLastLine="1"/>
    </xf>
    <xf numFmtId="0" fontId="8" fillId="0" borderId="16" xfId="3" applyFont="1" applyFill="1" applyBorder="1" applyAlignment="1">
      <alignment horizontal="distributed" vertical="center" wrapText="1" justifyLastLine="1"/>
    </xf>
    <xf numFmtId="0" fontId="8" fillId="0" borderId="19" xfId="3" applyFont="1" applyFill="1" applyBorder="1" applyAlignment="1">
      <alignment horizontal="distributed" vertical="center" wrapText="1" justifyLastLine="1"/>
    </xf>
    <xf numFmtId="0" fontId="8" fillId="0" borderId="18" xfId="3" applyFont="1" applyFill="1" applyBorder="1" applyAlignment="1">
      <alignment horizontal="distributed" vertical="center" wrapText="1" justifyLastLine="1"/>
    </xf>
    <xf numFmtId="0" fontId="8" fillId="0" borderId="20" xfId="3" applyFont="1" applyFill="1" applyBorder="1" applyAlignment="1">
      <alignment horizontal="distributed" vertical="center" wrapText="1" justifyLastLine="1"/>
    </xf>
    <xf numFmtId="0" fontId="8" fillId="0" borderId="0" xfId="3" applyFont="1" applyFill="1" applyBorder="1" applyAlignment="1">
      <alignment horizontal="center" vertical="center"/>
    </xf>
    <xf numFmtId="180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181" fontId="8" fillId="0" borderId="0" xfId="3" applyNumberFormat="1" applyFont="1" applyFill="1" applyBorder="1" applyAlignment="1">
      <alignment horizontal="right" vertical="center"/>
    </xf>
    <xf numFmtId="0" fontId="47" fillId="0" borderId="0" xfId="3" applyFont="1" applyFill="1" applyAlignment="1">
      <alignment horizontal="center" vertical="center"/>
    </xf>
    <xf numFmtId="0" fontId="8" fillId="0" borderId="15" xfId="3" applyFont="1" applyFill="1" applyBorder="1" applyAlignment="1">
      <alignment horizontal="distributed" vertical="center" justifyLastLine="1"/>
    </xf>
    <xf numFmtId="0" fontId="8" fillId="0" borderId="17" xfId="3" applyFont="1" applyFill="1" applyBorder="1" applyAlignment="1">
      <alignment horizontal="distributed" vertical="center" justifyLastLine="1"/>
    </xf>
    <xf numFmtId="0" fontId="9" fillId="0" borderId="0" xfId="3" applyFont="1" applyFill="1" applyAlignment="1">
      <alignment horizontal="center" vertical="center"/>
    </xf>
    <xf numFmtId="180" fontId="9" fillId="0" borderId="0" xfId="3" applyNumberFormat="1" applyFont="1" applyFill="1" applyBorder="1" applyAlignment="1">
      <alignment vertical="center"/>
    </xf>
    <xf numFmtId="181" fontId="9" fillId="0" borderId="0" xfId="3" applyNumberFormat="1" applyFont="1" applyFill="1" applyBorder="1" applyAlignment="1">
      <alignment vertical="center"/>
    </xf>
    <xf numFmtId="0" fontId="8" fillId="0" borderId="2" xfId="3" applyFont="1" applyFill="1" applyBorder="1" applyAlignment="1">
      <alignment horizontal="right" vertical="center"/>
    </xf>
    <xf numFmtId="0" fontId="8" fillId="0" borderId="0" xfId="3" applyFont="1" applyFill="1" applyAlignment="1">
      <alignment horizontal="distributed" vertical="center"/>
    </xf>
    <xf numFmtId="0" fontId="8" fillId="0" borderId="19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distributed" vertical="center" justifyLastLine="1"/>
    </xf>
    <xf numFmtId="0" fontId="8" fillId="0" borderId="0" xfId="3" applyFont="1" applyFill="1" applyBorder="1" applyAlignment="1">
      <alignment horizontal="distributed" vertical="center" justifyLastLine="1"/>
    </xf>
    <xf numFmtId="0" fontId="9" fillId="0" borderId="0" xfId="3" applyFont="1" applyFill="1" applyBorder="1" applyAlignment="1">
      <alignment horizontal="center" vertical="center"/>
    </xf>
    <xf numFmtId="181" fontId="8" fillId="0" borderId="0" xfId="3" applyNumberFormat="1" applyFont="1" applyFill="1" applyBorder="1" applyAlignment="1">
      <alignment vertical="center"/>
    </xf>
    <xf numFmtId="0" fontId="8" fillId="0" borderId="15" xfId="3" applyFont="1" applyBorder="1" applyAlignment="1">
      <alignment horizontal="distributed" vertical="center" justifyLastLine="1"/>
    </xf>
    <xf numFmtId="0" fontId="8" fillId="0" borderId="16" xfId="3" applyFont="1" applyBorder="1" applyAlignment="1">
      <alignment horizontal="distributed" vertical="center" justifyLastLine="1"/>
    </xf>
    <xf numFmtId="0" fontId="8" fillId="0" borderId="17" xfId="3" applyFont="1" applyBorder="1" applyAlignment="1">
      <alignment horizontal="distributed" vertical="center" justifyLastLine="1"/>
    </xf>
    <xf numFmtId="0" fontId="8" fillId="0" borderId="18" xfId="3" applyFont="1" applyBorder="1" applyAlignment="1">
      <alignment horizontal="distributed" vertical="center" justifyLastLine="1"/>
    </xf>
    <xf numFmtId="0" fontId="8" fillId="0" borderId="19" xfId="3" applyFont="1" applyBorder="1" applyAlignment="1">
      <alignment horizontal="distributed" vertical="center" justifyLastLine="1"/>
    </xf>
    <xf numFmtId="0" fontId="8" fillId="0" borderId="20" xfId="3" applyFont="1" applyBorder="1" applyAlignment="1">
      <alignment horizontal="distributed" vertical="center" justifyLastLine="1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distributed" vertical="center" justifyLastLine="1"/>
    </xf>
    <xf numFmtId="0" fontId="8" fillId="0" borderId="0" xfId="3" applyFont="1" applyBorder="1" applyAlignment="1">
      <alignment horizontal="center" vertical="center" justifyLastLine="1"/>
    </xf>
    <xf numFmtId="180" fontId="8" fillId="0" borderId="0" xfId="1" applyNumberFormat="1" applyFont="1" applyBorder="1" applyAlignment="1">
      <alignment horizontal="right" vertical="center" justifyLastLine="1"/>
    </xf>
    <xf numFmtId="182" fontId="8" fillId="0" borderId="0" xfId="1" applyNumberFormat="1" applyFont="1" applyBorder="1" applyAlignment="1">
      <alignment horizontal="right" vertical="center" justifyLastLine="1"/>
    </xf>
    <xf numFmtId="180" fontId="8" fillId="0" borderId="0" xfId="1" applyNumberFormat="1" applyFont="1" applyFill="1" applyBorder="1" applyAlignment="1">
      <alignment horizontal="right" vertical="center" justifyLastLine="1"/>
    </xf>
    <xf numFmtId="180" fontId="8" fillId="0" borderId="0" xfId="3" applyNumberFormat="1" applyFont="1" applyFill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  <xf numFmtId="177" fontId="8" fillId="0" borderId="2" xfId="3" applyNumberFormat="1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right" vertical="top" justifyLastLine="1"/>
    </xf>
    <xf numFmtId="0" fontId="8" fillId="0" borderId="8" xfId="0" applyFont="1" applyBorder="1" applyAlignment="1">
      <alignment horizontal="right" vertical="top" justifyLastLine="1"/>
    </xf>
    <xf numFmtId="0" fontId="8" fillId="0" borderId="8" xfId="3" applyFont="1" applyFill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8" fillId="0" borderId="14" xfId="3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8" fillId="0" borderId="14" xfId="3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9" xfId="3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9" xfId="3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178" fontId="8" fillId="0" borderId="10" xfId="1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85" fontId="8" fillId="0" borderId="0" xfId="3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178" fontId="26" fillId="0" borderId="0" xfId="0" applyNumberFormat="1" applyFont="1" applyBorder="1" applyAlignment="1">
      <alignment vertical="center"/>
    </xf>
    <xf numFmtId="184" fontId="9" fillId="0" borderId="0" xfId="3" applyNumberFormat="1" applyFont="1" applyFill="1" applyBorder="1" applyAlignment="1">
      <alignment vertical="center"/>
    </xf>
    <xf numFmtId="182" fontId="8" fillId="0" borderId="0" xfId="3" applyNumberFormat="1" applyFont="1" applyFill="1" applyBorder="1" applyAlignment="1">
      <alignment vertical="center"/>
    </xf>
    <xf numFmtId="180" fontId="8" fillId="0" borderId="10" xfId="3" applyNumberFormat="1" applyFont="1" applyFill="1" applyBorder="1" applyAlignment="1">
      <alignment horizontal="right" vertical="center"/>
    </xf>
    <xf numFmtId="184" fontId="9" fillId="0" borderId="10" xfId="3" applyNumberFormat="1" applyFont="1" applyFill="1" applyBorder="1" applyAlignment="1">
      <alignment vertical="center"/>
    </xf>
    <xf numFmtId="182" fontId="8" fillId="0" borderId="0" xfId="3" applyNumberFormat="1" applyFont="1" applyFill="1" applyBorder="1" applyAlignment="1">
      <alignment horizontal="right" vertical="center"/>
    </xf>
    <xf numFmtId="184" fontId="8" fillId="0" borderId="0" xfId="1" applyNumberFormat="1" applyFont="1" applyFill="1" applyBorder="1" applyAlignment="1">
      <alignment vertical="center"/>
    </xf>
    <xf numFmtId="184" fontId="9" fillId="0" borderId="0" xfId="1" applyNumberFormat="1" applyFont="1" applyFill="1" applyBorder="1" applyAlignment="1">
      <alignment vertical="center"/>
    </xf>
    <xf numFmtId="0" fontId="9" fillId="0" borderId="0" xfId="3" applyFont="1" applyBorder="1" applyAlignment="1">
      <alignment horizontal="center" vertical="center" justifyLastLine="1"/>
    </xf>
    <xf numFmtId="178" fontId="8" fillId="0" borderId="0" xfId="1" applyNumberFormat="1" applyFont="1" applyFill="1" applyBorder="1" applyAlignment="1">
      <alignment horizontal="right" vertical="center" justifyLastLine="1"/>
    </xf>
    <xf numFmtId="187" fontId="23" fillId="0" borderId="0" xfId="3" applyNumberFormat="1" applyFont="1" applyFill="1" applyAlignment="1">
      <alignment horizontal="right" vertical="top"/>
    </xf>
    <xf numFmtId="178" fontId="8" fillId="0" borderId="0" xfId="1" applyNumberFormat="1" applyFont="1" applyBorder="1" applyAlignment="1">
      <alignment horizontal="right" vertical="center" justifyLastLine="1"/>
    </xf>
    <xf numFmtId="0" fontId="13" fillId="0" borderId="16" xfId="3" applyFont="1" applyFill="1" applyBorder="1" applyAlignment="1">
      <alignment horizontal="center" vertical="center" justifyLastLine="1"/>
    </xf>
    <xf numFmtId="190" fontId="26" fillId="0" borderId="0" xfId="0" applyNumberFormat="1" applyFont="1" applyBorder="1" applyAlignment="1">
      <alignment vertical="center"/>
    </xf>
    <xf numFmtId="190" fontId="0" fillId="0" borderId="0" xfId="0" applyNumberFormat="1" applyAlignment="1">
      <alignment vertical="center"/>
    </xf>
    <xf numFmtId="183" fontId="9" fillId="0" borderId="10" xfId="1" applyNumberFormat="1" applyFont="1" applyFill="1" applyBorder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191" fontId="9" fillId="0" borderId="0" xfId="3" applyNumberFormat="1" applyFont="1" applyFill="1" applyBorder="1" applyAlignment="1">
      <alignment vertical="center"/>
    </xf>
    <xf numFmtId="191" fontId="27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0" fontId="15" fillId="0" borderId="0" xfId="3" applyFill="1" applyAlignment="1">
      <alignment horizontal="center" vertical="center"/>
    </xf>
    <xf numFmtId="182" fontId="8" fillId="0" borderId="10" xfId="3" applyNumberFormat="1" applyFont="1" applyFill="1" applyBorder="1" applyAlignment="1">
      <alignment horizontal="right" vertical="center"/>
    </xf>
    <xf numFmtId="184" fontId="8" fillId="0" borderId="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3" fontId="8" fillId="0" borderId="0" xfId="3" applyNumberFormat="1" applyFont="1" applyBorder="1" applyAlignment="1">
      <alignment vertical="center"/>
    </xf>
    <xf numFmtId="3" fontId="8" fillId="0" borderId="0" xfId="3" applyNumberFormat="1" applyFont="1" applyFill="1" applyBorder="1" applyAlignment="1">
      <alignment vertical="center"/>
    </xf>
    <xf numFmtId="187" fontId="23" fillId="0" borderId="0" xfId="3" applyNumberFormat="1" applyFont="1" applyFill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justifyLastLine="1"/>
    </xf>
    <xf numFmtId="0" fontId="8" fillId="0" borderId="2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20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8" fillId="0" borderId="17" xfId="0" applyFont="1" applyBorder="1" applyAlignment="1">
      <alignment horizontal="center" vertical="center" justifyLastLine="1"/>
    </xf>
    <xf numFmtId="180" fontId="8" fillId="0" borderId="0" xfId="0" applyNumberFormat="1" applyFont="1" applyFill="1" applyBorder="1" applyAlignment="1">
      <alignment horizontal="right" vertical="center" justifyLastLine="1"/>
    </xf>
    <xf numFmtId="0" fontId="9" fillId="0" borderId="0" xfId="0" applyFont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 justifyLastLine="1"/>
    </xf>
    <xf numFmtId="180" fontId="9" fillId="0" borderId="10" xfId="0" applyNumberFormat="1" applyFont="1" applyFill="1" applyBorder="1" applyAlignment="1">
      <alignment horizontal="right" vertical="center" justifyLastLine="1"/>
    </xf>
    <xf numFmtId="180" fontId="9" fillId="0" borderId="4" xfId="0" applyNumberFormat="1" applyFont="1" applyFill="1" applyBorder="1" applyAlignment="1">
      <alignment horizontal="right" vertical="center" justifyLastLine="1"/>
    </xf>
    <xf numFmtId="188" fontId="2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distributed" vertical="center"/>
    </xf>
    <xf numFmtId="182" fontId="8" fillId="0" borderId="0" xfId="0" applyNumberFormat="1" applyFont="1" applyFill="1" applyBorder="1" applyAlignment="1">
      <alignment horizontal="right" vertical="center" justifyLastLine="1"/>
    </xf>
    <xf numFmtId="177" fontId="1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2" fontId="8" fillId="0" borderId="10" xfId="0" applyNumberFormat="1" applyFont="1" applyFill="1" applyBorder="1" applyAlignment="1">
      <alignment horizontal="right" vertical="center" justifyLastLine="1"/>
    </xf>
    <xf numFmtId="182" fontId="9" fillId="0" borderId="10" xfId="0" applyNumberFormat="1" applyFont="1" applyFill="1" applyBorder="1" applyAlignment="1">
      <alignment horizontal="right" vertical="center" justifyLastLine="1"/>
    </xf>
    <xf numFmtId="182" fontId="9" fillId="0" borderId="0" xfId="0" applyNumberFormat="1" applyFont="1" applyFill="1" applyBorder="1" applyAlignment="1">
      <alignment horizontal="right" vertical="center" justifyLastLine="1"/>
    </xf>
    <xf numFmtId="0" fontId="8" fillId="0" borderId="0" xfId="0" applyFont="1" applyAlignment="1">
      <alignment horizontal="distributed"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6" fontId="8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justifyLastLine="1"/>
    </xf>
    <xf numFmtId="180" fontId="8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8" fillId="0" borderId="4" xfId="0" applyNumberFormat="1" applyFont="1" applyFill="1" applyBorder="1" applyAlignment="1">
      <alignment horizontal="right" vertical="center" justifyLastLine="1"/>
    </xf>
    <xf numFmtId="180" fontId="8" fillId="0" borderId="24" xfId="0" applyNumberFormat="1" applyFont="1" applyFill="1" applyBorder="1" applyAlignment="1">
      <alignment horizontal="right" vertical="center" justifyLastLine="1"/>
    </xf>
    <xf numFmtId="180" fontId="8" fillId="0" borderId="10" xfId="0" applyNumberFormat="1" applyFont="1" applyFill="1" applyBorder="1" applyAlignment="1">
      <alignment horizontal="right" vertical="center" justifyLastLine="1"/>
    </xf>
    <xf numFmtId="180" fontId="8" fillId="0" borderId="0" xfId="0" applyNumberFormat="1" applyFont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180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right" vertical="center" shrinkToFit="1"/>
    </xf>
    <xf numFmtId="180" fontId="8" fillId="0" borderId="0" xfId="0" applyNumberFormat="1" applyFont="1" applyBorder="1" applyAlignment="1">
      <alignment vertical="center" shrinkToFit="1"/>
    </xf>
    <xf numFmtId="182" fontId="8" fillId="0" borderId="0" xfId="0" applyNumberFormat="1" applyFont="1" applyFill="1" applyBorder="1" applyAlignment="1">
      <alignment vertical="center"/>
    </xf>
    <xf numFmtId="180" fontId="26" fillId="0" borderId="0" xfId="0" applyNumberFormat="1" applyFont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/>
    <xf numFmtId="0" fontId="26" fillId="0" borderId="0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justifyLastLine="1"/>
    </xf>
    <xf numFmtId="0" fontId="18" fillId="0" borderId="0" xfId="3" applyFont="1" applyFill="1" applyAlignment="1">
      <alignment horizontal="distributed" vertical="center"/>
    </xf>
    <xf numFmtId="0" fontId="0" fillId="0" borderId="19" xfId="0" applyBorder="1" applyAlignment="1">
      <alignment horizontal="distributed" vertical="center" justifyLastLine="1"/>
    </xf>
    <xf numFmtId="182" fontId="8" fillId="0" borderId="0" xfId="3" applyNumberFormat="1" applyFont="1" applyFill="1" applyAlignment="1">
      <alignment vertical="center"/>
    </xf>
    <xf numFmtId="182" fontId="9" fillId="0" borderId="0" xfId="3" applyNumberFormat="1" applyFont="1" applyFill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23" xfId="3" applyFont="1" applyFill="1" applyBorder="1" applyAlignment="1">
      <alignment horizontal="distributed" vertical="center" wrapText="1" justifyLastLine="1"/>
    </xf>
    <xf numFmtId="0" fontId="8" fillId="0" borderId="15" xfId="3" applyFont="1" applyFill="1" applyBorder="1" applyAlignment="1">
      <alignment horizontal="distributed" vertical="center" wrapText="1" justifyLastLine="1"/>
    </xf>
    <xf numFmtId="0" fontId="13" fillId="0" borderId="18" xfId="3" applyFont="1" applyFill="1" applyBorder="1" applyAlignment="1">
      <alignment horizontal="distributed" vertical="center" wrapText="1" justifyLastLine="1"/>
    </xf>
    <xf numFmtId="0" fontId="40" fillId="0" borderId="18" xfId="0" applyFont="1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182" fontId="9" fillId="0" borderId="10" xfId="3" applyNumberFormat="1" applyFont="1" applyFill="1" applyBorder="1" applyAlignment="1">
      <alignment vertical="center"/>
    </xf>
    <xf numFmtId="182" fontId="9" fillId="0" borderId="0" xfId="3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justifyLastLine="1"/>
    </xf>
    <xf numFmtId="0" fontId="0" fillId="0" borderId="17" xfId="0" applyBorder="1" applyAlignment="1">
      <alignment horizontal="distributed" vertical="center" justifyLastLine="1"/>
    </xf>
    <xf numFmtId="182" fontId="9" fillId="0" borderId="0" xfId="3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distributed" vertical="center" justifyLastLine="1"/>
    </xf>
    <xf numFmtId="188" fontId="23" fillId="0" borderId="0" xfId="3" applyNumberFormat="1" applyFont="1" applyFill="1" applyAlignment="1">
      <alignment horizontal="left" vertical="top"/>
    </xf>
    <xf numFmtId="0" fontId="8" fillId="0" borderId="16" xfId="3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distributed" vertical="center" wrapText="1" justifyLastLine="1"/>
    </xf>
    <xf numFmtId="180" fontId="8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77" fontId="8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 justifyLastLine="1"/>
    </xf>
    <xf numFmtId="0" fontId="47" fillId="0" borderId="0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distributed" vertical="center"/>
    </xf>
    <xf numFmtId="193" fontId="8" fillId="0" borderId="0" xfId="0" applyNumberFormat="1" applyFont="1" applyAlignment="1">
      <alignment vertical="center"/>
    </xf>
    <xf numFmtId="38" fontId="9" fillId="0" borderId="10" xfId="13" applyFont="1" applyBorder="1" applyAlignment="1">
      <alignment horizontal="right" vertical="center"/>
    </xf>
    <xf numFmtId="38" fontId="9" fillId="0" borderId="0" xfId="13" applyFont="1" applyBorder="1" applyAlignment="1">
      <alignment horizontal="right" vertical="center"/>
    </xf>
    <xf numFmtId="194" fontId="9" fillId="0" borderId="0" xfId="0" applyNumberFormat="1" applyFont="1" applyAlignment="1"/>
    <xf numFmtId="176" fontId="9" fillId="0" borderId="0" xfId="0" applyNumberFormat="1" applyFont="1" applyAlignment="1">
      <alignment vertical="center"/>
    </xf>
    <xf numFmtId="193" fontId="9" fillId="0" borderId="0" xfId="0" applyNumberFormat="1" applyFont="1" applyAlignment="1">
      <alignment vertical="center"/>
    </xf>
    <xf numFmtId="38" fontId="8" fillId="0" borderId="10" xfId="13" applyFont="1" applyBorder="1" applyAlignment="1">
      <alignment horizontal="right" vertical="center"/>
    </xf>
    <xf numFmtId="38" fontId="8" fillId="0" borderId="0" xfId="13" applyFont="1" applyBorder="1" applyAlignment="1">
      <alignment horizontal="right" vertical="center"/>
    </xf>
    <xf numFmtId="194" fontId="8" fillId="0" borderId="0" xfId="0" applyNumberFormat="1" applyFont="1" applyAlignment="1">
      <alignment vertical="center"/>
    </xf>
    <xf numFmtId="0" fontId="8" fillId="0" borderId="13" xfId="0" applyNumberFormat="1" applyFont="1" applyBorder="1" applyAlignment="1">
      <alignment horizontal="distributed" vertical="center" justifyLastLine="1"/>
    </xf>
    <xf numFmtId="0" fontId="8" fillId="0" borderId="21" xfId="0" applyNumberFormat="1" applyFont="1" applyBorder="1" applyAlignment="1">
      <alignment horizontal="distributed" vertical="center" justifyLastLine="1"/>
    </xf>
    <xf numFmtId="0" fontId="8" fillId="0" borderId="12" xfId="0" applyNumberFormat="1" applyFont="1" applyBorder="1" applyAlignment="1">
      <alignment horizontal="distributed" vertical="center" justifyLastLine="1"/>
    </xf>
    <xf numFmtId="0" fontId="8" fillId="0" borderId="22" xfId="0" applyNumberFormat="1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vertical="center"/>
    </xf>
    <xf numFmtId="176" fontId="8" fillId="0" borderId="0" xfId="1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177" fontId="25" fillId="0" borderId="0" xfId="0" applyNumberFormat="1" applyFont="1" applyAlignment="1">
      <alignment horizontal="center" vertical="center"/>
    </xf>
    <xf numFmtId="176" fontId="8" fillId="0" borderId="0" xfId="1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/>
    </xf>
    <xf numFmtId="176" fontId="9" fillId="0" borderId="0" xfId="13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justifyLastLine="1"/>
    </xf>
    <xf numFmtId="0" fontId="27" fillId="0" borderId="0" xfId="0" applyFont="1" applyBorder="1" applyAlignment="1">
      <alignment horizontal="center" vertical="center" justifyLastLine="1"/>
    </xf>
    <xf numFmtId="176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25" xfId="0" applyFont="1" applyBorder="1" applyAlignment="1">
      <alignment horizontal="distributed" vertical="center" justifyLastLine="1"/>
    </xf>
    <xf numFmtId="0" fontId="26" fillId="0" borderId="2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176" fontId="26" fillId="0" borderId="0" xfId="0" applyNumberFormat="1" applyFont="1" applyAlignment="1">
      <alignment horizontal="right" vertical="center"/>
    </xf>
    <xf numFmtId="176" fontId="27" fillId="0" borderId="0" xfId="0" applyNumberFormat="1" applyFont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184" fontId="26" fillId="0" borderId="0" xfId="0" applyNumberFormat="1" applyFont="1" applyAlignment="1">
      <alignment vertical="center"/>
    </xf>
    <xf numFmtId="184" fontId="27" fillId="0" borderId="0" xfId="0" applyNumberFormat="1" applyFont="1" applyAlignment="1">
      <alignment vertical="center"/>
    </xf>
    <xf numFmtId="195" fontId="26" fillId="0" borderId="0" xfId="0" applyNumberFormat="1" applyFont="1" applyAlignment="1">
      <alignment vertical="center"/>
    </xf>
    <xf numFmtId="184" fontId="26" fillId="0" borderId="10" xfId="0" applyNumberFormat="1" applyFont="1" applyBorder="1" applyAlignment="1">
      <alignment vertical="center"/>
    </xf>
    <xf numFmtId="184" fontId="26" fillId="0" borderId="0" xfId="0" applyNumberFormat="1" applyFont="1" applyBorder="1" applyAlignment="1">
      <alignment vertical="center"/>
    </xf>
    <xf numFmtId="176" fontId="27" fillId="2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27" fillId="2" borderId="0" xfId="0" applyNumberFormat="1" applyFont="1" applyFill="1" applyAlignment="1">
      <alignment horizontal="right" vertical="center"/>
    </xf>
    <xf numFmtId="176" fontId="26" fillId="2" borderId="0" xfId="0" applyNumberFormat="1" applyFont="1" applyFill="1" applyAlignment="1">
      <alignment vertical="center"/>
    </xf>
    <xf numFmtId="176" fontId="26" fillId="2" borderId="0" xfId="0" applyNumberFormat="1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95" fontId="27" fillId="0" borderId="0" xfId="0" applyNumberFormat="1" applyFont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90" fontId="9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84" fontId="26" fillId="0" borderId="0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84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84" fontId="27" fillId="0" borderId="0" xfId="0" applyNumberFormat="1" applyFont="1" applyBorder="1" applyAlignment="1">
      <alignment vertical="center"/>
    </xf>
    <xf numFmtId="0" fontId="27" fillId="0" borderId="16" xfId="0" applyFont="1" applyBorder="1" applyAlignment="1">
      <alignment horizontal="distributed" vertical="center" justifyLastLine="1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 justifyLastLine="1"/>
    </xf>
    <xf numFmtId="0" fontId="26" fillId="0" borderId="23" xfId="0" applyFont="1" applyBorder="1" applyAlignment="1">
      <alignment horizontal="center" vertical="center" justifyLastLine="1"/>
    </xf>
    <xf numFmtId="196" fontId="26" fillId="0" borderId="0" xfId="0" applyNumberFormat="1" applyFont="1" applyAlignment="1">
      <alignment vertical="center"/>
    </xf>
    <xf numFmtId="196" fontId="27" fillId="0" borderId="0" xfId="0" applyNumberFormat="1" applyFont="1" applyBorder="1" applyAlignment="1">
      <alignment vertical="center"/>
    </xf>
    <xf numFmtId="196" fontId="27" fillId="0" borderId="0" xfId="0" applyNumberFormat="1" applyFont="1" applyAlignment="1">
      <alignment vertical="center"/>
    </xf>
    <xf numFmtId="196" fontId="26" fillId="0" borderId="0" xfId="0" applyNumberFormat="1" applyFont="1" applyBorder="1" applyAlignment="1">
      <alignment vertical="center"/>
    </xf>
    <xf numFmtId="196" fontId="26" fillId="0" borderId="0" xfId="0" applyNumberFormat="1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96" fontId="27" fillId="0" borderId="0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0" fontId="26" fillId="0" borderId="2" xfId="0" applyFont="1" applyBorder="1" applyAlignment="1">
      <alignment horizontal="distributed" vertical="center" indent="4"/>
    </xf>
    <xf numFmtId="0" fontId="26" fillId="0" borderId="7" xfId="0" applyFont="1" applyBorder="1" applyAlignment="1">
      <alignment horizontal="distributed" vertical="center" indent="4"/>
    </xf>
    <xf numFmtId="0" fontId="26" fillId="0" borderId="1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distributed" vertical="center" justifyLastLine="1"/>
    </xf>
    <xf numFmtId="0" fontId="26" fillId="0" borderId="28" xfId="0" applyFont="1" applyBorder="1" applyAlignment="1">
      <alignment horizontal="distributed" vertical="center" justifyLastLine="1"/>
    </xf>
    <xf numFmtId="0" fontId="26" fillId="0" borderId="27" xfId="0" applyFont="1" applyBorder="1" applyAlignment="1">
      <alignment horizontal="distributed" vertical="center" justifyLastLine="1"/>
    </xf>
    <xf numFmtId="49" fontId="26" fillId="0" borderId="0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distributed" textRotation="255" justifyLastLine="1"/>
    </xf>
    <xf numFmtId="0" fontId="26" fillId="0" borderId="29" xfId="0" applyFont="1" applyBorder="1" applyAlignment="1">
      <alignment horizontal="center" vertical="distributed" textRotation="255" justifyLastLine="1"/>
    </xf>
    <xf numFmtId="49" fontId="26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distributed" vertical="center"/>
    </xf>
    <xf numFmtId="0" fontId="26" fillId="0" borderId="17" xfId="0" applyFont="1" applyBorder="1" applyAlignment="1">
      <alignment horizontal="center" vertical="distributed" textRotation="255" justifyLastLine="1"/>
    </xf>
    <xf numFmtId="0" fontId="26" fillId="0" borderId="30" xfId="0" applyFont="1" applyBorder="1" applyAlignment="1">
      <alignment horizontal="center" vertical="distributed" textRotation="255" justifyLastLine="1"/>
    </xf>
    <xf numFmtId="0" fontId="27" fillId="0" borderId="8" xfId="0" applyFont="1" applyBorder="1" applyAlignment="1">
      <alignment horizontal="distributed" vertical="top"/>
    </xf>
    <xf numFmtId="197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197" fontId="26" fillId="0" borderId="10" xfId="0" applyNumberFormat="1" applyFont="1" applyBorder="1" applyAlignment="1">
      <alignment vertical="center"/>
    </xf>
    <xf numFmtId="197" fontId="26" fillId="0" borderId="0" xfId="0" applyNumberFormat="1" applyFont="1" applyAlignment="1">
      <alignment vertical="center"/>
    </xf>
    <xf numFmtId="38" fontId="8" fillId="0" borderId="0" xfId="13" applyFont="1" applyFill="1" applyBorder="1" applyAlignment="1">
      <alignment vertical="center"/>
    </xf>
    <xf numFmtId="38" fontId="26" fillId="0" borderId="0" xfId="13" applyFont="1" applyAlignment="1">
      <alignment vertical="center"/>
    </xf>
  </cellXfs>
  <cellStyles count="53">
    <cellStyle name="桁区切り" xfId="13" builtinId="6"/>
    <cellStyle name="桁区切り 2" xfId="1"/>
    <cellStyle name="桁区切り 3" xfId="2"/>
    <cellStyle name="通貨 2" xfId="10"/>
    <cellStyle name="標準" xfId="0" builtinId="0"/>
    <cellStyle name="標準 2" xfId="3"/>
    <cellStyle name="標準 2 2" xfId="4"/>
    <cellStyle name="標準 2 3" xfId="6"/>
    <cellStyle name="標準 3" xfId="7"/>
    <cellStyle name="標準 3 2" xfId="8"/>
    <cellStyle name="標準 3 2 2" xfId="9"/>
    <cellStyle name="標準 3 2 2 2" xfId="15"/>
    <cellStyle name="標準 3 2 2 2 2" xfId="22"/>
    <cellStyle name="標準 3 2 2 2 2 2" xfId="50"/>
    <cellStyle name="標準 3 2 2 2 2_202 案" xfId="28"/>
    <cellStyle name="標準 3 2 2 2 3" xfId="43"/>
    <cellStyle name="標準 3 2 2 2_202 案" xfId="27"/>
    <cellStyle name="標準 3 2 2 3" xfId="19"/>
    <cellStyle name="標準 3 2 2 3 2" xfId="47"/>
    <cellStyle name="標準 3 2 2 3_202 案" xfId="29"/>
    <cellStyle name="標準 3 2 2 4" xfId="40"/>
    <cellStyle name="標準 3 2 2_202 案" xfId="26"/>
    <cellStyle name="標準 3 2_202 案" xfId="25"/>
    <cellStyle name="標準 3 3" xfId="11"/>
    <cellStyle name="標準 3 3 2" xfId="16"/>
    <cellStyle name="標準 3 3 2 2" xfId="23"/>
    <cellStyle name="標準 3 3 2 2 2" xfId="51"/>
    <cellStyle name="標準 3 3 2 2_202 案" xfId="32"/>
    <cellStyle name="標準 3 3 2 3" xfId="44"/>
    <cellStyle name="標準 3 3 2_202 案" xfId="31"/>
    <cellStyle name="標準 3 3 3" xfId="20"/>
    <cellStyle name="標準 3 3 3 2" xfId="48"/>
    <cellStyle name="標準 3 3 3_202 案" xfId="33"/>
    <cellStyle name="標準 3 3 4" xfId="41"/>
    <cellStyle name="標準 3 3_202 案" xfId="30"/>
    <cellStyle name="標準 3 4" xfId="14"/>
    <cellStyle name="標準 3 4 2" xfId="21"/>
    <cellStyle name="標準 3 4 2 2" xfId="49"/>
    <cellStyle name="標準 3 4 2_202 案" xfId="35"/>
    <cellStyle name="標準 3 4 3" xfId="42"/>
    <cellStyle name="標準 3 4_202 案" xfId="34"/>
    <cellStyle name="標準 3 5" xfId="18"/>
    <cellStyle name="標準 3 5 2" xfId="46"/>
    <cellStyle name="標準 3 5_202 案" xfId="36"/>
    <cellStyle name="標準 3 6" xfId="39"/>
    <cellStyle name="標準 3_01まえがき" xfId="12"/>
    <cellStyle name="標準 4" xfId="17"/>
    <cellStyle name="標準 4 2" xfId="24"/>
    <cellStyle name="標準 4 2 2" xfId="52"/>
    <cellStyle name="標準 4 2_202 案" xfId="38"/>
    <cellStyle name="標準 4 3" xfId="45"/>
    <cellStyle name="標準 4_202 案" xfId="37"/>
    <cellStyle name="標準_00目次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7448550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農</a:t>
            </a:r>
            <a:r>
              <a:rPr lang="ja-JP" altLang="en-US" sz="1000" b="1" baseline="0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業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9525</xdr:rowOff>
    </xdr:from>
    <xdr:to>
      <xdr:col>61</xdr:col>
      <xdr:colOff>66675</xdr:colOff>
      <xdr:row>19</xdr:row>
      <xdr:rowOff>171450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06" r="4191" b="9592"/>
        <a:stretch/>
      </xdr:blipFill>
      <xdr:spPr bwMode="auto">
        <a:xfrm>
          <a:off x="0" y="1238250"/>
          <a:ext cx="76200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29</xdr:row>
      <xdr:rowOff>133350</xdr:rowOff>
    </xdr:from>
    <xdr:to>
      <xdr:col>57</xdr:col>
      <xdr:colOff>1</xdr:colOff>
      <xdr:row>49</xdr:row>
      <xdr:rowOff>9526</xdr:rowOff>
    </xdr:to>
    <xdr:pic>
      <xdr:nvPicPr>
        <xdr:cNvPr id="6" name="図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" t="1633" r="2041" b="3940"/>
        <a:stretch/>
      </xdr:blipFill>
      <xdr:spPr bwMode="auto">
        <a:xfrm>
          <a:off x="104775" y="5286375"/>
          <a:ext cx="6905626" cy="330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38108</xdr:colOff>
      <xdr:row>31</xdr:row>
      <xdr:rowOff>133353</xdr:rowOff>
    </xdr:from>
    <xdr:to>
      <xdr:col>62</xdr:col>
      <xdr:colOff>14232</xdr:colOff>
      <xdr:row>36</xdr:row>
      <xdr:rowOff>24736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83" r="6500"/>
        <a:stretch/>
      </xdr:blipFill>
      <xdr:spPr bwMode="auto">
        <a:xfrm>
          <a:off x="6305558" y="5629278"/>
          <a:ext cx="1338199" cy="748633"/>
        </a:xfrm>
        <a:prstGeom prst="rect">
          <a:avLst/>
        </a:prstGeom>
        <a:noFill/>
        <a:ln>
          <a:solidFill>
            <a:schemeClr val="tx1"/>
          </a:solidFill>
          <a:prstDash val="sysDash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5</xdr:row>
      <xdr:rowOff>9525</xdr:rowOff>
    </xdr:from>
    <xdr:to>
      <xdr:col>61</xdr:col>
      <xdr:colOff>19050</xdr:colOff>
      <xdr:row>31</xdr:row>
      <xdr:rowOff>133350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19150"/>
          <a:ext cx="7191375" cy="389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61</xdr:col>
      <xdr:colOff>38101</xdr:colOff>
      <xdr:row>61</xdr:row>
      <xdr:rowOff>28575</xdr:rowOff>
    </xdr:to>
    <xdr:pic>
      <xdr:nvPicPr>
        <xdr:cNvPr id="14" name="図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7" t="4580" r="9850" b="3562"/>
        <a:stretch/>
      </xdr:blipFill>
      <xdr:spPr bwMode="auto">
        <a:xfrm>
          <a:off x="371475" y="5543550"/>
          <a:ext cx="7219951" cy="343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38101</xdr:colOff>
      <xdr:row>39</xdr:row>
      <xdr:rowOff>123825</xdr:rowOff>
    </xdr:from>
    <xdr:ext cx="647700" cy="476250"/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6" y="5934075"/>
          <a:ext cx="647700" cy="47625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85000"/>
              <a:lumOff val="15000"/>
            </a:schemeClr>
          </a:solidFill>
          <a:prstDash val="sysDot"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34</xdr:row>
      <xdr:rowOff>38100</xdr:rowOff>
    </xdr:from>
    <xdr:to>
      <xdr:col>28</xdr:col>
      <xdr:colOff>66675</xdr:colOff>
      <xdr:row>36</xdr:row>
      <xdr:rowOff>142875</xdr:rowOff>
    </xdr:to>
    <xdr:sp macro="" textlink="">
      <xdr:nvSpPr>
        <xdr:cNvPr id="2" name="右中かっこ 1"/>
        <xdr:cNvSpPr/>
      </xdr:nvSpPr>
      <xdr:spPr>
        <a:xfrm>
          <a:off x="18554700" y="3124200"/>
          <a:ext cx="714375" cy="447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57150</xdr:colOff>
      <xdr:row>34</xdr:row>
      <xdr:rowOff>19050</xdr:rowOff>
    </xdr:from>
    <xdr:to>
      <xdr:col>14</xdr:col>
      <xdr:colOff>85725</xdr:colOff>
      <xdr:row>36</xdr:row>
      <xdr:rowOff>123825</xdr:rowOff>
    </xdr:to>
    <xdr:sp macro="" textlink="">
      <xdr:nvSpPr>
        <xdr:cNvPr id="5" name="右中かっこ 4"/>
        <xdr:cNvSpPr/>
      </xdr:nvSpPr>
      <xdr:spPr>
        <a:xfrm>
          <a:off x="1619250" y="2762250"/>
          <a:ext cx="152400" cy="447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38102</xdr:colOff>
      <xdr:row>73</xdr:row>
      <xdr:rowOff>47626</xdr:rowOff>
    </xdr:from>
    <xdr:to>
      <xdr:col>74</xdr:col>
      <xdr:colOff>259529</xdr:colOff>
      <xdr:row>78</xdr:row>
      <xdr:rowOff>17439</xdr:rowOff>
    </xdr:to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943" r="5690"/>
        <a:stretch/>
      </xdr:blipFill>
      <xdr:spPr bwMode="auto">
        <a:xfrm>
          <a:off x="14697077" y="12544426"/>
          <a:ext cx="907227" cy="827063"/>
        </a:xfrm>
        <a:prstGeom prst="rect">
          <a:avLst/>
        </a:prstGeom>
        <a:solidFill>
          <a:schemeClr val="bg1"/>
        </a:solidFill>
        <a:ln>
          <a:solidFill>
            <a:schemeClr val="dk1">
              <a:tint val="88000"/>
              <a:shade val="95000"/>
              <a:satMod val="105000"/>
            </a:schemeClr>
          </a:solidFill>
          <a:prstDash val="sysDot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6</xdr:row>
      <xdr:rowOff>139700</xdr:rowOff>
    </xdr:from>
    <xdr:to>
      <xdr:col>55</xdr:col>
      <xdr:colOff>63500</xdr:colOff>
      <xdr:row>25</xdr:row>
      <xdr:rowOff>1741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30" r="20552" b="8073"/>
        <a:stretch/>
      </xdr:blipFill>
      <xdr:spPr bwMode="auto">
        <a:xfrm>
          <a:off x="127000" y="1092200"/>
          <a:ext cx="6870700" cy="3278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47624</xdr:colOff>
      <xdr:row>27</xdr:row>
      <xdr:rowOff>66674</xdr:rowOff>
    </xdr:from>
    <xdr:to>
      <xdr:col>57</xdr:col>
      <xdr:colOff>122317</xdr:colOff>
      <xdr:row>45</xdr:row>
      <xdr:rowOff>161924</xdr:rowOff>
    </xdr:to>
    <xdr:pic>
      <xdr:nvPicPr>
        <xdr:cNvPr id="6" name="図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4" t="5786" r="11217" b="4942"/>
        <a:stretch/>
      </xdr:blipFill>
      <xdr:spPr bwMode="auto">
        <a:xfrm>
          <a:off x="123824" y="4705349"/>
          <a:ext cx="7008893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55</xdr:col>
      <xdr:colOff>9527</xdr:colOff>
      <xdr:row>12</xdr:row>
      <xdr:rowOff>19051</xdr:rowOff>
    </xdr:from>
    <xdr:to>
      <xdr:col>62</xdr:col>
      <xdr:colOff>49979</xdr:colOff>
      <xdr:row>16</xdr:row>
      <xdr:rowOff>160314</xdr:rowOff>
    </xdr:to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943" r="5690"/>
        <a:stretch/>
      </xdr:blipFill>
      <xdr:spPr bwMode="auto">
        <a:xfrm>
          <a:off x="6772277" y="2028826"/>
          <a:ext cx="907227" cy="827063"/>
        </a:xfrm>
        <a:prstGeom prst="rect">
          <a:avLst/>
        </a:prstGeom>
        <a:solidFill>
          <a:schemeClr val="bg1"/>
        </a:solidFill>
        <a:ln>
          <a:solidFill>
            <a:schemeClr val="dk1">
              <a:tint val="88000"/>
              <a:shade val="95000"/>
              <a:satMod val="105000"/>
            </a:schemeClr>
          </a:solidFill>
          <a:prstDash val="sysDot"/>
        </a:ln>
      </xdr:spPr>
    </xdr:pic>
    <xdr:clientData/>
  </xdr:twoCellAnchor>
  <xdr:twoCellAnchor editAs="oneCell">
    <xdr:from>
      <xdr:col>55</xdr:col>
      <xdr:colOff>20847</xdr:colOff>
      <xdr:row>32</xdr:row>
      <xdr:rowOff>123825</xdr:rowOff>
    </xdr:from>
    <xdr:to>
      <xdr:col>62</xdr:col>
      <xdr:colOff>57150</xdr:colOff>
      <xdr:row>35</xdr:row>
      <xdr:rowOff>56794</xdr:rowOff>
    </xdr:to>
    <xdr:pic>
      <xdr:nvPicPr>
        <xdr:cNvPr id="12" name="図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3" t="14925" r="12687" b="5970"/>
        <a:stretch/>
      </xdr:blipFill>
      <xdr:spPr bwMode="auto">
        <a:xfrm>
          <a:off x="6783597" y="5610225"/>
          <a:ext cx="903078" cy="447319"/>
        </a:xfrm>
        <a:prstGeom prst="rect">
          <a:avLst/>
        </a:prstGeom>
        <a:solidFill>
          <a:schemeClr val="bg1"/>
        </a:solidFill>
        <a:ln>
          <a:solidFill>
            <a:schemeClr val="dk1">
              <a:tint val="88000"/>
              <a:shade val="95000"/>
              <a:satMod val="105000"/>
            </a:schemeClr>
          </a:solidFill>
          <a:prstDash val="sysDash"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97"/>
  <sheetViews>
    <sheetView tabSelected="1" view="pageBreakPreview" zoomScaleNormal="100" zoomScaleSheetLayoutView="100" workbookViewId="0">
      <selection activeCell="D19" sqref="D19"/>
    </sheetView>
  </sheetViews>
  <sheetFormatPr defaultRowHeight="13.5"/>
  <cols>
    <col min="1" max="2" width="2.125" style="162" customWidth="1"/>
    <col min="3" max="3" width="0.75" style="162" customWidth="1"/>
    <col min="4" max="52" width="1.625" style="162" customWidth="1"/>
    <col min="53" max="57" width="1.75" style="162" customWidth="1"/>
    <col min="58" max="60" width="1.625" style="162" customWidth="1"/>
    <col min="61" max="67" width="1.625" style="161" customWidth="1"/>
    <col min="68" max="16384" width="9" style="161"/>
  </cols>
  <sheetData>
    <row r="1" spans="1:71" ht="11.1" customHeight="1">
      <c r="A1" s="161"/>
      <c r="AQ1" s="150"/>
      <c r="AR1" s="439">
        <v>185</v>
      </c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</row>
    <row r="2" spans="1:71" ht="11.1" customHeight="1">
      <c r="A2" s="161"/>
      <c r="B2" s="161"/>
      <c r="AQ2" s="150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</row>
    <row r="3" spans="1:71" ht="11.1" customHeight="1">
      <c r="A3" s="161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</row>
    <row r="4" spans="1:71" ht="11.1" customHeight="1">
      <c r="A4" s="161"/>
      <c r="B4" s="161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</row>
    <row r="5" spans="1:71" ht="11.1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</row>
    <row r="6" spans="1:71" ht="11.1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</row>
    <row r="7" spans="1:71" ht="11.1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</row>
    <row r="8" spans="1:71" ht="11.1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260"/>
      <c r="BE8" s="260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</row>
    <row r="9" spans="1:71" ht="3" customHeight="1">
      <c r="A9" s="167"/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238"/>
      <c r="BE9" s="259"/>
      <c r="BF9" s="254"/>
      <c r="BG9" s="254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</row>
    <row r="10" spans="1:71" ht="31.5" customHeight="1">
      <c r="A10" s="168"/>
      <c r="B10" s="168"/>
      <c r="C10" s="170"/>
      <c r="D10" s="171"/>
      <c r="E10" s="172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  <c r="BA10" s="173"/>
      <c r="BB10" s="173"/>
      <c r="BC10" s="173"/>
      <c r="BD10" s="239"/>
      <c r="BE10" s="257"/>
      <c r="BF10" s="258"/>
      <c r="BG10" s="254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</row>
    <row r="11" spans="1:71" ht="18" customHeight="1">
      <c r="A11" s="168"/>
      <c r="B11" s="168"/>
      <c r="C11" s="166"/>
      <c r="D11" s="166"/>
      <c r="E11" s="166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66"/>
      <c r="BA11" s="173"/>
      <c r="BB11" s="173"/>
      <c r="BC11" s="173"/>
      <c r="BD11" s="239"/>
      <c r="BE11" s="257"/>
      <c r="BF11" s="252"/>
      <c r="BG11" s="254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</row>
    <row r="12" spans="1:71" ht="3" customHeight="1">
      <c r="A12" s="168"/>
      <c r="B12" s="168"/>
      <c r="C12" s="166"/>
      <c r="D12" s="166"/>
      <c r="E12" s="175"/>
      <c r="F12" s="170"/>
      <c r="G12" s="166"/>
      <c r="H12" s="166"/>
      <c r="I12" s="166"/>
      <c r="J12" s="166"/>
      <c r="K12" s="166"/>
      <c r="L12" s="166"/>
      <c r="M12" s="166"/>
      <c r="N12" s="176"/>
      <c r="O12" s="176"/>
      <c r="P12" s="176"/>
      <c r="Q12" s="176"/>
      <c r="R12" s="176"/>
      <c r="S12" s="176"/>
      <c r="T12" s="175"/>
      <c r="U12" s="175"/>
      <c r="V12" s="175"/>
      <c r="W12" s="175"/>
      <c r="X12" s="175"/>
      <c r="Y12" s="175"/>
      <c r="Z12" s="175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240"/>
      <c r="BE12" s="256"/>
      <c r="BF12" s="255"/>
      <c r="BG12" s="254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</row>
    <row r="13" spans="1:71" ht="3" customHeight="1">
      <c r="A13" s="168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238"/>
      <c r="BE13" s="259"/>
      <c r="BF13" s="254"/>
      <c r="BG13" s="254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</row>
    <row r="14" spans="1:71" ht="31.5" customHeight="1">
      <c r="A14" s="168"/>
      <c r="B14" s="168"/>
      <c r="C14" s="170"/>
      <c r="D14" s="171"/>
      <c r="E14" s="172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2"/>
      <c r="BA14" s="173"/>
      <c r="BB14" s="173"/>
      <c r="BC14" s="173"/>
      <c r="BD14" s="239"/>
      <c r="BE14" s="257"/>
      <c r="BF14" s="258"/>
      <c r="BG14" s="254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</row>
    <row r="15" spans="1:71" ht="18" customHeight="1">
      <c r="A15" s="168"/>
      <c r="B15" s="168"/>
      <c r="C15" s="166"/>
      <c r="D15" s="166"/>
      <c r="E15" s="166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66"/>
      <c r="BA15" s="173"/>
      <c r="BB15" s="173"/>
      <c r="BC15" s="173"/>
      <c r="BD15" s="239"/>
      <c r="BE15" s="257"/>
      <c r="BF15" s="252"/>
      <c r="BG15" s="254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</row>
    <row r="16" spans="1:71" ht="3" customHeight="1">
      <c r="A16" s="175"/>
      <c r="B16" s="166"/>
      <c r="C16" s="166"/>
      <c r="D16" s="166"/>
      <c r="E16" s="175"/>
      <c r="F16" s="170"/>
      <c r="G16" s="166"/>
      <c r="H16" s="166"/>
      <c r="I16" s="166"/>
      <c r="J16" s="166"/>
      <c r="K16" s="166"/>
      <c r="L16" s="166"/>
      <c r="M16" s="166"/>
      <c r="N16" s="176"/>
      <c r="O16" s="176"/>
      <c r="P16" s="176"/>
      <c r="Q16" s="176"/>
      <c r="R16" s="176"/>
      <c r="S16" s="176"/>
      <c r="T16" s="175"/>
      <c r="U16" s="175"/>
      <c r="V16" s="175"/>
      <c r="W16" s="175"/>
      <c r="X16" s="175"/>
      <c r="Y16" s="175"/>
      <c r="Z16" s="175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240"/>
      <c r="BE16" s="256"/>
      <c r="BF16" s="255"/>
      <c r="BG16" s="254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</row>
    <row r="17" spans="1:71" ht="3" customHeight="1">
      <c r="A17" s="177"/>
      <c r="B17" s="17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238"/>
      <c r="BE17" s="259"/>
      <c r="BF17" s="254"/>
      <c r="BG17" s="254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</row>
    <row r="18" spans="1:71" ht="31.5" customHeight="1">
      <c r="A18" s="178"/>
      <c r="B18" s="178"/>
      <c r="C18" s="170"/>
      <c r="D18" s="171"/>
      <c r="E18" s="172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173"/>
      <c r="BB18" s="173"/>
      <c r="BC18" s="173"/>
      <c r="BD18" s="239"/>
      <c r="BE18" s="257"/>
      <c r="BF18" s="258"/>
      <c r="BG18" s="254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</row>
    <row r="19" spans="1:71" ht="18" customHeight="1">
      <c r="A19" s="178"/>
      <c r="B19" s="178"/>
      <c r="C19" s="166"/>
      <c r="D19" s="166"/>
      <c r="E19" s="166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66"/>
      <c r="BA19" s="173"/>
      <c r="BB19" s="173"/>
      <c r="BC19" s="173"/>
      <c r="BD19" s="239"/>
      <c r="BE19" s="257"/>
      <c r="BF19" s="252"/>
      <c r="BG19" s="254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</row>
    <row r="20" spans="1:71" ht="3" customHeight="1">
      <c r="A20" s="178"/>
      <c r="B20" s="178"/>
      <c r="C20" s="166"/>
      <c r="D20" s="166"/>
      <c r="E20" s="175"/>
      <c r="F20" s="170"/>
      <c r="G20" s="166"/>
      <c r="H20" s="166"/>
      <c r="I20" s="166"/>
      <c r="J20" s="166"/>
      <c r="K20" s="166"/>
      <c r="L20" s="166"/>
      <c r="M20" s="166"/>
      <c r="N20" s="176"/>
      <c r="O20" s="176"/>
      <c r="P20" s="176"/>
      <c r="Q20" s="176"/>
      <c r="R20" s="176"/>
      <c r="S20" s="176"/>
      <c r="T20" s="175"/>
      <c r="U20" s="175"/>
      <c r="V20" s="175"/>
      <c r="W20" s="175"/>
      <c r="X20" s="175"/>
      <c r="Y20" s="175"/>
      <c r="Z20" s="175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240"/>
      <c r="BE20" s="256"/>
      <c r="BF20" s="255"/>
      <c r="BG20" s="254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</row>
    <row r="21" spans="1:71" ht="3" customHeight="1">
      <c r="A21" s="178"/>
      <c r="B21" s="17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238"/>
      <c r="BE21" s="259"/>
      <c r="BF21" s="254"/>
      <c r="BG21" s="254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</row>
    <row r="22" spans="1:71" ht="31.5" customHeight="1">
      <c r="A22" s="178"/>
      <c r="B22" s="178"/>
      <c r="C22" s="170"/>
      <c r="D22" s="440" t="s">
        <v>410</v>
      </c>
      <c r="E22" s="440"/>
      <c r="F22" s="440"/>
      <c r="G22" s="440"/>
      <c r="H22" s="440"/>
      <c r="I22" s="440"/>
      <c r="J22" s="442" t="s">
        <v>409</v>
      </c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239"/>
      <c r="BE22" s="257"/>
      <c r="BF22" s="258"/>
      <c r="BG22" s="254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</row>
    <row r="23" spans="1:71" ht="18" customHeight="1">
      <c r="A23" s="178"/>
      <c r="B23" s="178"/>
      <c r="C23" s="166"/>
      <c r="D23" s="441"/>
      <c r="E23" s="441"/>
      <c r="F23" s="441"/>
      <c r="G23" s="441"/>
      <c r="H23" s="441"/>
      <c r="I23" s="441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239"/>
      <c r="BE23" s="257"/>
      <c r="BF23" s="252"/>
      <c r="BG23" s="254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</row>
    <row r="24" spans="1:71" ht="3" customHeight="1">
      <c r="A24" s="178"/>
      <c r="B24" s="178"/>
      <c r="C24" s="166"/>
      <c r="D24" s="166"/>
      <c r="E24" s="175"/>
      <c r="F24" s="170"/>
      <c r="G24" s="166"/>
      <c r="H24" s="166"/>
      <c r="I24" s="166"/>
      <c r="J24" s="166"/>
      <c r="K24" s="166"/>
      <c r="L24" s="166"/>
      <c r="M24" s="166"/>
      <c r="N24" s="176"/>
      <c r="O24" s="176"/>
      <c r="P24" s="176"/>
      <c r="Q24" s="176"/>
      <c r="R24" s="176"/>
      <c r="S24" s="176"/>
      <c r="T24" s="175"/>
      <c r="U24" s="175"/>
      <c r="V24" s="175"/>
      <c r="W24" s="175"/>
      <c r="X24" s="175"/>
      <c r="Y24" s="175"/>
      <c r="Z24" s="175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240"/>
      <c r="BE24" s="256"/>
      <c r="BF24" s="255"/>
      <c r="BG24" s="254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</row>
    <row r="25" spans="1:71" ht="3" customHeight="1">
      <c r="A25" s="178"/>
      <c r="B25" s="178"/>
      <c r="C25" s="16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238"/>
      <c r="BE25" s="259"/>
      <c r="BF25" s="254"/>
      <c r="BG25" s="254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</row>
    <row r="26" spans="1:71" ht="31.5" customHeight="1">
      <c r="A26" s="178"/>
      <c r="B26" s="178"/>
      <c r="C26" s="170"/>
      <c r="D26" s="171"/>
      <c r="E26" s="172"/>
      <c r="F26" s="180" t="s">
        <v>402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2"/>
      <c r="BA26" s="173"/>
      <c r="BB26" s="173"/>
      <c r="BC26" s="173"/>
      <c r="BD26" s="239"/>
      <c r="BE26" s="257"/>
      <c r="BF26" s="258"/>
      <c r="BG26" s="254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</row>
    <row r="27" spans="1:71" ht="18" customHeight="1">
      <c r="A27" s="178"/>
      <c r="B27" s="178"/>
      <c r="C27" s="166"/>
      <c r="D27" s="166"/>
      <c r="E27" s="166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66"/>
      <c r="BA27" s="173"/>
      <c r="BB27" s="173"/>
      <c r="BC27" s="173"/>
      <c r="BD27" s="239"/>
      <c r="BE27" s="257"/>
      <c r="BF27" s="252"/>
      <c r="BG27" s="254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</row>
    <row r="28" spans="1:71" ht="3" customHeight="1">
      <c r="A28" s="178"/>
      <c r="B28" s="178"/>
      <c r="C28" s="166"/>
      <c r="D28" s="166"/>
      <c r="E28" s="175"/>
      <c r="F28" s="170"/>
      <c r="G28" s="166"/>
      <c r="H28" s="166"/>
      <c r="I28" s="166"/>
      <c r="J28" s="166"/>
      <c r="K28" s="166"/>
      <c r="L28" s="166"/>
      <c r="M28" s="166"/>
      <c r="N28" s="176"/>
      <c r="O28" s="176"/>
      <c r="P28" s="176"/>
      <c r="Q28" s="176"/>
      <c r="R28" s="176"/>
      <c r="S28" s="176"/>
      <c r="T28" s="175"/>
      <c r="U28" s="175"/>
      <c r="V28" s="175"/>
      <c r="W28" s="175"/>
      <c r="X28" s="175"/>
      <c r="Y28" s="175"/>
      <c r="Z28" s="175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240"/>
      <c r="BE28" s="256"/>
      <c r="BF28" s="255"/>
      <c r="BG28" s="254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</row>
    <row r="29" spans="1:71" ht="3" customHeight="1">
      <c r="A29" s="178"/>
      <c r="B29" s="178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238"/>
      <c r="BE29" s="259"/>
      <c r="BF29" s="254"/>
      <c r="BG29" s="254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</row>
    <row r="30" spans="1:71" ht="31.5" customHeight="1">
      <c r="A30" s="178"/>
      <c r="B30" s="178"/>
      <c r="C30" s="170"/>
      <c r="D30" s="171"/>
      <c r="E30" s="172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  <c r="BA30" s="173"/>
      <c r="BB30" s="173"/>
      <c r="BC30" s="173"/>
      <c r="BD30" s="239"/>
      <c r="BE30" s="257"/>
      <c r="BF30" s="258"/>
      <c r="BG30" s="254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</row>
    <row r="31" spans="1:71" ht="18" customHeight="1">
      <c r="A31" s="178"/>
      <c r="B31" s="178"/>
      <c r="C31" s="166"/>
      <c r="D31" s="166"/>
      <c r="E31" s="166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66"/>
      <c r="BA31" s="173"/>
      <c r="BB31" s="173"/>
      <c r="BC31" s="173"/>
      <c r="BD31" s="239"/>
      <c r="BE31" s="257"/>
      <c r="BF31" s="252"/>
      <c r="BG31" s="254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</row>
    <row r="32" spans="1:71" ht="3" customHeight="1">
      <c r="A32" s="178"/>
      <c r="B32" s="178"/>
      <c r="C32" s="166"/>
      <c r="D32" s="166"/>
      <c r="E32" s="175"/>
      <c r="F32" s="170"/>
      <c r="G32" s="166"/>
      <c r="H32" s="166"/>
      <c r="I32" s="166"/>
      <c r="J32" s="166"/>
      <c r="K32" s="166"/>
      <c r="L32" s="166"/>
      <c r="M32" s="166"/>
      <c r="N32" s="176"/>
      <c r="O32" s="176"/>
      <c r="P32" s="176"/>
      <c r="Q32" s="176"/>
      <c r="R32" s="176"/>
      <c r="S32" s="176"/>
      <c r="T32" s="175"/>
      <c r="U32" s="175"/>
      <c r="V32" s="175"/>
      <c r="W32" s="175"/>
      <c r="X32" s="175"/>
      <c r="Y32" s="175"/>
      <c r="Z32" s="175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240"/>
      <c r="BE32" s="256"/>
      <c r="BF32" s="255"/>
      <c r="BG32" s="254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</row>
    <row r="33" spans="1:71" ht="3" customHeight="1">
      <c r="A33" s="178"/>
      <c r="B33" s="17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238"/>
      <c r="BE33" s="259"/>
      <c r="BF33" s="254"/>
      <c r="BG33" s="254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</row>
    <row r="34" spans="1:71" ht="31.5" customHeight="1">
      <c r="A34" s="178"/>
      <c r="B34" s="178"/>
      <c r="C34" s="170"/>
      <c r="D34" s="171"/>
      <c r="E34" s="172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2"/>
      <c r="BA34" s="173"/>
      <c r="BB34" s="173"/>
      <c r="BC34" s="173"/>
      <c r="BD34" s="239"/>
      <c r="BE34" s="257"/>
      <c r="BF34" s="258"/>
      <c r="BG34" s="254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</row>
    <row r="35" spans="1:71" ht="18" customHeight="1">
      <c r="A35" s="178"/>
      <c r="B35" s="178"/>
      <c r="C35" s="166"/>
      <c r="D35" s="166"/>
      <c r="E35" s="166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66"/>
      <c r="BA35" s="173"/>
      <c r="BB35" s="173"/>
      <c r="BC35" s="173"/>
      <c r="BD35" s="239"/>
      <c r="BE35" s="257"/>
      <c r="BF35" s="252"/>
      <c r="BG35" s="254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</row>
    <row r="36" spans="1:71" ht="3" customHeight="1">
      <c r="A36" s="175"/>
      <c r="B36" s="166"/>
      <c r="C36" s="166"/>
      <c r="D36" s="166"/>
      <c r="E36" s="175"/>
      <c r="F36" s="170"/>
      <c r="G36" s="166"/>
      <c r="H36" s="166"/>
      <c r="I36" s="166"/>
      <c r="J36" s="166"/>
      <c r="K36" s="166"/>
      <c r="L36" s="166"/>
      <c r="M36" s="166"/>
      <c r="N36" s="176"/>
      <c r="O36" s="176"/>
      <c r="P36" s="176"/>
      <c r="Q36" s="176"/>
      <c r="R36" s="176"/>
      <c r="S36" s="176"/>
      <c r="T36" s="175"/>
      <c r="U36" s="175"/>
      <c r="V36" s="175"/>
      <c r="W36" s="175"/>
      <c r="X36" s="175"/>
      <c r="Y36" s="175"/>
      <c r="Z36" s="175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240"/>
      <c r="BE36" s="256"/>
      <c r="BF36" s="255"/>
      <c r="BG36" s="254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</row>
    <row r="37" spans="1:71" ht="3" customHeight="1">
      <c r="A37" s="177"/>
      <c r="B37" s="17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238"/>
      <c r="BE37" s="259"/>
      <c r="BF37" s="254"/>
      <c r="BG37" s="254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</row>
    <row r="38" spans="1:71" ht="31.5" customHeight="1">
      <c r="A38" s="178"/>
      <c r="B38" s="178"/>
      <c r="C38" s="170"/>
      <c r="D38" s="171"/>
      <c r="E38" s="172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2"/>
      <c r="BA38" s="173"/>
      <c r="BB38" s="173"/>
      <c r="BC38" s="173"/>
      <c r="BD38" s="239"/>
      <c r="BE38" s="257"/>
      <c r="BF38" s="258"/>
      <c r="BG38" s="254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</row>
    <row r="39" spans="1:71" ht="18" customHeight="1">
      <c r="A39" s="178"/>
      <c r="B39" s="178"/>
      <c r="C39" s="166"/>
      <c r="D39" s="166"/>
      <c r="E39" s="166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66"/>
      <c r="BA39" s="173"/>
      <c r="BB39" s="173"/>
      <c r="BC39" s="173"/>
      <c r="BD39" s="239"/>
      <c r="BE39" s="257"/>
      <c r="BF39" s="252"/>
      <c r="BG39" s="254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</row>
    <row r="40" spans="1:71" ht="3" customHeight="1">
      <c r="A40" s="178"/>
      <c r="B40" s="178"/>
      <c r="C40" s="166"/>
      <c r="D40" s="166"/>
      <c r="E40" s="175"/>
      <c r="F40" s="170"/>
      <c r="G40" s="166"/>
      <c r="H40" s="166"/>
      <c r="I40" s="166"/>
      <c r="J40" s="166"/>
      <c r="K40" s="166"/>
      <c r="L40" s="166"/>
      <c r="M40" s="166"/>
      <c r="N40" s="176"/>
      <c r="O40" s="176"/>
      <c r="P40" s="176"/>
      <c r="Q40" s="176"/>
      <c r="R40" s="176"/>
      <c r="S40" s="176"/>
      <c r="T40" s="175"/>
      <c r="U40" s="175"/>
      <c r="V40" s="175"/>
      <c r="W40" s="175"/>
      <c r="X40" s="175"/>
      <c r="Y40" s="175"/>
      <c r="Z40" s="175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240"/>
      <c r="BE40" s="256"/>
      <c r="BF40" s="255"/>
      <c r="BG40" s="254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</row>
    <row r="41" spans="1:71" ht="3" customHeight="1">
      <c r="A41" s="178"/>
      <c r="B41" s="17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238"/>
      <c r="BE41" s="259"/>
      <c r="BF41" s="254"/>
      <c r="BG41" s="254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</row>
    <row r="42" spans="1:71" ht="31.5" customHeight="1">
      <c r="A42" s="178"/>
      <c r="B42" s="178"/>
      <c r="C42" s="170"/>
      <c r="D42" s="171"/>
      <c r="E42" s="172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2"/>
      <c r="BA42" s="173"/>
      <c r="BB42" s="173"/>
      <c r="BC42" s="173"/>
      <c r="BD42" s="239"/>
      <c r="BE42" s="257"/>
      <c r="BF42" s="258"/>
      <c r="BG42" s="254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</row>
    <row r="43" spans="1:71" ht="21" customHeight="1">
      <c r="A43" s="178"/>
      <c r="B43" s="178"/>
      <c r="C43" s="166"/>
      <c r="D43" s="166"/>
      <c r="E43" s="166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66"/>
      <c r="BA43" s="173"/>
      <c r="BB43" s="173"/>
      <c r="BC43" s="173"/>
      <c r="BD43" s="239"/>
      <c r="BE43" s="257"/>
      <c r="BF43" s="252"/>
      <c r="BG43" s="254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</row>
    <row r="44" spans="1:71" ht="3" customHeight="1">
      <c r="A44" s="178"/>
      <c r="B44" s="178"/>
      <c r="C44" s="166"/>
      <c r="D44" s="166"/>
      <c r="E44" s="175"/>
      <c r="F44" s="170"/>
      <c r="G44" s="166"/>
      <c r="H44" s="166"/>
      <c r="I44" s="166"/>
      <c r="J44" s="166"/>
      <c r="K44" s="166"/>
      <c r="L44" s="166"/>
      <c r="M44" s="166"/>
      <c r="N44" s="176"/>
      <c r="O44" s="176"/>
      <c r="P44" s="176"/>
      <c r="Q44" s="176"/>
      <c r="R44" s="176"/>
      <c r="S44" s="176"/>
      <c r="T44" s="175"/>
      <c r="U44" s="175"/>
      <c r="V44" s="175"/>
      <c r="W44" s="175"/>
      <c r="X44" s="175"/>
      <c r="Y44" s="175"/>
      <c r="Z44" s="175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240"/>
      <c r="BE44" s="256"/>
      <c r="BF44" s="255"/>
      <c r="BG44" s="254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</row>
    <row r="45" spans="1:71" ht="3" customHeight="1">
      <c r="A45" s="178"/>
      <c r="B45" s="17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238"/>
      <c r="BE45" s="259"/>
      <c r="BF45" s="254"/>
      <c r="BG45" s="254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</row>
    <row r="46" spans="1:71" ht="31.5" customHeight="1">
      <c r="A46" s="178"/>
      <c r="B46" s="178"/>
      <c r="C46" s="170"/>
      <c r="D46" s="171"/>
      <c r="E46" s="172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2"/>
      <c r="BA46" s="173"/>
      <c r="BB46" s="173"/>
      <c r="BC46" s="173"/>
      <c r="BD46" s="239"/>
      <c r="BE46" s="257"/>
      <c r="BF46" s="258"/>
      <c r="BG46" s="254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</row>
    <row r="47" spans="1:71" ht="20.25" customHeight="1">
      <c r="A47" s="178"/>
      <c r="B47" s="178"/>
      <c r="C47" s="166"/>
      <c r="D47" s="166"/>
      <c r="E47" s="166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66"/>
      <c r="BA47" s="173"/>
      <c r="BB47" s="173"/>
      <c r="BC47" s="173"/>
      <c r="BD47" s="239"/>
      <c r="BE47" s="257"/>
      <c r="BF47" s="252"/>
      <c r="BG47" s="254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</row>
    <row r="48" spans="1:71" ht="3" customHeight="1">
      <c r="A48" s="178"/>
      <c r="B48" s="178"/>
      <c r="C48" s="166"/>
      <c r="D48" s="166"/>
      <c r="E48" s="175"/>
      <c r="F48" s="170"/>
      <c r="G48" s="166"/>
      <c r="H48" s="166"/>
      <c r="I48" s="166"/>
      <c r="J48" s="166"/>
      <c r="K48" s="166"/>
      <c r="L48" s="166"/>
      <c r="M48" s="166"/>
      <c r="N48" s="176"/>
      <c r="O48" s="176"/>
      <c r="P48" s="176"/>
      <c r="Q48" s="176"/>
      <c r="R48" s="176"/>
      <c r="S48" s="176"/>
      <c r="T48" s="175"/>
      <c r="U48" s="175"/>
      <c r="V48" s="175"/>
      <c r="W48" s="175"/>
      <c r="X48" s="175"/>
      <c r="Y48" s="175"/>
      <c r="Z48" s="175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240"/>
      <c r="BE48" s="256"/>
      <c r="BF48" s="255"/>
      <c r="BG48" s="254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</row>
    <row r="49" spans="1:71" ht="3" customHeight="1">
      <c r="A49" s="178"/>
      <c r="B49" s="17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238"/>
      <c r="BE49" s="259"/>
      <c r="BF49" s="254"/>
      <c r="BG49" s="254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</row>
    <row r="50" spans="1:71" ht="31.5" customHeight="1">
      <c r="A50" s="178"/>
      <c r="B50" s="178"/>
      <c r="C50" s="170"/>
      <c r="D50" s="171"/>
      <c r="E50" s="172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2"/>
      <c r="BA50" s="173"/>
      <c r="BB50" s="173"/>
      <c r="BC50" s="173"/>
      <c r="BD50" s="239"/>
      <c r="BE50" s="257"/>
      <c r="BF50" s="258"/>
      <c r="BG50" s="254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</row>
    <row r="51" spans="1:71" ht="18" customHeight="1">
      <c r="A51" s="178"/>
      <c r="B51" s="178"/>
      <c r="C51" s="166"/>
      <c r="D51" s="166"/>
      <c r="E51" s="166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66"/>
      <c r="BA51" s="173"/>
      <c r="BB51" s="173"/>
      <c r="BC51" s="173"/>
      <c r="BD51" s="239"/>
      <c r="BE51" s="257"/>
      <c r="BF51" s="252"/>
      <c r="BG51" s="254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</row>
    <row r="52" spans="1:71" ht="3" customHeight="1">
      <c r="A52" s="178"/>
      <c r="B52" s="178"/>
      <c r="C52" s="166"/>
      <c r="D52" s="166"/>
      <c r="E52" s="175"/>
      <c r="F52" s="170"/>
      <c r="G52" s="166"/>
      <c r="H52" s="166"/>
      <c r="I52" s="166"/>
      <c r="J52" s="166"/>
      <c r="K52" s="166"/>
      <c r="L52" s="166"/>
      <c r="M52" s="166"/>
      <c r="N52" s="176"/>
      <c r="O52" s="176"/>
      <c r="P52" s="176"/>
      <c r="Q52" s="176"/>
      <c r="R52" s="176"/>
      <c r="S52" s="176"/>
      <c r="T52" s="175"/>
      <c r="U52" s="175"/>
      <c r="V52" s="175"/>
      <c r="W52" s="175"/>
      <c r="X52" s="175"/>
      <c r="Y52" s="175"/>
      <c r="Z52" s="175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240"/>
      <c r="BE52" s="256"/>
      <c r="BF52" s="255"/>
      <c r="BG52" s="254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</row>
    <row r="53" spans="1:71" ht="3" customHeight="1">
      <c r="A53" s="178"/>
      <c r="B53" s="178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238"/>
      <c r="BE53" s="259"/>
      <c r="BF53" s="254"/>
      <c r="BG53" s="254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</row>
    <row r="54" spans="1:71" ht="31.5" customHeight="1">
      <c r="A54" s="178"/>
      <c r="B54" s="178"/>
      <c r="C54" s="170"/>
      <c r="D54" s="171"/>
      <c r="E54" s="172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2"/>
      <c r="BA54" s="173"/>
      <c r="BB54" s="173"/>
      <c r="BC54" s="173"/>
      <c r="BD54" s="239"/>
      <c r="BE54" s="257"/>
      <c r="BF54" s="258"/>
      <c r="BG54" s="254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</row>
    <row r="55" spans="1:71" ht="18" customHeight="1">
      <c r="A55" s="178"/>
      <c r="B55" s="178"/>
      <c r="C55" s="166"/>
      <c r="D55" s="166"/>
      <c r="E55" s="166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66"/>
      <c r="BA55" s="173"/>
      <c r="BB55" s="173"/>
      <c r="BC55" s="173"/>
      <c r="BD55" s="239"/>
      <c r="BE55" s="257"/>
      <c r="BF55" s="252"/>
      <c r="BG55" s="254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</row>
    <row r="56" spans="1:71" ht="3" customHeight="1">
      <c r="A56" s="166"/>
      <c r="B56" s="166"/>
      <c r="C56" s="166"/>
      <c r="D56" s="166"/>
      <c r="E56" s="175"/>
      <c r="F56" s="170"/>
      <c r="G56" s="166"/>
      <c r="H56" s="166"/>
      <c r="I56" s="166"/>
      <c r="J56" s="166"/>
      <c r="K56" s="166"/>
      <c r="L56" s="166"/>
      <c r="M56" s="166"/>
      <c r="N56" s="176"/>
      <c r="O56" s="176"/>
      <c r="P56" s="176"/>
      <c r="Q56" s="176"/>
      <c r="R56" s="176"/>
      <c r="S56" s="176"/>
      <c r="T56" s="175"/>
      <c r="U56" s="175"/>
      <c r="V56" s="175"/>
      <c r="W56" s="175"/>
      <c r="X56" s="175"/>
      <c r="Y56" s="175"/>
      <c r="Z56" s="175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240"/>
      <c r="BE56" s="256"/>
      <c r="BF56" s="255"/>
      <c r="BG56" s="254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</row>
    <row r="57" spans="1:71" ht="3" customHeight="1">
      <c r="A57" s="181"/>
      <c r="B57" s="182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238"/>
      <c r="BE57" s="259"/>
      <c r="BF57" s="254"/>
      <c r="BG57" s="254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</row>
    <row r="58" spans="1:71" ht="31.5" customHeight="1">
      <c r="A58" s="182"/>
      <c r="B58" s="182"/>
      <c r="C58" s="170"/>
      <c r="D58" s="171"/>
      <c r="E58" s="172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2"/>
      <c r="BA58" s="173"/>
      <c r="BB58" s="173"/>
      <c r="BC58" s="173"/>
      <c r="BD58" s="239"/>
      <c r="BE58" s="257"/>
      <c r="BF58" s="258"/>
      <c r="BG58" s="254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</row>
    <row r="59" spans="1:71" ht="18" customHeight="1">
      <c r="A59" s="182"/>
      <c r="B59" s="182"/>
      <c r="C59" s="166"/>
      <c r="D59" s="166"/>
      <c r="E59" s="166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66"/>
      <c r="BA59" s="173"/>
      <c r="BB59" s="173"/>
      <c r="BC59" s="173"/>
      <c r="BD59" s="239"/>
      <c r="BE59" s="257"/>
      <c r="BF59" s="252"/>
      <c r="BG59" s="254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</row>
    <row r="60" spans="1:71" ht="3" customHeight="1">
      <c r="A60" s="182"/>
      <c r="B60" s="182"/>
      <c r="C60" s="166"/>
      <c r="D60" s="166"/>
      <c r="E60" s="175"/>
      <c r="F60" s="170"/>
      <c r="G60" s="166"/>
      <c r="H60" s="166"/>
      <c r="I60" s="166"/>
      <c r="J60" s="166"/>
      <c r="K60" s="166"/>
      <c r="L60" s="166"/>
      <c r="M60" s="166"/>
      <c r="N60" s="176"/>
      <c r="O60" s="176">
        <v>0</v>
      </c>
      <c r="P60" s="176"/>
      <c r="Q60" s="176"/>
      <c r="R60" s="176"/>
      <c r="S60" s="176"/>
      <c r="T60" s="175"/>
      <c r="U60" s="175"/>
      <c r="V60" s="175"/>
      <c r="W60" s="175"/>
      <c r="X60" s="175"/>
      <c r="Y60" s="175"/>
      <c r="Z60" s="175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240"/>
      <c r="BE60" s="256"/>
      <c r="BF60" s="255"/>
      <c r="BG60" s="254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</row>
    <row r="61" spans="1:71" ht="3" customHeight="1">
      <c r="A61" s="182"/>
      <c r="B61" s="182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238"/>
      <c r="BE61" s="259"/>
      <c r="BF61" s="254"/>
      <c r="BG61" s="254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</row>
    <row r="62" spans="1:71" ht="31.5" customHeight="1">
      <c r="A62" s="182"/>
      <c r="B62" s="182"/>
      <c r="C62" s="170"/>
      <c r="D62" s="171"/>
      <c r="E62" s="172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2"/>
      <c r="BA62" s="173"/>
      <c r="BB62" s="173"/>
      <c r="BC62" s="173"/>
      <c r="BD62" s="239"/>
      <c r="BE62" s="257"/>
      <c r="BF62" s="258"/>
      <c r="BG62" s="254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</row>
    <row r="63" spans="1:71" ht="18" customHeight="1">
      <c r="A63" s="182"/>
      <c r="B63" s="182"/>
      <c r="C63" s="166"/>
      <c r="D63" s="166"/>
      <c r="E63" s="166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66"/>
      <c r="BA63" s="173"/>
      <c r="BB63" s="173"/>
      <c r="BC63" s="173"/>
      <c r="BD63" s="239"/>
      <c r="BE63" s="257"/>
      <c r="BF63" s="252"/>
      <c r="BG63" s="254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</row>
    <row r="64" spans="1:71" ht="3" customHeight="1">
      <c r="A64" s="175"/>
      <c r="B64" s="166"/>
      <c r="C64" s="166"/>
      <c r="D64" s="166"/>
      <c r="E64" s="175"/>
      <c r="F64" s="170"/>
      <c r="G64" s="166"/>
      <c r="H64" s="166"/>
      <c r="I64" s="166"/>
      <c r="J64" s="166"/>
      <c r="K64" s="166"/>
      <c r="L64" s="166"/>
      <c r="M64" s="166"/>
      <c r="N64" s="176"/>
      <c r="O64" s="176"/>
      <c r="P64" s="176"/>
      <c r="Q64" s="176"/>
      <c r="R64" s="176"/>
      <c r="S64" s="176"/>
      <c r="T64" s="175"/>
      <c r="U64" s="175"/>
      <c r="V64" s="175"/>
      <c r="W64" s="175"/>
      <c r="X64" s="175"/>
      <c r="Y64" s="175"/>
      <c r="Z64" s="175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240"/>
      <c r="BE64" s="256"/>
      <c r="BF64" s="255"/>
      <c r="BG64" s="254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</row>
    <row r="65" spans="1:71" ht="3" customHeight="1">
      <c r="A65" s="183"/>
      <c r="B65" s="183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75"/>
      <c r="BB65" s="169"/>
      <c r="BC65" s="169"/>
      <c r="BD65" s="238"/>
      <c r="BE65" s="259"/>
      <c r="BF65" s="254"/>
      <c r="BG65" s="254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</row>
    <row r="66" spans="1:71" ht="31.5" customHeight="1">
      <c r="A66" s="183"/>
      <c r="B66" s="183"/>
      <c r="C66" s="170"/>
      <c r="D66" s="171"/>
      <c r="E66" s="172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2"/>
      <c r="BA66" s="173"/>
      <c r="BB66" s="173"/>
      <c r="BC66" s="173"/>
      <c r="BD66" s="239"/>
      <c r="BE66" s="257"/>
      <c r="BF66" s="258"/>
      <c r="BG66" s="254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</row>
    <row r="67" spans="1:71" ht="18" customHeight="1">
      <c r="A67" s="183"/>
      <c r="B67" s="183"/>
      <c r="C67" s="166"/>
      <c r="D67" s="166"/>
      <c r="E67" s="166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66"/>
      <c r="BA67" s="173"/>
      <c r="BB67" s="173"/>
      <c r="BC67" s="173"/>
      <c r="BD67" s="239"/>
      <c r="BE67" s="257"/>
      <c r="BF67" s="252"/>
      <c r="BG67" s="254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</row>
    <row r="68" spans="1:71" ht="3" customHeight="1">
      <c r="A68" s="175"/>
      <c r="B68" s="166"/>
      <c r="C68" s="166"/>
      <c r="D68" s="166"/>
      <c r="E68" s="175"/>
      <c r="F68" s="170"/>
      <c r="G68" s="166"/>
      <c r="H68" s="166"/>
      <c r="I68" s="166"/>
      <c r="J68" s="166"/>
      <c r="K68" s="166"/>
      <c r="L68" s="166"/>
      <c r="M68" s="166"/>
      <c r="N68" s="176"/>
      <c r="O68" s="176"/>
      <c r="P68" s="176"/>
      <c r="Q68" s="176"/>
      <c r="R68" s="176"/>
      <c r="S68" s="176"/>
      <c r="T68" s="175"/>
      <c r="U68" s="175"/>
      <c r="V68" s="175"/>
      <c r="W68" s="175"/>
      <c r="X68" s="175"/>
      <c r="Y68" s="175"/>
      <c r="Z68" s="175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240"/>
      <c r="BE68" s="256"/>
      <c r="BF68" s="255"/>
      <c r="BG68" s="254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</row>
    <row r="69" spans="1:71">
      <c r="G69" s="184"/>
      <c r="H69" s="184"/>
      <c r="I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6"/>
      <c r="AQ69" s="186"/>
      <c r="AR69" s="186"/>
      <c r="AS69" s="186"/>
      <c r="AT69" s="186"/>
      <c r="AU69" s="186"/>
      <c r="AV69" s="186"/>
      <c r="BD69" s="241"/>
      <c r="BE69" s="253"/>
      <c r="BF69" s="252"/>
      <c r="BG69" s="252"/>
      <c r="BH69" s="252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</row>
    <row r="70" spans="1:71">
      <c r="AY70" s="187"/>
      <c r="BA70" s="187"/>
      <c r="BB70" s="187"/>
      <c r="BC70" s="187"/>
      <c r="BD70" s="187"/>
      <c r="BE70" s="242"/>
      <c r="BF70" s="242"/>
      <c r="BG70" s="242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</row>
    <row r="71" spans="1:71" ht="12" customHeight="1">
      <c r="AY71" s="187"/>
      <c r="BA71" s="187"/>
      <c r="BB71" s="187"/>
      <c r="BC71" s="187"/>
      <c r="BD71" s="187"/>
      <c r="BE71" s="187"/>
      <c r="BF71" s="187"/>
      <c r="BG71" s="187"/>
      <c r="BH71" s="161"/>
    </row>
    <row r="72" spans="1:71" ht="12" customHeight="1">
      <c r="AY72" s="187"/>
      <c r="BA72" s="187"/>
      <c r="BB72" s="187"/>
      <c r="BC72" s="187"/>
      <c r="BD72" s="187"/>
      <c r="BE72" s="187"/>
      <c r="BF72" s="187"/>
      <c r="BG72" s="187"/>
      <c r="BH72" s="161"/>
    </row>
    <row r="73" spans="1:71" ht="12" customHeight="1">
      <c r="AY73" s="187"/>
      <c r="BA73" s="187"/>
      <c r="BB73" s="187"/>
      <c r="BC73" s="187"/>
      <c r="BD73" s="187"/>
      <c r="BE73" s="187"/>
      <c r="BF73" s="187"/>
      <c r="BG73" s="187"/>
      <c r="BH73" s="161"/>
    </row>
    <row r="74" spans="1:71" ht="12" customHeight="1">
      <c r="AY74" s="187"/>
      <c r="BA74" s="187"/>
      <c r="BB74" s="187"/>
      <c r="BC74" s="187"/>
      <c r="BD74" s="187"/>
      <c r="BE74" s="187"/>
      <c r="BF74" s="187"/>
      <c r="BG74" s="187"/>
      <c r="BH74" s="161"/>
    </row>
    <row r="75" spans="1:71">
      <c r="AY75" s="187"/>
      <c r="BA75" s="187"/>
      <c r="BB75" s="187"/>
      <c r="BC75" s="187"/>
      <c r="BD75" s="187"/>
      <c r="BE75" s="187"/>
      <c r="BF75" s="187"/>
      <c r="BG75" s="187"/>
      <c r="BH75" s="161"/>
    </row>
    <row r="76" spans="1:71">
      <c r="AY76" s="187"/>
      <c r="BA76" s="187"/>
      <c r="BB76" s="187"/>
      <c r="BC76" s="187"/>
      <c r="BD76" s="187"/>
      <c r="BE76" s="187"/>
      <c r="BF76" s="187"/>
      <c r="BG76" s="187"/>
      <c r="BH76" s="161"/>
    </row>
    <row r="77" spans="1:71">
      <c r="AY77" s="187"/>
      <c r="BA77" s="187"/>
      <c r="BB77" s="187"/>
      <c r="BC77" s="187"/>
      <c r="BD77" s="187"/>
      <c r="BE77" s="187"/>
      <c r="BF77" s="187"/>
      <c r="BG77" s="187"/>
      <c r="BH77" s="161"/>
    </row>
    <row r="78" spans="1:71">
      <c r="AY78" s="187"/>
      <c r="BA78" s="187"/>
      <c r="BB78" s="187"/>
      <c r="BC78" s="187"/>
      <c r="BD78" s="187"/>
      <c r="BE78" s="187"/>
      <c r="BF78" s="187"/>
      <c r="BG78" s="187"/>
      <c r="BH78" s="161"/>
    </row>
    <row r="80" spans="1:71">
      <c r="A80" s="161"/>
      <c r="B80" s="161"/>
    </row>
    <row r="81" spans="1:62" s="162" customFormat="1">
      <c r="A81" s="161"/>
      <c r="B81" s="161"/>
      <c r="BI81" s="161"/>
      <c r="BJ81" s="161"/>
    </row>
    <row r="82" spans="1:62" s="162" customFormat="1">
      <c r="A82" s="161"/>
      <c r="B82" s="161"/>
      <c r="BI82" s="161"/>
      <c r="BJ82" s="161"/>
    </row>
    <row r="83" spans="1:62" s="162" customFormat="1">
      <c r="A83" s="161"/>
      <c r="B83" s="161"/>
      <c r="BI83" s="161"/>
      <c r="BJ83" s="161"/>
    </row>
    <row r="84" spans="1:62" s="162" customFormat="1">
      <c r="A84" s="161"/>
      <c r="B84" s="161"/>
      <c r="BI84" s="161"/>
      <c r="BJ84" s="161"/>
    </row>
    <row r="85" spans="1:62" s="162" customFormat="1">
      <c r="A85" s="161"/>
      <c r="B85" s="161"/>
      <c r="BI85" s="161"/>
      <c r="BJ85" s="161"/>
    </row>
    <row r="86" spans="1:62" s="162" customFormat="1">
      <c r="A86" s="161"/>
      <c r="B86" s="161"/>
      <c r="BI86" s="161"/>
      <c r="BJ86" s="161"/>
    </row>
    <row r="87" spans="1:62" s="162" customFormat="1">
      <c r="A87" s="161"/>
      <c r="B87" s="161"/>
      <c r="BI87" s="161"/>
      <c r="BJ87" s="161"/>
    </row>
    <row r="88" spans="1:62" s="162" customFormat="1">
      <c r="A88" s="161"/>
      <c r="B88" s="161"/>
      <c r="BI88" s="161"/>
      <c r="BJ88" s="161"/>
    </row>
    <row r="89" spans="1:62" s="162" customFormat="1">
      <c r="A89" s="161"/>
      <c r="B89" s="161"/>
      <c r="BI89" s="161"/>
      <c r="BJ89" s="161"/>
    </row>
    <row r="90" spans="1:62" s="162" customFormat="1">
      <c r="A90" s="161"/>
      <c r="B90" s="161"/>
      <c r="BI90" s="161"/>
      <c r="BJ90" s="161"/>
    </row>
    <row r="91" spans="1:62" s="162" customFormat="1">
      <c r="A91" s="161"/>
      <c r="B91" s="161"/>
      <c r="BI91" s="161"/>
      <c r="BJ91" s="161"/>
    </row>
    <row r="92" spans="1:62" s="162" customFormat="1">
      <c r="A92" s="161"/>
      <c r="B92" s="161"/>
      <c r="BI92" s="161"/>
      <c r="BJ92" s="161"/>
    </row>
    <row r="93" spans="1:62" s="162" customFormat="1">
      <c r="A93" s="161"/>
      <c r="B93" s="161"/>
      <c r="BI93" s="161"/>
      <c r="BJ93" s="161"/>
    </row>
    <row r="94" spans="1:62" s="162" customFormat="1">
      <c r="A94" s="161"/>
      <c r="B94" s="161"/>
      <c r="BI94" s="161"/>
      <c r="BJ94" s="161"/>
    </row>
    <row r="95" spans="1:62" s="162" customFormat="1">
      <c r="A95" s="161"/>
      <c r="B95" s="161"/>
      <c r="BI95" s="161"/>
      <c r="BJ95" s="161"/>
    </row>
    <row r="96" spans="1:62" s="162" customFormat="1">
      <c r="A96" s="161"/>
      <c r="B96" s="161"/>
      <c r="BI96" s="161"/>
      <c r="BJ96" s="161"/>
    </row>
    <row r="97" spans="1:62" s="162" customFormat="1">
      <c r="A97" s="161"/>
      <c r="B97" s="161"/>
      <c r="BI97" s="161"/>
      <c r="BJ97" s="161"/>
    </row>
  </sheetData>
  <mergeCells count="3">
    <mergeCell ref="AR1:BJ2"/>
    <mergeCell ref="D22:I23"/>
    <mergeCell ref="J22:BC23"/>
  </mergeCells>
  <phoneticPr fontId="29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K80"/>
  <sheetViews>
    <sheetView view="pageBreakPreview" zoomScaleNormal="100" zoomScaleSheetLayoutView="100" workbookViewId="0">
      <selection activeCell="A4" sqref="A4:XFD4"/>
    </sheetView>
  </sheetViews>
  <sheetFormatPr defaultRowHeight="13.5"/>
  <cols>
    <col min="1" max="63" width="1.625" customWidth="1"/>
  </cols>
  <sheetData>
    <row r="1" spans="1:63" ht="11.1" customHeight="1">
      <c r="A1" s="445">
        <f>'193'!AW1+1</f>
        <v>194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3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3" s="61" customFormat="1" ht="11.1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</row>
    <row r="4" spans="1:63" s="61" customFormat="1" ht="11.1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</row>
    <row r="5" spans="1:63" s="95" customFormat="1" ht="15.95" customHeight="1">
      <c r="B5" s="654" t="s">
        <v>847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96"/>
    </row>
    <row r="6" spans="1:63" s="61" customFormat="1" ht="12.95" customHeight="1">
      <c r="B6" s="650" t="s">
        <v>188</v>
      </c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650"/>
      <c r="AL6" s="650"/>
      <c r="AM6" s="650"/>
      <c r="AN6" s="650"/>
      <c r="AO6" s="650"/>
      <c r="AP6" s="650"/>
      <c r="AQ6" s="650"/>
      <c r="AR6" s="650"/>
      <c r="AS6" s="650"/>
      <c r="AT6" s="650"/>
      <c r="AU6" s="650"/>
      <c r="AV6" s="650"/>
      <c r="AW6" s="650"/>
      <c r="AX6" s="650"/>
      <c r="AY6" s="650"/>
      <c r="AZ6" s="650"/>
      <c r="BA6" s="650"/>
      <c r="BB6" s="650"/>
      <c r="BC6" s="650"/>
      <c r="BD6" s="650"/>
      <c r="BE6" s="650"/>
      <c r="BF6" s="650"/>
      <c r="BG6" s="650"/>
      <c r="BH6" s="650"/>
      <c r="BI6" s="650"/>
      <c r="BJ6" s="650"/>
      <c r="BK6" s="330"/>
    </row>
    <row r="7" spans="1:63" s="61" customFormat="1" ht="11.1" customHeight="1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94" t="s">
        <v>187</v>
      </c>
      <c r="BK7" s="93"/>
    </row>
    <row r="8" spans="1:63" s="61" customFormat="1" ht="12.95" customHeight="1">
      <c r="B8" s="655" t="s">
        <v>1</v>
      </c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 t="s">
        <v>186</v>
      </c>
      <c r="O8" s="644"/>
      <c r="P8" s="644"/>
      <c r="Q8" s="644"/>
      <c r="R8" s="644"/>
      <c r="S8" s="644"/>
      <c r="T8" s="644"/>
      <c r="U8" s="644" t="s">
        <v>185</v>
      </c>
      <c r="V8" s="644"/>
      <c r="W8" s="644"/>
      <c r="X8" s="644"/>
      <c r="Y8" s="644"/>
      <c r="Z8" s="644"/>
      <c r="AA8" s="644"/>
      <c r="AB8" s="644" t="s">
        <v>184</v>
      </c>
      <c r="AC8" s="644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644" t="s">
        <v>183</v>
      </c>
      <c r="AQ8" s="644"/>
      <c r="AR8" s="644"/>
      <c r="AS8" s="644"/>
      <c r="AT8" s="644"/>
      <c r="AU8" s="644"/>
      <c r="AV8" s="644"/>
      <c r="AW8" s="644" t="s">
        <v>180</v>
      </c>
      <c r="AX8" s="644"/>
      <c r="AY8" s="644"/>
      <c r="AZ8" s="644"/>
      <c r="BA8" s="644"/>
      <c r="BB8" s="644"/>
      <c r="BC8" s="644"/>
      <c r="BD8" s="646" t="s">
        <v>182</v>
      </c>
      <c r="BE8" s="646"/>
      <c r="BF8" s="646"/>
      <c r="BG8" s="646"/>
      <c r="BH8" s="646"/>
      <c r="BI8" s="646"/>
      <c r="BJ8" s="647"/>
      <c r="BK8" s="329"/>
    </row>
    <row r="9" spans="1:63" s="61" customFormat="1" ht="12.95" customHeight="1">
      <c r="B9" s="656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 t="s">
        <v>181</v>
      </c>
      <c r="AC9" s="645"/>
      <c r="AD9" s="645"/>
      <c r="AE9" s="645"/>
      <c r="AF9" s="645"/>
      <c r="AG9" s="645"/>
      <c r="AH9" s="645"/>
      <c r="AI9" s="645" t="s">
        <v>180</v>
      </c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8"/>
      <c r="BE9" s="648"/>
      <c r="BF9" s="648"/>
      <c r="BG9" s="648"/>
      <c r="BH9" s="648"/>
      <c r="BI9" s="648"/>
      <c r="BJ9" s="649"/>
      <c r="BK9" s="329"/>
    </row>
    <row r="10" spans="1:63" s="61" customFormat="1" ht="9.9499999999999993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78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650" t="s">
        <v>169</v>
      </c>
      <c r="AO10" s="650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650" t="s">
        <v>169</v>
      </c>
      <c r="BC10" s="650"/>
      <c r="BD10" s="329"/>
      <c r="BE10" s="329"/>
      <c r="BF10" s="329"/>
      <c r="BG10" s="329"/>
      <c r="BH10" s="329"/>
      <c r="BI10" s="329"/>
      <c r="BJ10" s="329"/>
      <c r="BK10" s="329"/>
    </row>
    <row r="11" spans="1:63" s="61" customFormat="1" ht="7.5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76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</row>
    <row r="12" spans="1:63" s="61" customFormat="1" ht="11.85" customHeight="1">
      <c r="C12" s="643" t="s">
        <v>7</v>
      </c>
      <c r="D12" s="643"/>
      <c r="E12" s="643"/>
      <c r="F12" s="643"/>
      <c r="G12" s="652">
        <v>21</v>
      </c>
      <c r="H12" s="652"/>
      <c r="I12" s="643" t="s">
        <v>1</v>
      </c>
      <c r="J12" s="643"/>
      <c r="K12" s="643"/>
      <c r="L12" s="643"/>
      <c r="M12" s="76"/>
      <c r="N12" s="651">
        <v>333243</v>
      </c>
      <c r="O12" s="651"/>
      <c r="P12" s="651"/>
      <c r="Q12" s="651"/>
      <c r="R12" s="651"/>
      <c r="S12" s="651"/>
      <c r="T12" s="651"/>
      <c r="U12" s="651">
        <v>693276</v>
      </c>
      <c r="V12" s="651"/>
      <c r="W12" s="651"/>
      <c r="X12" s="651"/>
      <c r="Y12" s="651"/>
      <c r="Z12" s="651"/>
      <c r="AA12" s="651"/>
      <c r="AB12" s="651">
        <v>123617</v>
      </c>
      <c r="AC12" s="651"/>
      <c r="AD12" s="651"/>
      <c r="AE12" s="651"/>
      <c r="AF12" s="651"/>
      <c r="AG12" s="651"/>
      <c r="AH12" s="651"/>
      <c r="AI12" s="653">
        <v>37.095152786405116</v>
      </c>
      <c r="AJ12" s="653"/>
      <c r="AK12" s="653"/>
      <c r="AL12" s="653"/>
      <c r="AM12" s="653"/>
      <c r="AN12" s="653"/>
      <c r="AO12" s="653"/>
      <c r="AP12" s="651">
        <v>200917</v>
      </c>
      <c r="AQ12" s="651"/>
      <c r="AR12" s="651"/>
      <c r="AS12" s="651"/>
      <c r="AT12" s="651"/>
      <c r="AU12" s="651"/>
      <c r="AV12" s="651"/>
      <c r="AW12" s="653">
        <v>28.98080995159215</v>
      </c>
      <c r="AX12" s="653"/>
      <c r="AY12" s="653"/>
      <c r="AZ12" s="653"/>
      <c r="BA12" s="653"/>
      <c r="BB12" s="653"/>
      <c r="BC12" s="653"/>
      <c r="BD12" s="651">
        <v>203082</v>
      </c>
      <c r="BE12" s="651"/>
      <c r="BF12" s="651"/>
      <c r="BG12" s="651"/>
      <c r="BH12" s="651"/>
      <c r="BI12" s="651"/>
      <c r="BJ12" s="651"/>
    </row>
    <row r="13" spans="1:63" s="72" customFormat="1" ht="11.85" customHeight="1">
      <c r="C13" s="61"/>
      <c r="D13" s="61"/>
      <c r="E13" s="61"/>
      <c r="F13" s="61"/>
      <c r="G13" s="652">
        <v>22</v>
      </c>
      <c r="H13" s="652"/>
      <c r="I13" s="61"/>
      <c r="J13" s="61"/>
      <c r="K13" s="61"/>
      <c r="L13" s="61"/>
      <c r="M13" s="76"/>
      <c r="N13" s="651">
        <v>334959</v>
      </c>
      <c r="O13" s="651"/>
      <c r="P13" s="651"/>
      <c r="Q13" s="651"/>
      <c r="R13" s="651"/>
      <c r="S13" s="651"/>
      <c r="T13" s="651"/>
      <c r="U13" s="651">
        <v>694666</v>
      </c>
      <c r="V13" s="651"/>
      <c r="W13" s="651"/>
      <c r="X13" s="651"/>
      <c r="Y13" s="651"/>
      <c r="Z13" s="651"/>
      <c r="AA13" s="651"/>
      <c r="AB13" s="651">
        <v>123021</v>
      </c>
      <c r="AC13" s="651"/>
      <c r="AD13" s="651"/>
      <c r="AE13" s="651"/>
      <c r="AF13" s="651"/>
      <c r="AG13" s="651"/>
      <c r="AH13" s="651"/>
      <c r="AI13" s="653">
        <v>36.727181535650629</v>
      </c>
      <c r="AJ13" s="653"/>
      <c r="AK13" s="653"/>
      <c r="AL13" s="653"/>
      <c r="AM13" s="653"/>
      <c r="AN13" s="653"/>
      <c r="AO13" s="653"/>
      <c r="AP13" s="651">
        <v>199108</v>
      </c>
      <c r="AQ13" s="651"/>
      <c r="AR13" s="651"/>
      <c r="AS13" s="651"/>
      <c r="AT13" s="651"/>
      <c r="AU13" s="651"/>
      <c r="AV13" s="651"/>
      <c r="AW13" s="653">
        <v>28.662407545496681</v>
      </c>
      <c r="AX13" s="653"/>
      <c r="AY13" s="653"/>
      <c r="AZ13" s="653"/>
      <c r="BA13" s="653"/>
      <c r="BB13" s="653"/>
      <c r="BC13" s="653"/>
      <c r="BD13" s="651">
        <v>201608</v>
      </c>
      <c r="BE13" s="651"/>
      <c r="BF13" s="651"/>
      <c r="BG13" s="651"/>
      <c r="BH13" s="651"/>
      <c r="BI13" s="651"/>
      <c r="BJ13" s="651"/>
    </row>
    <row r="14" spans="1:63" s="61" customFormat="1" ht="11.85" customHeight="1">
      <c r="G14" s="652">
        <v>23</v>
      </c>
      <c r="H14" s="652"/>
      <c r="M14" s="76"/>
      <c r="N14" s="651">
        <v>336848</v>
      </c>
      <c r="O14" s="651"/>
      <c r="P14" s="651"/>
      <c r="Q14" s="651"/>
      <c r="R14" s="651"/>
      <c r="S14" s="651"/>
      <c r="T14" s="651"/>
      <c r="U14" s="651">
        <v>695432</v>
      </c>
      <c r="V14" s="651"/>
      <c r="W14" s="651"/>
      <c r="X14" s="651"/>
      <c r="Y14" s="651"/>
      <c r="Z14" s="651"/>
      <c r="AA14" s="651"/>
      <c r="AB14" s="651">
        <v>121170</v>
      </c>
      <c r="AC14" s="651"/>
      <c r="AD14" s="651"/>
      <c r="AE14" s="651"/>
      <c r="AF14" s="651"/>
      <c r="AG14" s="651"/>
      <c r="AH14" s="651"/>
      <c r="AI14" s="653">
        <v>35.971714245000712</v>
      </c>
      <c r="AJ14" s="653"/>
      <c r="AK14" s="653"/>
      <c r="AL14" s="653"/>
      <c r="AM14" s="653"/>
      <c r="AN14" s="653"/>
      <c r="AO14" s="653"/>
      <c r="AP14" s="651">
        <v>195080</v>
      </c>
      <c r="AQ14" s="651"/>
      <c r="AR14" s="651"/>
      <c r="AS14" s="651"/>
      <c r="AT14" s="651"/>
      <c r="AU14" s="651"/>
      <c r="AV14" s="651"/>
      <c r="AW14" s="653">
        <v>28.051628340369728</v>
      </c>
      <c r="AX14" s="653"/>
      <c r="AY14" s="653"/>
      <c r="AZ14" s="653"/>
      <c r="BA14" s="653"/>
      <c r="BB14" s="653"/>
      <c r="BC14" s="653"/>
      <c r="BD14" s="651">
        <v>198552</v>
      </c>
      <c r="BE14" s="651"/>
      <c r="BF14" s="651"/>
      <c r="BG14" s="651"/>
      <c r="BH14" s="651"/>
      <c r="BI14" s="651"/>
      <c r="BJ14" s="651"/>
    </row>
    <row r="15" spans="1:63" s="61" customFormat="1" ht="11.85" customHeight="1">
      <c r="G15" s="652">
        <v>24</v>
      </c>
      <c r="H15" s="652"/>
      <c r="M15" s="76"/>
      <c r="N15" s="651">
        <v>345379</v>
      </c>
      <c r="O15" s="651"/>
      <c r="P15" s="651"/>
      <c r="Q15" s="651"/>
      <c r="R15" s="651"/>
      <c r="S15" s="651"/>
      <c r="T15" s="651"/>
      <c r="U15" s="651">
        <v>709609</v>
      </c>
      <c r="V15" s="651"/>
      <c r="W15" s="651"/>
      <c r="X15" s="651"/>
      <c r="Y15" s="651"/>
      <c r="Z15" s="651"/>
      <c r="AA15" s="651"/>
      <c r="AB15" s="651">
        <v>119620</v>
      </c>
      <c r="AC15" s="651"/>
      <c r="AD15" s="651"/>
      <c r="AE15" s="651"/>
      <c r="AF15" s="651"/>
      <c r="AG15" s="651"/>
      <c r="AH15" s="651"/>
      <c r="AI15" s="653">
        <v>34.634416105206171</v>
      </c>
      <c r="AJ15" s="653"/>
      <c r="AK15" s="653"/>
      <c r="AL15" s="653"/>
      <c r="AM15" s="653"/>
      <c r="AN15" s="653"/>
      <c r="AO15" s="653"/>
      <c r="AP15" s="651">
        <v>190839</v>
      </c>
      <c r="AQ15" s="651"/>
      <c r="AR15" s="651"/>
      <c r="AS15" s="651"/>
      <c r="AT15" s="651"/>
      <c r="AU15" s="651"/>
      <c r="AV15" s="651"/>
      <c r="AW15" s="653">
        <v>26.893542782010936</v>
      </c>
      <c r="AX15" s="653"/>
      <c r="AY15" s="653"/>
      <c r="AZ15" s="653"/>
      <c r="BA15" s="653"/>
      <c r="BB15" s="653"/>
      <c r="BC15" s="653"/>
      <c r="BD15" s="651">
        <v>194102</v>
      </c>
      <c r="BE15" s="651"/>
      <c r="BF15" s="651"/>
      <c r="BG15" s="651"/>
      <c r="BH15" s="651"/>
      <c r="BI15" s="651"/>
      <c r="BJ15" s="651"/>
    </row>
    <row r="16" spans="1:63" s="72" customFormat="1" ht="11.85" customHeight="1">
      <c r="G16" s="657">
        <v>25</v>
      </c>
      <c r="H16" s="657"/>
      <c r="M16" s="74"/>
      <c r="N16" s="658">
        <v>348841</v>
      </c>
      <c r="O16" s="658"/>
      <c r="P16" s="658"/>
      <c r="Q16" s="658"/>
      <c r="R16" s="658"/>
      <c r="S16" s="658"/>
      <c r="T16" s="658"/>
      <c r="U16" s="658">
        <v>712407</v>
      </c>
      <c r="V16" s="658"/>
      <c r="W16" s="658"/>
      <c r="X16" s="658"/>
      <c r="Y16" s="658"/>
      <c r="Z16" s="658"/>
      <c r="AA16" s="658"/>
      <c r="AB16" s="658">
        <v>118291</v>
      </c>
      <c r="AC16" s="658"/>
      <c r="AD16" s="658"/>
      <c r="AE16" s="658"/>
      <c r="AF16" s="658"/>
      <c r="AG16" s="658"/>
      <c r="AH16" s="658"/>
      <c r="AI16" s="659">
        <v>33.909718181062431</v>
      </c>
      <c r="AJ16" s="659"/>
      <c r="AK16" s="659"/>
      <c r="AL16" s="659"/>
      <c r="AM16" s="659"/>
      <c r="AN16" s="659"/>
      <c r="AO16" s="659"/>
      <c r="AP16" s="658">
        <v>186525</v>
      </c>
      <c r="AQ16" s="658"/>
      <c r="AR16" s="658"/>
      <c r="AS16" s="658"/>
      <c r="AT16" s="658"/>
      <c r="AU16" s="658"/>
      <c r="AV16" s="658"/>
      <c r="AW16" s="659">
        <v>26.182364856044366</v>
      </c>
      <c r="AX16" s="659"/>
      <c r="AY16" s="659"/>
      <c r="AZ16" s="659"/>
      <c r="BA16" s="659"/>
      <c r="BB16" s="659"/>
      <c r="BC16" s="659"/>
      <c r="BD16" s="658">
        <v>190178</v>
      </c>
      <c r="BE16" s="658"/>
      <c r="BF16" s="658"/>
      <c r="BG16" s="658"/>
      <c r="BH16" s="658"/>
      <c r="BI16" s="658"/>
      <c r="BJ16" s="658"/>
    </row>
    <row r="17" spans="2:63" s="61" customFormat="1" ht="11.85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4"/>
    </row>
    <row r="18" spans="2:63" s="61" customFormat="1" ht="11.85" customHeight="1">
      <c r="B18" s="64"/>
      <c r="C18" s="660" t="s">
        <v>8</v>
      </c>
      <c r="D18" s="660"/>
      <c r="E18" s="329" t="s">
        <v>10</v>
      </c>
      <c r="F18" s="64" t="s">
        <v>179</v>
      </c>
      <c r="I18" s="64"/>
      <c r="J18" s="64"/>
      <c r="M18" s="92"/>
      <c r="N18" s="92"/>
    </row>
    <row r="19" spans="2:63" s="61" customFormat="1" ht="11.85" customHeight="1">
      <c r="B19" s="661" t="s">
        <v>9</v>
      </c>
      <c r="C19" s="661"/>
      <c r="D19" s="661"/>
      <c r="E19" s="330" t="s">
        <v>10</v>
      </c>
      <c r="F19" s="61" t="s">
        <v>156</v>
      </c>
      <c r="M19" s="64"/>
      <c r="N19" s="64"/>
    </row>
    <row r="20" spans="2:63" s="61" customFormat="1" ht="9" customHeight="1">
      <c r="B20" s="331"/>
      <c r="C20" s="331"/>
      <c r="D20" s="331"/>
      <c r="E20" s="330"/>
      <c r="M20" s="64"/>
      <c r="N20" s="64"/>
    </row>
    <row r="21" spans="2:63" s="61" customFormat="1" ht="12.95" customHeight="1">
      <c r="B21" s="652" t="s">
        <v>178</v>
      </c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2"/>
      <c r="BE21" s="652"/>
      <c r="BF21" s="652"/>
      <c r="BG21" s="652"/>
      <c r="BH21" s="652"/>
      <c r="BI21" s="652"/>
      <c r="BJ21" s="652"/>
      <c r="BK21" s="330"/>
    </row>
    <row r="22" spans="2:63" s="61" customFormat="1" ht="12.95" customHeight="1">
      <c r="B22" s="650" t="s">
        <v>166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0"/>
      <c r="AD22" s="650"/>
      <c r="AE22" s="650"/>
      <c r="AF22" s="650"/>
      <c r="AG22" s="650"/>
      <c r="AH22" s="650"/>
      <c r="AI22" s="650"/>
      <c r="AJ22" s="650"/>
      <c r="AK22" s="650"/>
      <c r="AL22" s="650"/>
      <c r="AM22" s="650"/>
      <c r="AN22" s="650"/>
      <c r="AO22" s="650"/>
      <c r="AP22" s="650"/>
      <c r="AQ22" s="650"/>
      <c r="AR22" s="650"/>
      <c r="AS22" s="650"/>
      <c r="AT22" s="650"/>
      <c r="AU22" s="650"/>
      <c r="AV22" s="650"/>
      <c r="AW22" s="650"/>
      <c r="AX22" s="650"/>
      <c r="AY22" s="650"/>
      <c r="AZ22" s="650"/>
      <c r="BA22" s="650"/>
      <c r="BB22" s="650"/>
      <c r="BC22" s="650"/>
      <c r="BD22" s="650"/>
      <c r="BE22" s="650"/>
      <c r="BF22" s="650"/>
      <c r="BG22" s="650"/>
      <c r="BH22" s="650"/>
      <c r="BI22" s="650"/>
      <c r="BJ22" s="650"/>
      <c r="BK22" s="330"/>
    </row>
    <row r="23" spans="2:63" s="61" customFormat="1" ht="8.1" customHeight="1">
      <c r="B23" s="69"/>
      <c r="C23" s="69"/>
      <c r="D23" s="69"/>
      <c r="E23" s="71"/>
      <c r="F23" s="71"/>
      <c r="G23" s="71"/>
      <c r="H23" s="71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4"/>
    </row>
    <row r="24" spans="2:63" s="61" customFormat="1" ht="12.95" customHeight="1">
      <c r="B24" s="655" t="s">
        <v>1</v>
      </c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 t="s">
        <v>175</v>
      </c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4" t="s">
        <v>174</v>
      </c>
      <c r="AL24" s="644"/>
      <c r="AM24" s="644"/>
      <c r="AN24" s="644"/>
      <c r="AO24" s="644"/>
      <c r="AP24" s="644"/>
      <c r="AQ24" s="644"/>
      <c r="AR24" s="644"/>
      <c r="AS24" s="644"/>
      <c r="AT24" s="644"/>
      <c r="AU24" s="644"/>
      <c r="AV24" s="644"/>
      <c r="AW24" s="644"/>
      <c r="AX24" s="644"/>
      <c r="AY24" s="644"/>
      <c r="AZ24" s="644"/>
      <c r="BA24" s="644"/>
      <c r="BB24" s="644"/>
      <c r="BC24" s="644"/>
      <c r="BD24" s="644"/>
      <c r="BE24" s="644"/>
      <c r="BF24" s="644"/>
      <c r="BG24" s="644"/>
      <c r="BH24" s="644"/>
      <c r="BI24" s="644"/>
      <c r="BJ24" s="662"/>
      <c r="BK24" s="64"/>
    </row>
    <row r="25" spans="2:63" s="61" customFormat="1" ht="12.75" customHeight="1">
      <c r="B25" s="656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 t="s">
        <v>173</v>
      </c>
      <c r="P25" s="645"/>
      <c r="Q25" s="645"/>
      <c r="R25" s="645"/>
      <c r="S25" s="645"/>
      <c r="T25" s="645"/>
      <c r="U25" s="645"/>
      <c r="V25" s="645" t="s">
        <v>172</v>
      </c>
      <c r="W25" s="645"/>
      <c r="X25" s="645"/>
      <c r="Y25" s="645"/>
      <c r="Z25" s="645"/>
      <c r="AA25" s="645"/>
      <c r="AB25" s="645"/>
      <c r="AC25" s="645" t="s">
        <v>171</v>
      </c>
      <c r="AD25" s="645"/>
      <c r="AE25" s="645"/>
      <c r="AF25" s="645"/>
      <c r="AG25" s="645"/>
      <c r="AH25" s="645"/>
      <c r="AI25" s="645"/>
      <c r="AJ25" s="645"/>
      <c r="AK25" s="645" t="s">
        <v>163</v>
      </c>
      <c r="AL25" s="645"/>
      <c r="AM25" s="645"/>
      <c r="AN25" s="645"/>
      <c r="AO25" s="645"/>
      <c r="AP25" s="645"/>
      <c r="AQ25" s="645"/>
      <c r="AR25" s="645"/>
      <c r="AS25" s="645"/>
      <c r="AT25" s="645" t="s">
        <v>162</v>
      </c>
      <c r="AU25" s="645"/>
      <c r="AV25" s="645"/>
      <c r="AW25" s="645"/>
      <c r="AX25" s="645"/>
      <c r="AY25" s="645"/>
      <c r="AZ25" s="645"/>
      <c r="BA25" s="645"/>
      <c r="BB25" s="645"/>
      <c r="BC25" s="645" t="s">
        <v>171</v>
      </c>
      <c r="BD25" s="645"/>
      <c r="BE25" s="645"/>
      <c r="BF25" s="645"/>
      <c r="BG25" s="645"/>
      <c r="BH25" s="645"/>
      <c r="BI25" s="645"/>
      <c r="BJ25" s="663"/>
      <c r="BK25" s="64"/>
    </row>
    <row r="26" spans="2:63" s="61" customFormat="1" ht="11.85" customHeight="1">
      <c r="B26" s="64"/>
      <c r="C26" s="329"/>
      <c r="D26" s="329"/>
      <c r="E26" s="329"/>
      <c r="F26" s="329"/>
      <c r="G26" s="64"/>
      <c r="H26" s="64"/>
      <c r="I26" s="64"/>
      <c r="J26" s="64"/>
      <c r="K26" s="64"/>
      <c r="L26" s="64"/>
      <c r="M26" s="64"/>
      <c r="N26" s="78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650" t="s">
        <v>170</v>
      </c>
      <c r="AJ26" s="650"/>
      <c r="AK26" s="329"/>
      <c r="AL26" s="329"/>
      <c r="AM26" s="329"/>
      <c r="AN26" s="329"/>
      <c r="AO26" s="329"/>
      <c r="AP26" s="329"/>
      <c r="AQ26" s="329"/>
      <c r="AR26" s="650" t="s">
        <v>161</v>
      </c>
      <c r="AS26" s="650"/>
      <c r="AT26" s="329"/>
      <c r="AU26" s="329"/>
      <c r="AV26" s="329"/>
      <c r="AW26" s="329"/>
      <c r="AX26" s="329"/>
      <c r="AY26" s="329"/>
      <c r="AZ26" s="329"/>
      <c r="BA26" s="650" t="s">
        <v>161</v>
      </c>
      <c r="BB26" s="650"/>
      <c r="BC26" s="329"/>
      <c r="BD26" s="329"/>
      <c r="BE26" s="329"/>
      <c r="BF26" s="329"/>
      <c r="BG26" s="329"/>
      <c r="BH26" s="329"/>
      <c r="BI26" s="650" t="s">
        <v>170</v>
      </c>
      <c r="BJ26" s="650"/>
      <c r="BK26" s="329"/>
    </row>
    <row r="27" spans="2:63" s="61" customFormat="1" ht="7.5" customHeight="1">
      <c r="B27" s="64"/>
      <c r="C27" s="329"/>
      <c r="D27" s="329"/>
      <c r="E27" s="329"/>
      <c r="F27" s="329"/>
      <c r="G27" s="64"/>
      <c r="H27" s="64"/>
      <c r="I27" s="64"/>
      <c r="J27" s="64"/>
      <c r="K27" s="64"/>
      <c r="L27" s="64"/>
      <c r="M27" s="64"/>
      <c r="N27" s="76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</row>
    <row r="28" spans="2:63" s="61" customFormat="1" ht="11.85" customHeight="1">
      <c r="C28" s="664" t="s">
        <v>160</v>
      </c>
      <c r="D28" s="664"/>
      <c r="E28" s="664"/>
      <c r="F28" s="664"/>
      <c r="G28" s="650">
        <v>21</v>
      </c>
      <c r="H28" s="650"/>
      <c r="I28" s="650"/>
      <c r="J28" s="664" t="s">
        <v>159</v>
      </c>
      <c r="K28" s="664"/>
      <c r="L28" s="664"/>
      <c r="M28" s="664"/>
      <c r="N28" s="76"/>
      <c r="O28" s="651">
        <v>1257567</v>
      </c>
      <c r="P28" s="651"/>
      <c r="Q28" s="651"/>
      <c r="R28" s="651"/>
      <c r="S28" s="651"/>
      <c r="T28" s="651"/>
      <c r="U28" s="651"/>
      <c r="V28" s="651">
        <v>1039228</v>
      </c>
      <c r="W28" s="651"/>
      <c r="X28" s="651"/>
      <c r="Y28" s="651"/>
      <c r="Z28" s="651"/>
      <c r="AA28" s="651"/>
      <c r="AB28" s="651"/>
      <c r="AC28" s="653">
        <v>82.637982707879573</v>
      </c>
      <c r="AD28" s="653"/>
      <c r="AE28" s="653"/>
      <c r="AF28" s="653"/>
      <c r="AG28" s="653"/>
      <c r="AH28" s="653"/>
      <c r="AI28" s="653"/>
      <c r="AJ28" s="653"/>
      <c r="AK28" s="651">
        <v>12625502282</v>
      </c>
      <c r="AL28" s="651"/>
      <c r="AM28" s="651"/>
      <c r="AN28" s="651"/>
      <c r="AO28" s="651"/>
      <c r="AP28" s="651"/>
      <c r="AQ28" s="651"/>
      <c r="AR28" s="651"/>
      <c r="AS28" s="651"/>
      <c r="AT28" s="651">
        <v>10516753341</v>
      </c>
      <c r="AU28" s="651"/>
      <c r="AV28" s="651"/>
      <c r="AW28" s="651"/>
      <c r="AX28" s="651"/>
      <c r="AY28" s="651"/>
      <c r="AZ28" s="651"/>
      <c r="BA28" s="651"/>
      <c r="BB28" s="651"/>
      <c r="BC28" s="653">
        <f>AT28/AK28*100</f>
        <v>83.297702587195971</v>
      </c>
      <c r="BD28" s="653"/>
      <c r="BE28" s="653"/>
      <c r="BF28" s="653"/>
      <c r="BG28" s="653"/>
      <c r="BH28" s="653"/>
      <c r="BI28" s="653"/>
      <c r="BJ28" s="653"/>
      <c r="BK28" s="64"/>
    </row>
    <row r="29" spans="2:63" s="72" customFormat="1" ht="11.85" customHeight="1">
      <c r="B29" s="64"/>
      <c r="C29" s="64"/>
      <c r="D29" s="64"/>
      <c r="E29" s="329"/>
      <c r="F29" s="329"/>
      <c r="G29" s="650">
        <v>22</v>
      </c>
      <c r="H29" s="650"/>
      <c r="I29" s="650"/>
      <c r="J29" s="64"/>
      <c r="K29" s="64"/>
      <c r="L29" s="64"/>
      <c r="M29" s="64"/>
      <c r="N29" s="76"/>
      <c r="O29" s="651">
        <v>1228437</v>
      </c>
      <c r="P29" s="651"/>
      <c r="Q29" s="651"/>
      <c r="R29" s="651"/>
      <c r="S29" s="651"/>
      <c r="T29" s="651"/>
      <c r="U29" s="651"/>
      <c r="V29" s="651">
        <v>1019490</v>
      </c>
      <c r="W29" s="651"/>
      <c r="X29" s="651"/>
      <c r="Y29" s="651"/>
      <c r="Z29" s="651"/>
      <c r="AA29" s="651"/>
      <c r="AB29" s="651"/>
      <c r="AC29" s="653">
        <v>82.99082492630879</v>
      </c>
      <c r="AD29" s="653"/>
      <c r="AE29" s="653"/>
      <c r="AF29" s="653"/>
      <c r="AG29" s="653"/>
      <c r="AH29" s="653"/>
      <c r="AI29" s="653"/>
      <c r="AJ29" s="653"/>
      <c r="AK29" s="651">
        <v>13280801247</v>
      </c>
      <c r="AL29" s="651"/>
      <c r="AM29" s="651"/>
      <c r="AN29" s="651"/>
      <c r="AO29" s="651"/>
      <c r="AP29" s="651"/>
      <c r="AQ29" s="651"/>
      <c r="AR29" s="651"/>
      <c r="AS29" s="651"/>
      <c r="AT29" s="651">
        <v>11224338624</v>
      </c>
      <c r="AU29" s="651"/>
      <c r="AV29" s="651"/>
      <c r="AW29" s="651"/>
      <c r="AX29" s="651"/>
      <c r="AY29" s="651"/>
      <c r="AZ29" s="651"/>
      <c r="BA29" s="651"/>
      <c r="BB29" s="651"/>
      <c r="BC29" s="653">
        <f>AT29/AK29*100</f>
        <v>84.51552293605377</v>
      </c>
      <c r="BD29" s="653"/>
      <c r="BE29" s="653"/>
      <c r="BF29" s="653"/>
      <c r="BG29" s="653"/>
      <c r="BH29" s="653"/>
      <c r="BI29" s="653"/>
      <c r="BJ29" s="653"/>
      <c r="BK29" s="73"/>
    </row>
    <row r="30" spans="2:63" s="61" customFormat="1" ht="11.85" customHeight="1">
      <c r="B30" s="64"/>
      <c r="C30" s="64"/>
      <c r="D30" s="64"/>
      <c r="E30" s="329"/>
      <c r="F30" s="329"/>
      <c r="G30" s="650">
        <v>23</v>
      </c>
      <c r="H30" s="650"/>
      <c r="I30" s="650"/>
      <c r="J30" s="64"/>
      <c r="K30" s="64"/>
      <c r="L30" s="64"/>
      <c r="M30" s="64"/>
      <c r="N30" s="76"/>
      <c r="O30" s="651">
        <v>1202686</v>
      </c>
      <c r="P30" s="651"/>
      <c r="Q30" s="651"/>
      <c r="R30" s="651"/>
      <c r="S30" s="651"/>
      <c r="T30" s="651"/>
      <c r="U30" s="651"/>
      <c r="V30" s="651">
        <v>1010311</v>
      </c>
      <c r="W30" s="651"/>
      <c r="X30" s="651"/>
      <c r="Y30" s="651"/>
      <c r="Z30" s="651"/>
      <c r="AA30" s="651"/>
      <c r="AB30" s="651"/>
      <c r="AC30" s="653">
        <v>84.004553141884088</v>
      </c>
      <c r="AD30" s="653"/>
      <c r="AE30" s="653"/>
      <c r="AF30" s="653"/>
      <c r="AG30" s="653"/>
      <c r="AH30" s="653"/>
      <c r="AI30" s="653"/>
      <c r="AJ30" s="653"/>
      <c r="AK30" s="651">
        <v>13496610900</v>
      </c>
      <c r="AL30" s="651"/>
      <c r="AM30" s="651"/>
      <c r="AN30" s="651"/>
      <c r="AO30" s="651"/>
      <c r="AP30" s="651"/>
      <c r="AQ30" s="651"/>
      <c r="AR30" s="651"/>
      <c r="AS30" s="651"/>
      <c r="AT30" s="651">
        <v>11621942069</v>
      </c>
      <c r="AU30" s="651"/>
      <c r="AV30" s="651"/>
      <c r="AW30" s="651"/>
      <c r="AX30" s="651"/>
      <c r="AY30" s="651"/>
      <c r="AZ30" s="651"/>
      <c r="BA30" s="651"/>
      <c r="BB30" s="651"/>
      <c r="BC30" s="653">
        <f>AT30/AK30*100</f>
        <v>86.110077226868853</v>
      </c>
      <c r="BD30" s="653"/>
      <c r="BE30" s="653"/>
      <c r="BF30" s="653"/>
      <c r="BG30" s="653"/>
      <c r="BH30" s="653"/>
      <c r="BI30" s="653"/>
      <c r="BJ30" s="653"/>
      <c r="BK30" s="64"/>
    </row>
    <row r="31" spans="2:63" s="61" customFormat="1" ht="11.85" customHeight="1">
      <c r="B31" s="64"/>
      <c r="C31" s="64"/>
      <c r="D31" s="64"/>
      <c r="E31" s="329"/>
      <c r="F31" s="329"/>
      <c r="G31" s="650">
        <v>24</v>
      </c>
      <c r="H31" s="650"/>
      <c r="I31" s="650"/>
      <c r="J31" s="64"/>
      <c r="K31" s="64"/>
      <c r="L31" s="64"/>
      <c r="M31" s="64"/>
      <c r="N31" s="76"/>
      <c r="O31" s="651">
        <v>1192088</v>
      </c>
      <c r="P31" s="651"/>
      <c r="Q31" s="651"/>
      <c r="R31" s="651"/>
      <c r="S31" s="651"/>
      <c r="T31" s="651"/>
      <c r="U31" s="651"/>
      <c r="V31" s="651">
        <v>1014022</v>
      </c>
      <c r="W31" s="651"/>
      <c r="X31" s="651"/>
      <c r="Y31" s="651"/>
      <c r="Z31" s="651"/>
      <c r="AA31" s="651"/>
      <c r="AB31" s="651"/>
      <c r="AC31" s="653">
        <v>85.062679936380533</v>
      </c>
      <c r="AD31" s="653"/>
      <c r="AE31" s="653"/>
      <c r="AF31" s="653"/>
      <c r="AG31" s="653"/>
      <c r="AH31" s="653"/>
      <c r="AI31" s="653"/>
      <c r="AJ31" s="653"/>
      <c r="AK31" s="651">
        <v>13127416548</v>
      </c>
      <c r="AL31" s="651"/>
      <c r="AM31" s="651"/>
      <c r="AN31" s="651"/>
      <c r="AO31" s="651"/>
      <c r="AP31" s="651"/>
      <c r="AQ31" s="651"/>
      <c r="AR31" s="651"/>
      <c r="AS31" s="651"/>
      <c r="AT31" s="651">
        <v>11406951317</v>
      </c>
      <c r="AU31" s="651"/>
      <c r="AV31" s="651"/>
      <c r="AW31" s="651"/>
      <c r="AX31" s="651"/>
      <c r="AY31" s="651"/>
      <c r="AZ31" s="651"/>
      <c r="BA31" s="651"/>
      <c r="BB31" s="651"/>
      <c r="BC31" s="653">
        <f>AT31/AK31*100</f>
        <v>86.894106508244235</v>
      </c>
      <c r="BD31" s="653"/>
      <c r="BE31" s="653"/>
      <c r="BF31" s="653"/>
      <c r="BG31" s="653"/>
      <c r="BH31" s="653"/>
      <c r="BI31" s="653"/>
      <c r="BJ31" s="653"/>
      <c r="BK31" s="64"/>
    </row>
    <row r="32" spans="2:63" s="72" customFormat="1" ht="11.85" customHeight="1">
      <c r="B32" s="73"/>
      <c r="C32" s="73"/>
      <c r="D32" s="73"/>
      <c r="E32" s="332"/>
      <c r="F32" s="332"/>
      <c r="G32" s="665">
        <v>25</v>
      </c>
      <c r="H32" s="665"/>
      <c r="I32" s="665"/>
      <c r="J32" s="73"/>
      <c r="K32" s="73"/>
      <c r="L32" s="73"/>
      <c r="M32" s="73"/>
      <c r="N32" s="74"/>
      <c r="O32" s="658">
        <v>1173242</v>
      </c>
      <c r="P32" s="658"/>
      <c r="Q32" s="658"/>
      <c r="R32" s="658"/>
      <c r="S32" s="658"/>
      <c r="T32" s="658"/>
      <c r="U32" s="658"/>
      <c r="V32" s="658">
        <v>997677</v>
      </c>
      <c r="W32" s="658"/>
      <c r="X32" s="658"/>
      <c r="Y32" s="658"/>
      <c r="Z32" s="658"/>
      <c r="AA32" s="658"/>
      <c r="AB32" s="658"/>
      <c r="AC32" s="659">
        <v>85.035909045192724</v>
      </c>
      <c r="AD32" s="659"/>
      <c r="AE32" s="659"/>
      <c r="AF32" s="659"/>
      <c r="AG32" s="659"/>
      <c r="AH32" s="659"/>
      <c r="AI32" s="659"/>
      <c r="AJ32" s="659"/>
      <c r="AK32" s="658">
        <v>13160440787</v>
      </c>
      <c r="AL32" s="658"/>
      <c r="AM32" s="658"/>
      <c r="AN32" s="658"/>
      <c r="AO32" s="658"/>
      <c r="AP32" s="658"/>
      <c r="AQ32" s="658"/>
      <c r="AR32" s="658"/>
      <c r="AS32" s="658"/>
      <c r="AT32" s="658">
        <v>11492873328</v>
      </c>
      <c r="AU32" s="658"/>
      <c r="AV32" s="658"/>
      <c r="AW32" s="658"/>
      <c r="AX32" s="658"/>
      <c r="AY32" s="658"/>
      <c r="AZ32" s="658"/>
      <c r="BA32" s="658"/>
      <c r="BB32" s="658"/>
      <c r="BC32" s="659">
        <f>AT32/AK32*100</f>
        <v>87.328939159490488</v>
      </c>
      <c r="BD32" s="659"/>
      <c r="BE32" s="659"/>
      <c r="BF32" s="659"/>
      <c r="BG32" s="659"/>
      <c r="BH32" s="659"/>
      <c r="BI32" s="659"/>
      <c r="BJ32" s="659"/>
      <c r="BK32" s="73"/>
    </row>
    <row r="33" spans="2:63" s="61" customFormat="1" ht="11.85" customHeight="1">
      <c r="B33" s="69"/>
      <c r="C33" s="69"/>
      <c r="D33" s="69"/>
      <c r="E33" s="71"/>
      <c r="F33" s="71"/>
      <c r="G33" s="71"/>
      <c r="H33" s="71"/>
      <c r="I33" s="69"/>
      <c r="J33" s="69"/>
      <c r="K33" s="69"/>
      <c r="L33" s="69"/>
      <c r="M33" s="69"/>
      <c r="N33" s="70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4"/>
    </row>
    <row r="34" spans="2:63" s="61" customFormat="1" ht="11.85" customHeight="1">
      <c r="C34" s="660" t="s">
        <v>8</v>
      </c>
      <c r="D34" s="660"/>
      <c r="E34" s="92" t="s">
        <v>10</v>
      </c>
      <c r="F34" s="64" t="s">
        <v>158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5" spans="2:63" s="61" customFormat="1" ht="11.85" customHeight="1">
      <c r="B35" s="661" t="s">
        <v>9</v>
      </c>
      <c r="C35" s="661"/>
      <c r="D35" s="661"/>
      <c r="E35" s="330" t="s">
        <v>10</v>
      </c>
      <c r="F35" s="61" t="s">
        <v>156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</row>
    <row r="36" spans="2:63" s="61" customFormat="1" ht="9" customHeight="1">
      <c r="B36" s="331"/>
      <c r="C36" s="331"/>
      <c r="D36" s="331"/>
      <c r="E36" s="330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</row>
    <row r="37" spans="2:63" s="61" customFormat="1" ht="12.95" customHeight="1">
      <c r="B37" s="650" t="s">
        <v>177</v>
      </c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0"/>
      <c r="W37" s="650"/>
      <c r="X37" s="650"/>
      <c r="Y37" s="650"/>
      <c r="Z37" s="650"/>
      <c r="AA37" s="650"/>
      <c r="AB37" s="650"/>
      <c r="AC37" s="650"/>
      <c r="AD37" s="650"/>
      <c r="AE37" s="650"/>
      <c r="AF37" s="650"/>
      <c r="AG37" s="650"/>
      <c r="AH37" s="650"/>
      <c r="AI37" s="650"/>
      <c r="AJ37" s="650"/>
      <c r="AK37" s="650"/>
      <c r="AL37" s="650"/>
      <c r="AM37" s="650"/>
      <c r="AN37" s="650"/>
      <c r="AO37" s="650"/>
      <c r="AP37" s="650"/>
      <c r="AQ37" s="650"/>
      <c r="AR37" s="650"/>
      <c r="AS37" s="650"/>
      <c r="AT37" s="650"/>
      <c r="AU37" s="650"/>
      <c r="AV37" s="650"/>
      <c r="AW37" s="650"/>
      <c r="AX37" s="650"/>
      <c r="AY37" s="650"/>
      <c r="AZ37" s="650"/>
      <c r="BA37" s="650"/>
      <c r="BB37" s="650"/>
      <c r="BC37" s="650"/>
      <c r="BD37" s="650"/>
      <c r="BE37" s="650"/>
      <c r="BF37" s="650"/>
      <c r="BG37" s="650"/>
      <c r="BH37" s="650"/>
      <c r="BI37" s="650"/>
      <c r="BJ37" s="650"/>
      <c r="BK37" s="330"/>
    </row>
    <row r="38" spans="2:63" s="61" customFormat="1" ht="8.1" customHeight="1">
      <c r="B38" s="69"/>
      <c r="C38" s="69"/>
      <c r="D38" s="69"/>
      <c r="E38" s="71"/>
      <c r="F38" s="71"/>
      <c r="G38" s="71"/>
      <c r="H38" s="71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4"/>
    </row>
    <row r="39" spans="2:63" s="61" customFormat="1" ht="12.95" customHeight="1">
      <c r="B39" s="655" t="s">
        <v>1</v>
      </c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 t="s">
        <v>175</v>
      </c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 t="s">
        <v>174</v>
      </c>
      <c r="AL39" s="644"/>
      <c r="AM39" s="644"/>
      <c r="AN39" s="644"/>
      <c r="AO39" s="644"/>
      <c r="AP39" s="644"/>
      <c r="AQ39" s="644"/>
      <c r="AR39" s="644"/>
      <c r="AS39" s="644"/>
      <c r="AT39" s="644"/>
      <c r="AU39" s="644"/>
      <c r="AV39" s="644"/>
      <c r="AW39" s="644"/>
      <c r="AX39" s="644"/>
      <c r="AY39" s="644"/>
      <c r="AZ39" s="644"/>
      <c r="BA39" s="644"/>
      <c r="BB39" s="644"/>
      <c r="BC39" s="644"/>
      <c r="BD39" s="644"/>
      <c r="BE39" s="644"/>
      <c r="BF39" s="644"/>
      <c r="BG39" s="644"/>
      <c r="BH39" s="644"/>
      <c r="BI39" s="644"/>
      <c r="BJ39" s="662"/>
      <c r="BK39" s="64"/>
    </row>
    <row r="40" spans="2:63" s="61" customFormat="1" ht="12.95" customHeight="1">
      <c r="B40" s="656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 t="s">
        <v>173</v>
      </c>
      <c r="P40" s="645"/>
      <c r="Q40" s="645"/>
      <c r="R40" s="645"/>
      <c r="S40" s="645"/>
      <c r="T40" s="645"/>
      <c r="U40" s="645"/>
      <c r="V40" s="645" t="s">
        <v>172</v>
      </c>
      <c r="W40" s="645"/>
      <c r="X40" s="645"/>
      <c r="Y40" s="645"/>
      <c r="Z40" s="645"/>
      <c r="AA40" s="645"/>
      <c r="AB40" s="645"/>
      <c r="AC40" s="645" t="s">
        <v>171</v>
      </c>
      <c r="AD40" s="645"/>
      <c r="AE40" s="645"/>
      <c r="AF40" s="645"/>
      <c r="AG40" s="645"/>
      <c r="AH40" s="645"/>
      <c r="AI40" s="645"/>
      <c r="AJ40" s="645"/>
      <c r="AK40" s="645" t="s">
        <v>163</v>
      </c>
      <c r="AL40" s="645"/>
      <c r="AM40" s="645"/>
      <c r="AN40" s="645"/>
      <c r="AO40" s="645"/>
      <c r="AP40" s="645"/>
      <c r="AQ40" s="645"/>
      <c r="AR40" s="645"/>
      <c r="AS40" s="645"/>
      <c r="AT40" s="645" t="s">
        <v>162</v>
      </c>
      <c r="AU40" s="645"/>
      <c r="AV40" s="645"/>
      <c r="AW40" s="645"/>
      <c r="AX40" s="645"/>
      <c r="AY40" s="645"/>
      <c r="AZ40" s="645"/>
      <c r="BA40" s="645"/>
      <c r="BB40" s="645"/>
      <c r="BC40" s="645" t="s">
        <v>171</v>
      </c>
      <c r="BD40" s="645"/>
      <c r="BE40" s="645"/>
      <c r="BF40" s="645"/>
      <c r="BG40" s="645"/>
      <c r="BH40" s="645"/>
      <c r="BI40" s="645"/>
      <c r="BJ40" s="663"/>
      <c r="BK40" s="64"/>
    </row>
    <row r="41" spans="2:63" s="61" customFormat="1" ht="11.85" customHeight="1">
      <c r="B41" s="64"/>
      <c r="C41" s="329"/>
      <c r="D41" s="329"/>
      <c r="E41" s="329"/>
      <c r="F41" s="329"/>
      <c r="G41" s="64"/>
      <c r="H41" s="64"/>
      <c r="I41" s="64"/>
      <c r="J41" s="64"/>
      <c r="K41" s="64"/>
      <c r="L41" s="64"/>
      <c r="M41" s="64"/>
      <c r="N41" s="78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650" t="s">
        <v>170</v>
      </c>
      <c r="AJ41" s="650"/>
      <c r="AK41" s="329"/>
      <c r="AL41" s="329"/>
      <c r="AM41" s="329"/>
      <c r="AN41" s="329"/>
      <c r="AO41" s="329"/>
      <c r="AP41" s="329"/>
      <c r="AQ41" s="329"/>
      <c r="AR41" s="650" t="s">
        <v>161</v>
      </c>
      <c r="AS41" s="650"/>
      <c r="AV41" s="329"/>
      <c r="AW41" s="329"/>
      <c r="AX41" s="329"/>
      <c r="AY41" s="329"/>
      <c r="AZ41" s="329"/>
      <c r="BA41" s="650" t="s">
        <v>161</v>
      </c>
      <c r="BB41" s="650"/>
      <c r="BC41" s="329"/>
      <c r="BD41" s="329"/>
      <c r="BE41" s="329"/>
      <c r="BF41" s="329"/>
      <c r="BG41" s="329"/>
      <c r="BH41" s="329"/>
      <c r="BI41" s="650" t="s">
        <v>169</v>
      </c>
      <c r="BJ41" s="650"/>
      <c r="BK41" s="329"/>
    </row>
    <row r="42" spans="2:63" s="61" customFormat="1" ht="7.5" customHeight="1">
      <c r="B42" s="64"/>
      <c r="C42" s="329"/>
      <c r="D42" s="329"/>
      <c r="E42" s="329"/>
      <c r="F42" s="329"/>
      <c r="G42" s="64"/>
      <c r="H42" s="64"/>
      <c r="I42" s="64"/>
      <c r="J42" s="64"/>
      <c r="K42" s="64"/>
      <c r="L42" s="64"/>
      <c r="M42" s="64"/>
      <c r="N42" s="76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</row>
    <row r="43" spans="2:63" s="72" customFormat="1" ht="11.85" customHeight="1">
      <c r="B43" s="73"/>
      <c r="C43" s="664" t="s">
        <v>160</v>
      </c>
      <c r="D43" s="664"/>
      <c r="E43" s="664"/>
      <c r="F43" s="664"/>
      <c r="G43" s="650">
        <v>21</v>
      </c>
      <c r="H43" s="650"/>
      <c r="I43" s="650"/>
      <c r="J43" s="664" t="s">
        <v>159</v>
      </c>
      <c r="K43" s="664"/>
      <c r="L43" s="664"/>
      <c r="M43" s="664"/>
      <c r="N43" s="76"/>
      <c r="O43" s="651">
        <v>609006</v>
      </c>
      <c r="P43" s="651"/>
      <c r="Q43" s="651"/>
      <c r="R43" s="651"/>
      <c r="S43" s="651"/>
      <c r="T43" s="651"/>
      <c r="U43" s="651"/>
      <c r="V43" s="651">
        <v>500531</v>
      </c>
      <c r="W43" s="651"/>
      <c r="X43" s="651"/>
      <c r="Y43" s="651"/>
      <c r="Z43" s="651"/>
      <c r="AA43" s="651"/>
      <c r="AB43" s="651"/>
      <c r="AC43" s="666">
        <f>V43/O43*100</f>
        <v>82.188188622115376</v>
      </c>
      <c r="AD43" s="666"/>
      <c r="AE43" s="666"/>
      <c r="AF43" s="666"/>
      <c r="AG43" s="666"/>
      <c r="AH43" s="666"/>
      <c r="AI43" s="666"/>
      <c r="AJ43" s="666"/>
      <c r="AK43" s="651">
        <v>1417439299</v>
      </c>
      <c r="AL43" s="651"/>
      <c r="AM43" s="651"/>
      <c r="AN43" s="651"/>
      <c r="AO43" s="651"/>
      <c r="AP43" s="651"/>
      <c r="AQ43" s="651"/>
      <c r="AR43" s="651"/>
      <c r="AS43" s="651"/>
      <c r="AT43" s="651">
        <v>1163078373</v>
      </c>
      <c r="AU43" s="651"/>
      <c r="AV43" s="651"/>
      <c r="AW43" s="651"/>
      <c r="AX43" s="651"/>
      <c r="AY43" s="651"/>
      <c r="AZ43" s="651"/>
      <c r="BA43" s="651"/>
      <c r="BB43" s="651"/>
      <c r="BC43" s="666">
        <f>AT43/AK43*100</f>
        <v>82.054898140650465</v>
      </c>
      <c r="BD43" s="666"/>
      <c r="BE43" s="666"/>
      <c r="BF43" s="666"/>
      <c r="BG43" s="666"/>
      <c r="BH43" s="666"/>
      <c r="BI43" s="666"/>
      <c r="BJ43" s="666"/>
      <c r="BK43" s="73"/>
    </row>
    <row r="44" spans="2:63" s="72" customFormat="1" ht="11.85" customHeight="1">
      <c r="B44" s="64"/>
      <c r="C44" s="64"/>
      <c r="D44" s="64"/>
      <c r="E44" s="329"/>
      <c r="F44" s="329"/>
      <c r="G44" s="650">
        <v>22</v>
      </c>
      <c r="H44" s="650"/>
      <c r="I44" s="650"/>
      <c r="J44" s="64"/>
      <c r="K44" s="64"/>
      <c r="L44" s="64"/>
      <c r="M44" s="64"/>
      <c r="N44" s="76"/>
      <c r="O44" s="651">
        <v>614731</v>
      </c>
      <c r="P44" s="651"/>
      <c r="Q44" s="651"/>
      <c r="R44" s="651"/>
      <c r="S44" s="651"/>
      <c r="T44" s="651"/>
      <c r="U44" s="651"/>
      <c r="V44" s="651">
        <v>511274</v>
      </c>
      <c r="W44" s="651"/>
      <c r="X44" s="651"/>
      <c r="Y44" s="651"/>
      <c r="Z44" s="651"/>
      <c r="AA44" s="651"/>
      <c r="AB44" s="651"/>
      <c r="AC44" s="666">
        <f>V44/O44*100</f>
        <v>83.170362321080276</v>
      </c>
      <c r="AD44" s="666"/>
      <c r="AE44" s="666"/>
      <c r="AF44" s="666"/>
      <c r="AG44" s="666"/>
      <c r="AH44" s="666"/>
      <c r="AI44" s="666"/>
      <c r="AJ44" s="666"/>
      <c r="AK44" s="651">
        <v>1428134910</v>
      </c>
      <c r="AL44" s="651"/>
      <c r="AM44" s="651"/>
      <c r="AN44" s="651"/>
      <c r="AO44" s="651"/>
      <c r="AP44" s="651"/>
      <c r="AQ44" s="651"/>
      <c r="AR44" s="651"/>
      <c r="AS44" s="651"/>
      <c r="AT44" s="651">
        <v>1184134731</v>
      </c>
      <c r="AU44" s="651"/>
      <c r="AV44" s="651"/>
      <c r="AW44" s="651"/>
      <c r="AX44" s="651"/>
      <c r="AY44" s="651"/>
      <c r="AZ44" s="651"/>
      <c r="BA44" s="651"/>
      <c r="BB44" s="651"/>
      <c r="BC44" s="666">
        <f>AT44/AK44*100</f>
        <v>82.914766854904485</v>
      </c>
      <c r="BD44" s="666"/>
      <c r="BE44" s="666"/>
      <c r="BF44" s="666"/>
      <c r="BG44" s="666"/>
      <c r="BH44" s="666"/>
      <c r="BI44" s="666"/>
      <c r="BJ44" s="666"/>
      <c r="BK44" s="73"/>
    </row>
    <row r="45" spans="2:63" s="61" customFormat="1" ht="11.85" customHeight="1">
      <c r="B45" s="64"/>
      <c r="C45" s="64"/>
      <c r="D45" s="64"/>
      <c r="E45" s="329"/>
      <c r="F45" s="329"/>
      <c r="G45" s="650">
        <v>23</v>
      </c>
      <c r="H45" s="650"/>
      <c r="I45" s="650"/>
      <c r="J45" s="64"/>
      <c r="K45" s="64"/>
      <c r="L45" s="64"/>
      <c r="M45" s="64"/>
      <c r="N45" s="76"/>
      <c r="O45" s="651">
        <v>623552</v>
      </c>
      <c r="P45" s="651"/>
      <c r="Q45" s="651"/>
      <c r="R45" s="651"/>
      <c r="S45" s="651"/>
      <c r="T45" s="651"/>
      <c r="U45" s="651"/>
      <c r="V45" s="651">
        <v>524682</v>
      </c>
      <c r="W45" s="651"/>
      <c r="X45" s="651"/>
      <c r="Y45" s="651"/>
      <c r="Z45" s="651"/>
      <c r="AA45" s="651"/>
      <c r="AB45" s="651"/>
      <c r="AC45" s="666">
        <f>V45/O45*100</f>
        <v>84.144064969721853</v>
      </c>
      <c r="AD45" s="666"/>
      <c r="AE45" s="666"/>
      <c r="AF45" s="666"/>
      <c r="AG45" s="666"/>
      <c r="AH45" s="666"/>
      <c r="AI45" s="666"/>
      <c r="AJ45" s="666"/>
      <c r="AK45" s="651">
        <v>1767247492</v>
      </c>
      <c r="AL45" s="651"/>
      <c r="AM45" s="651"/>
      <c r="AN45" s="651"/>
      <c r="AO45" s="651"/>
      <c r="AP45" s="651"/>
      <c r="AQ45" s="651"/>
      <c r="AR45" s="651"/>
      <c r="AS45" s="651"/>
      <c r="AT45" s="651">
        <v>1493216113</v>
      </c>
      <c r="AU45" s="651"/>
      <c r="AV45" s="651"/>
      <c r="AW45" s="651"/>
      <c r="AX45" s="651"/>
      <c r="AY45" s="651"/>
      <c r="AZ45" s="651"/>
      <c r="BA45" s="651"/>
      <c r="BB45" s="651"/>
      <c r="BC45" s="666">
        <f>AT45/AK45*100</f>
        <v>84.493887797804831</v>
      </c>
      <c r="BD45" s="666"/>
      <c r="BE45" s="666"/>
      <c r="BF45" s="666"/>
      <c r="BG45" s="666"/>
      <c r="BH45" s="666"/>
      <c r="BI45" s="666"/>
      <c r="BJ45" s="666"/>
      <c r="BK45" s="64"/>
    </row>
    <row r="46" spans="2:63" s="61" customFormat="1" ht="11.85" customHeight="1">
      <c r="B46" s="64"/>
      <c r="C46" s="64"/>
      <c r="D46" s="64"/>
      <c r="E46" s="329"/>
      <c r="F46" s="329"/>
      <c r="G46" s="650">
        <v>24</v>
      </c>
      <c r="H46" s="650"/>
      <c r="I46" s="650"/>
      <c r="J46" s="64"/>
      <c r="K46" s="64"/>
      <c r="L46" s="64"/>
      <c r="M46" s="64"/>
      <c r="N46" s="76"/>
      <c r="O46" s="651">
        <v>619466</v>
      </c>
      <c r="P46" s="651"/>
      <c r="Q46" s="651"/>
      <c r="R46" s="651"/>
      <c r="S46" s="651"/>
      <c r="T46" s="651"/>
      <c r="U46" s="651"/>
      <c r="V46" s="651">
        <v>527309</v>
      </c>
      <c r="W46" s="651"/>
      <c r="X46" s="651"/>
      <c r="Y46" s="651"/>
      <c r="Z46" s="651"/>
      <c r="AA46" s="651"/>
      <c r="AB46" s="651"/>
      <c r="AC46" s="666">
        <f>V46/O46*100</f>
        <v>85.123154458840361</v>
      </c>
      <c r="AD46" s="666"/>
      <c r="AE46" s="666"/>
      <c r="AF46" s="666"/>
      <c r="AG46" s="666"/>
      <c r="AH46" s="666"/>
      <c r="AI46" s="666"/>
      <c r="AJ46" s="666"/>
      <c r="AK46" s="651">
        <v>1834071427</v>
      </c>
      <c r="AL46" s="651"/>
      <c r="AM46" s="651"/>
      <c r="AN46" s="651"/>
      <c r="AO46" s="651"/>
      <c r="AP46" s="651"/>
      <c r="AQ46" s="651"/>
      <c r="AR46" s="651"/>
      <c r="AS46" s="651"/>
      <c r="AT46" s="651">
        <v>1561123433</v>
      </c>
      <c r="AU46" s="651"/>
      <c r="AV46" s="651"/>
      <c r="AW46" s="651"/>
      <c r="AX46" s="651"/>
      <c r="AY46" s="651"/>
      <c r="AZ46" s="651"/>
      <c r="BA46" s="651"/>
      <c r="BB46" s="651"/>
      <c r="BC46" s="666">
        <f>AT46/AK46*100</f>
        <v>85.117919074369837</v>
      </c>
      <c r="BD46" s="666"/>
      <c r="BE46" s="666"/>
      <c r="BF46" s="666"/>
      <c r="BG46" s="666"/>
      <c r="BH46" s="666"/>
      <c r="BI46" s="666"/>
      <c r="BJ46" s="666"/>
      <c r="BK46" s="64"/>
    </row>
    <row r="47" spans="2:63" s="72" customFormat="1" ht="11.85" customHeight="1">
      <c r="B47" s="73"/>
      <c r="C47" s="73"/>
      <c r="D47" s="73"/>
      <c r="E47" s="332"/>
      <c r="F47" s="332"/>
      <c r="G47" s="665">
        <v>25</v>
      </c>
      <c r="H47" s="665"/>
      <c r="I47" s="665"/>
      <c r="J47" s="73"/>
      <c r="K47" s="73"/>
      <c r="L47" s="73"/>
      <c r="M47" s="73"/>
      <c r="N47" s="74"/>
      <c r="O47" s="658">
        <v>600315</v>
      </c>
      <c r="P47" s="658"/>
      <c r="Q47" s="658"/>
      <c r="R47" s="658"/>
      <c r="S47" s="658"/>
      <c r="T47" s="658"/>
      <c r="U47" s="658"/>
      <c r="V47" s="658">
        <v>511066</v>
      </c>
      <c r="W47" s="658"/>
      <c r="X47" s="658"/>
      <c r="Y47" s="658"/>
      <c r="Z47" s="658"/>
      <c r="AA47" s="658"/>
      <c r="AB47" s="658"/>
      <c r="AC47" s="659">
        <f>V47/O47*100</f>
        <v>85.132971856442026</v>
      </c>
      <c r="AD47" s="659"/>
      <c r="AE47" s="659"/>
      <c r="AF47" s="659"/>
      <c r="AG47" s="659"/>
      <c r="AH47" s="659"/>
      <c r="AI47" s="659"/>
      <c r="AJ47" s="659"/>
      <c r="AK47" s="658">
        <v>1994118462</v>
      </c>
      <c r="AL47" s="658"/>
      <c r="AM47" s="658"/>
      <c r="AN47" s="658"/>
      <c r="AO47" s="658"/>
      <c r="AP47" s="658"/>
      <c r="AQ47" s="658"/>
      <c r="AR47" s="658"/>
      <c r="AS47" s="658"/>
      <c r="AT47" s="658">
        <v>1711989852</v>
      </c>
      <c r="AU47" s="658"/>
      <c r="AV47" s="658"/>
      <c r="AW47" s="658"/>
      <c r="AX47" s="658"/>
      <c r="AY47" s="658"/>
      <c r="AZ47" s="658"/>
      <c r="BA47" s="658"/>
      <c r="BB47" s="658"/>
      <c r="BC47" s="659">
        <f>AT47/AK47*100</f>
        <v>85.851963392533904</v>
      </c>
      <c r="BD47" s="659"/>
      <c r="BE47" s="659"/>
      <c r="BF47" s="659"/>
      <c r="BG47" s="659"/>
      <c r="BH47" s="659"/>
      <c r="BI47" s="659"/>
      <c r="BJ47" s="659"/>
      <c r="BK47" s="73"/>
    </row>
    <row r="48" spans="2:63" s="61" customFormat="1" ht="11.85" customHeight="1">
      <c r="B48" s="69"/>
      <c r="C48" s="69"/>
      <c r="D48" s="69"/>
      <c r="E48" s="71"/>
      <c r="F48" s="71"/>
      <c r="G48" s="71"/>
      <c r="H48" s="71"/>
      <c r="I48" s="69"/>
      <c r="J48" s="69"/>
      <c r="K48" s="69"/>
      <c r="L48" s="69"/>
      <c r="M48" s="69"/>
      <c r="N48" s="70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4"/>
    </row>
    <row r="49" spans="2:63" s="61" customFormat="1" ht="11.85" customHeight="1">
      <c r="B49" s="661" t="s">
        <v>9</v>
      </c>
      <c r="C49" s="661"/>
      <c r="D49" s="661"/>
      <c r="E49" s="330" t="s">
        <v>10</v>
      </c>
      <c r="F49" s="61" t="s">
        <v>156</v>
      </c>
    </row>
    <row r="50" spans="2:63" s="61" customFormat="1" ht="9" customHeight="1">
      <c r="B50" s="331"/>
      <c r="C50" s="331"/>
      <c r="D50" s="331"/>
      <c r="E50" s="330"/>
    </row>
    <row r="51" spans="2:63" s="61" customFormat="1" ht="12.75" customHeight="1">
      <c r="B51" s="650" t="s">
        <v>176</v>
      </c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0"/>
      <c r="T51" s="650"/>
      <c r="U51" s="650"/>
      <c r="V51" s="650"/>
      <c r="W51" s="650"/>
      <c r="X51" s="650"/>
      <c r="Y51" s="650"/>
      <c r="Z51" s="650"/>
      <c r="AA51" s="650"/>
      <c r="AB51" s="650"/>
      <c r="AC51" s="650"/>
      <c r="AD51" s="650"/>
      <c r="AE51" s="650"/>
      <c r="AF51" s="650"/>
      <c r="AG51" s="650"/>
      <c r="AH51" s="650"/>
      <c r="AI51" s="650"/>
      <c r="AJ51" s="650"/>
      <c r="AK51" s="650"/>
      <c r="AL51" s="650"/>
      <c r="AM51" s="650"/>
      <c r="AN51" s="650"/>
      <c r="AO51" s="650"/>
      <c r="AP51" s="650"/>
      <c r="AQ51" s="650"/>
      <c r="AR51" s="650"/>
      <c r="AS51" s="650"/>
      <c r="AT51" s="650"/>
      <c r="AU51" s="650"/>
      <c r="AV51" s="650"/>
      <c r="AW51" s="650"/>
      <c r="AX51" s="650"/>
      <c r="AY51" s="650"/>
      <c r="AZ51" s="650"/>
      <c r="BA51" s="650"/>
      <c r="BB51" s="650"/>
      <c r="BC51" s="650"/>
      <c r="BD51" s="650"/>
      <c r="BE51" s="650"/>
      <c r="BF51" s="650"/>
      <c r="BG51" s="650"/>
      <c r="BH51" s="650"/>
      <c r="BI51" s="650"/>
      <c r="BJ51" s="650"/>
    </row>
    <row r="52" spans="2:63" s="61" customFormat="1" ht="8.1" customHeight="1">
      <c r="B52" s="331"/>
      <c r="C52" s="331"/>
      <c r="D52" s="331"/>
      <c r="E52" s="330"/>
    </row>
    <row r="53" spans="2:63" s="61" customFormat="1" ht="12.95" customHeight="1">
      <c r="B53" s="667" t="s">
        <v>1</v>
      </c>
      <c r="C53" s="668"/>
      <c r="D53" s="668"/>
      <c r="E53" s="668"/>
      <c r="F53" s="668"/>
      <c r="G53" s="668"/>
      <c r="H53" s="668"/>
      <c r="I53" s="668"/>
      <c r="J53" s="668"/>
      <c r="K53" s="668"/>
      <c r="L53" s="668"/>
      <c r="M53" s="668"/>
      <c r="N53" s="668"/>
      <c r="O53" s="668" t="s">
        <v>175</v>
      </c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 t="s">
        <v>174</v>
      </c>
      <c r="AL53" s="668"/>
      <c r="AM53" s="668"/>
      <c r="AN53" s="668"/>
      <c r="AO53" s="668"/>
      <c r="AP53" s="668"/>
      <c r="AQ53" s="668"/>
      <c r="AR53" s="668"/>
      <c r="AS53" s="668"/>
      <c r="AT53" s="668"/>
      <c r="AU53" s="668"/>
      <c r="AV53" s="668"/>
      <c r="AW53" s="668"/>
      <c r="AX53" s="668"/>
      <c r="AY53" s="668"/>
      <c r="AZ53" s="668"/>
      <c r="BA53" s="668"/>
      <c r="BB53" s="668"/>
      <c r="BC53" s="668"/>
      <c r="BD53" s="668"/>
      <c r="BE53" s="668"/>
      <c r="BF53" s="668"/>
      <c r="BG53" s="668"/>
      <c r="BH53" s="668"/>
      <c r="BI53" s="668"/>
      <c r="BJ53" s="671"/>
    </row>
    <row r="54" spans="2:63" s="61" customFormat="1" ht="12.95" customHeight="1">
      <c r="B54" s="669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 t="s">
        <v>173</v>
      </c>
      <c r="P54" s="670"/>
      <c r="Q54" s="670"/>
      <c r="R54" s="670"/>
      <c r="S54" s="670"/>
      <c r="T54" s="670"/>
      <c r="U54" s="670"/>
      <c r="V54" s="670" t="s">
        <v>172</v>
      </c>
      <c r="W54" s="670"/>
      <c r="X54" s="670"/>
      <c r="Y54" s="670"/>
      <c r="Z54" s="670"/>
      <c r="AA54" s="670"/>
      <c r="AB54" s="670"/>
      <c r="AC54" s="670" t="s">
        <v>171</v>
      </c>
      <c r="AD54" s="670"/>
      <c r="AE54" s="670"/>
      <c r="AF54" s="670"/>
      <c r="AG54" s="670"/>
      <c r="AH54" s="670"/>
      <c r="AI54" s="670"/>
      <c r="AJ54" s="670"/>
      <c r="AK54" s="670" t="s">
        <v>163</v>
      </c>
      <c r="AL54" s="670"/>
      <c r="AM54" s="670"/>
      <c r="AN54" s="670"/>
      <c r="AO54" s="670"/>
      <c r="AP54" s="670"/>
      <c r="AQ54" s="670"/>
      <c r="AR54" s="670"/>
      <c r="AS54" s="670"/>
      <c r="AT54" s="670" t="s">
        <v>162</v>
      </c>
      <c r="AU54" s="670"/>
      <c r="AV54" s="670"/>
      <c r="AW54" s="670"/>
      <c r="AX54" s="670"/>
      <c r="AY54" s="670"/>
      <c r="AZ54" s="670"/>
      <c r="BA54" s="670"/>
      <c r="BB54" s="670"/>
      <c r="BC54" s="670" t="s">
        <v>171</v>
      </c>
      <c r="BD54" s="670"/>
      <c r="BE54" s="670"/>
      <c r="BF54" s="670"/>
      <c r="BG54" s="670"/>
      <c r="BH54" s="670"/>
      <c r="BI54" s="670"/>
      <c r="BJ54" s="672"/>
    </row>
    <row r="55" spans="2:63" s="61" customFormat="1" ht="11.85" customHeight="1"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91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673" t="s">
        <v>170</v>
      </c>
      <c r="AJ55" s="673"/>
      <c r="AK55" s="333"/>
      <c r="AL55" s="333"/>
      <c r="AM55" s="333"/>
      <c r="AN55" s="333"/>
      <c r="AO55" s="333"/>
      <c r="AP55" s="333"/>
      <c r="AQ55" s="333"/>
      <c r="AR55" s="673" t="s">
        <v>161</v>
      </c>
      <c r="AS55" s="673"/>
      <c r="AT55" s="333"/>
      <c r="AU55" s="333"/>
      <c r="AV55" s="333"/>
      <c r="AW55" s="333"/>
      <c r="AX55" s="333"/>
      <c r="AY55" s="333"/>
      <c r="AZ55" s="333"/>
      <c r="BA55" s="673" t="s">
        <v>161</v>
      </c>
      <c r="BB55" s="673"/>
      <c r="BC55" s="333"/>
      <c r="BD55" s="333"/>
      <c r="BE55" s="333"/>
      <c r="BF55" s="333"/>
      <c r="BG55" s="333"/>
      <c r="BH55" s="333"/>
      <c r="BI55" s="673" t="s">
        <v>169</v>
      </c>
      <c r="BJ55" s="673"/>
    </row>
    <row r="56" spans="2:63" s="61" customFormat="1" ht="7.5" customHeight="1">
      <c r="B56" s="64"/>
      <c r="C56" s="329"/>
      <c r="D56" s="329"/>
      <c r="E56" s="329"/>
      <c r="F56" s="329"/>
      <c r="G56" s="64"/>
      <c r="H56" s="64"/>
      <c r="I56" s="64"/>
      <c r="J56" s="64"/>
      <c r="K56" s="64"/>
      <c r="L56" s="64"/>
      <c r="M56" s="64"/>
      <c r="N56" s="76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29"/>
      <c r="Z56" s="329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329"/>
      <c r="AL56" s="329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329"/>
      <c r="AX56" s="329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329"/>
      <c r="BJ56" s="329"/>
      <c r="BK56" s="64"/>
    </row>
    <row r="57" spans="2:63" s="61" customFormat="1" ht="11.85" customHeight="1">
      <c r="B57" s="333"/>
      <c r="C57" s="674" t="s">
        <v>160</v>
      </c>
      <c r="D57" s="674"/>
      <c r="E57" s="674"/>
      <c r="F57" s="674"/>
      <c r="G57" s="675">
        <v>21</v>
      </c>
      <c r="H57" s="675"/>
      <c r="I57" s="675"/>
      <c r="J57" s="674" t="s">
        <v>159</v>
      </c>
      <c r="K57" s="674"/>
      <c r="L57" s="674"/>
      <c r="M57" s="674"/>
      <c r="N57" s="89"/>
      <c r="O57" s="676">
        <v>1254574</v>
      </c>
      <c r="P57" s="676"/>
      <c r="Q57" s="676"/>
      <c r="R57" s="676"/>
      <c r="S57" s="676"/>
      <c r="T57" s="676"/>
      <c r="U57" s="676"/>
      <c r="V57" s="676">
        <v>1036039</v>
      </c>
      <c r="W57" s="676"/>
      <c r="X57" s="676"/>
      <c r="Y57" s="676"/>
      <c r="Z57" s="676"/>
      <c r="AA57" s="676"/>
      <c r="AB57" s="676"/>
      <c r="AC57" s="666">
        <f>V57/O57*100</f>
        <v>82.580939824992385</v>
      </c>
      <c r="AD57" s="666"/>
      <c r="AE57" s="666"/>
      <c r="AF57" s="666"/>
      <c r="AG57" s="666"/>
      <c r="AH57" s="666"/>
      <c r="AI57" s="666"/>
      <c r="AJ57" s="666"/>
      <c r="AK57" s="677">
        <v>4320413768</v>
      </c>
      <c r="AL57" s="677"/>
      <c r="AM57" s="677"/>
      <c r="AN57" s="677"/>
      <c r="AO57" s="677"/>
      <c r="AP57" s="677"/>
      <c r="AQ57" s="677"/>
      <c r="AR57" s="677"/>
      <c r="AS57" s="677"/>
      <c r="AT57" s="677">
        <v>3598763801</v>
      </c>
      <c r="AU57" s="677"/>
      <c r="AV57" s="677"/>
      <c r="AW57" s="677"/>
      <c r="AX57" s="677"/>
      <c r="AY57" s="677"/>
      <c r="AZ57" s="677"/>
      <c r="BA57" s="677"/>
      <c r="BB57" s="677"/>
      <c r="BC57" s="666">
        <f>AT57/AK57*100</f>
        <v>83.296739484883517</v>
      </c>
      <c r="BD57" s="666"/>
      <c r="BE57" s="666"/>
      <c r="BF57" s="666"/>
      <c r="BG57" s="666"/>
      <c r="BH57" s="666"/>
      <c r="BI57" s="666"/>
      <c r="BJ57" s="666"/>
    </row>
    <row r="58" spans="2:63" s="61" customFormat="1" ht="11.85" customHeight="1">
      <c r="B58" s="90"/>
      <c r="G58" s="675">
        <v>22</v>
      </c>
      <c r="H58" s="675"/>
      <c r="I58" s="675"/>
      <c r="N58" s="89"/>
      <c r="O58" s="676">
        <v>1228438</v>
      </c>
      <c r="P58" s="676"/>
      <c r="Q58" s="676"/>
      <c r="R58" s="676"/>
      <c r="S58" s="676"/>
      <c r="T58" s="676"/>
      <c r="U58" s="676"/>
      <c r="V58" s="676">
        <v>1019351</v>
      </c>
      <c r="W58" s="676"/>
      <c r="X58" s="676"/>
      <c r="Y58" s="676"/>
      <c r="Z58" s="676"/>
      <c r="AA58" s="676"/>
      <c r="AB58" s="676"/>
      <c r="AC58" s="666">
        <f>V58/O58*100</f>
        <v>82.979442185930424</v>
      </c>
      <c r="AD58" s="666"/>
      <c r="AE58" s="666"/>
      <c r="AF58" s="666"/>
      <c r="AG58" s="666"/>
      <c r="AH58" s="666"/>
      <c r="AI58" s="666"/>
      <c r="AJ58" s="666"/>
      <c r="AK58" s="677">
        <v>3724129753</v>
      </c>
      <c r="AL58" s="677"/>
      <c r="AM58" s="677"/>
      <c r="AN58" s="677"/>
      <c r="AO58" s="677"/>
      <c r="AP58" s="677"/>
      <c r="AQ58" s="677"/>
      <c r="AR58" s="677"/>
      <c r="AS58" s="677"/>
      <c r="AT58" s="677">
        <v>3147471768</v>
      </c>
      <c r="AU58" s="677"/>
      <c r="AV58" s="677"/>
      <c r="AW58" s="677"/>
      <c r="AX58" s="677"/>
      <c r="AY58" s="677"/>
      <c r="AZ58" s="677"/>
      <c r="BA58" s="677"/>
      <c r="BB58" s="677"/>
      <c r="BC58" s="666">
        <f>AT58/AK58*100</f>
        <v>84.515631214635619</v>
      </c>
      <c r="BD58" s="666"/>
      <c r="BE58" s="666"/>
      <c r="BF58" s="666"/>
      <c r="BG58" s="666"/>
      <c r="BH58" s="666"/>
      <c r="BI58" s="666"/>
      <c r="BJ58" s="666"/>
    </row>
    <row r="59" spans="2:63" s="72" customFormat="1" ht="11.85" customHeight="1">
      <c r="B59" s="88"/>
      <c r="C59" s="87"/>
      <c r="D59" s="87"/>
      <c r="E59" s="87"/>
      <c r="F59" s="87"/>
      <c r="G59" s="675">
        <v>23</v>
      </c>
      <c r="H59" s="675"/>
      <c r="I59" s="675"/>
      <c r="J59" s="87"/>
      <c r="K59" s="87"/>
      <c r="L59" s="87"/>
      <c r="M59" s="87"/>
      <c r="N59" s="86"/>
      <c r="O59" s="678">
        <v>1202683</v>
      </c>
      <c r="P59" s="678"/>
      <c r="Q59" s="678"/>
      <c r="R59" s="678"/>
      <c r="S59" s="678"/>
      <c r="T59" s="678"/>
      <c r="U59" s="678"/>
      <c r="V59" s="676">
        <v>1010262</v>
      </c>
      <c r="W59" s="676"/>
      <c r="X59" s="676"/>
      <c r="Y59" s="676"/>
      <c r="Z59" s="676"/>
      <c r="AA59" s="676"/>
      <c r="AB59" s="676"/>
      <c r="AC59" s="666">
        <f>V59/O59*100</f>
        <v>84.000688460716574</v>
      </c>
      <c r="AD59" s="666"/>
      <c r="AE59" s="666"/>
      <c r="AF59" s="666"/>
      <c r="AG59" s="666"/>
      <c r="AH59" s="666"/>
      <c r="AI59" s="666"/>
      <c r="AJ59" s="666"/>
      <c r="AK59" s="677">
        <v>4024468706</v>
      </c>
      <c r="AL59" s="677"/>
      <c r="AM59" s="677"/>
      <c r="AN59" s="677"/>
      <c r="AO59" s="677"/>
      <c r="AP59" s="677"/>
      <c r="AQ59" s="677"/>
      <c r="AR59" s="677"/>
      <c r="AS59" s="677"/>
      <c r="AT59" s="677">
        <v>3465531691</v>
      </c>
      <c r="AU59" s="677"/>
      <c r="AV59" s="677"/>
      <c r="AW59" s="677"/>
      <c r="AX59" s="677"/>
      <c r="AY59" s="677"/>
      <c r="AZ59" s="677"/>
      <c r="BA59" s="677"/>
      <c r="BB59" s="677"/>
      <c r="BC59" s="666">
        <f>AT59/AK59*100</f>
        <v>86.111532829993394</v>
      </c>
      <c r="BD59" s="666"/>
      <c r="BE59" s="666"/>
      <c r="BF59" s="666"/>
      <c r="BG59" s="666"/>
      <c r="BH59" s="666"/>
      <c r="BI59" s="666"/>
      <c r="BJ59" s="666"/>
    </row>
    <row r="60" spans="2:63" s="72" customFormat="1" ht="11.85" customHeight="1">
      <c r="B60" s="88"/>
      <c r="C60" s="87"/>
      <c r="D60" s="87"/>
      <c r="E60" s="87"/>
      <c r="F60" s="87"/>
      <c r="G60" s="673">
        <v>24</v>
      </c>
      <c r="H60" s="673"/>
      <c r="I60" s="673"/>
      <c r="J60" s="87"/>
      <c r="K60" s="87"/>
      <c r="L60" s="87"/>
      <c r="M60" s="87"/>
      <c r="N60" s="86"/>
      <c r="O60" s="679">
        <v>1192084</v>
      </c>
      <c r="P60" s="679"/>
      <c r="Q60" s="679"/>
      <c r="R60" s="679"/>
      <c r="S60" s="679"/>
      <c r="T60" s="679"/>
      <c r="U60" s="679"/>
      <c r="V60" s="679">
        <v>1013963</v>
      </c>
      <c r="W60" s="679"/>
      <c r="X60" s="679"/>
      <c r="Y60" s="679"/>
      <c r="Z60" s="679"/>
      <c r="AA60" s="679"/>
      <c r="AB60" s="679"/>
      <c r="AC60" s="666">
        <f>V60/O60*100</f>
        <v>85.058016045849115</v>
      </c>
      <c r="AD60" s="666"/>
      <c r="AE60" s="666"/>
      <c r="AF60" s="666"/>
      <c r="AG60" s="666"/>
      <c r="AH60" s="666"/>
      <c r="AI60" s="666"/>
      <c r="AJ60" s="666"/>
      <c r="AK60" s="679">
        <v>4399473677</v>
      </c>
      <c r="AL60" s="679"/>
      <c r="AM60" s="679"/>
      <c r="AN60" s="679"/>
      <c r="AO60" s="679"/>
      <c r="AP60" s="679"/>
      <c r="AQ60" s="679"/>
      <c r="AR60" s="679"/>
      <c r="AS60" s="679"/>
      <c r="AT60" s="679">
        <v>3822905461</v>
      </c>
      <c r="AU60" s="679"/>
      <c r="AV60" s="679"/>
      <c r="AW60" s="679"/>
      <c r="AX60" s="679"/>
      <c r="AY60" s="679"/>
      <c r="AZ60" s="679"/>
      <c r="BA60" s="679"/>
      <c r="BB60" s="679"/>
      <c r="BC60" s="666">
        <f>AT60/AK60*100</f>
        <v>86.894609257142747</v>
      </c>
      <c r="BD60" s="666"/>
      <c r="BE60" s="666"/>
      <c r="BF60" s="666"/>
      <c r="BG60" s="666"/>
      <c r="BH60" s="666"/>
      <c r="BI60" s="666"/>
      <c r="BJ60" s="666"/>
    </row>
    <row r="61" spans="2:63" s="72" customFormat="1" ht="11.85" customHeight="1">
      <c r="B61" s="88"/>
      <c r="C61" s="87"/>
      <c r="D61" s="87"/>
      <c r="E61" s="87"/>
      <c r="F61" s="87"/>
      <c r="G61" s="680">
        <v>25</v>
      </c>
      <c r="H61" s="680"/>
      <c r="I61" s="680"/>
      <c r="J61" s="87"/>
      <c r="K61" s="87"/>
      <c r="L61" s="87"/>
      <c r="M61" s="87"/>
      <c r="N61" s="86"/>
      <c r="O61" s="658">
        <v>1173222</v>
      </c>
      <c r="P61" s="658"/>
      <c r="Q61" s="658"/>
      <c r="R61" s="658"/>
      <c r="S61" s="658"/>
      <c r="T61" s="658"/>
      <c r="U61" s="658"/>
      <c r="V61" s="658">
        <v>997630</v>
      </c>
      <c r="W61" s="658"/>
      <c r="X61" s="658"/>
      <c r="Y61" s="658"/>
      <c r="Z61" s="658"/>
      <c r="AA61" s="658"/>
      <c r="AB61" s="658"/>
      <c r="AC61" s="659">
        <f>V61/O61*100</f>
        <v>85.033352596524779</v>
      </c>
      <c r="AD61" s="659"/>
      <c r="AE61" s="659"/>
      <c r="AF61" s="659"/>
      <c r="AG61" s="659"/>
      <c r="AH61" s="659"/>
      <c r="AI61" s="659"/>
      <c r="AJ61" s="659"/>
      <c r="AK61" s="658">
        <v>4683899868</v>
      </c>
      <c r="AL61" s="658"/>
      <c r="AM61" s="658"/>
      <c r="AN61" s="658"/>
      <c r="AO61" s="658"/>
      <c r="AP61" s="658"/>
      <c r="AQ61" s="658"/>
      <c r="AR61" s="658"/>
      <c r="AS61" s="658"/>
      <c r="AT61" s="658">
        <v>4090419535</v>
      </c>
      <c r="AU61" s="658"/>
      <c r="AV61" s="658"/>
      <c r="AW61" s="658"/>
      <c r="AX61" s="658"/>
      <c r="AY61" s="658"/>
      <c r="AZ61" s="658"/>
      <c r="BA61" s="658"/>
      <c r="BB61" s="658"/>
      <c r="BC61" s="659">
        <f>AT61/AK61*100</f>
        <v>87.329354817027436</v>
      </c>
      <c r="BD61" s="659"/>
      <c r="BE61" s="659"/>
      <c r="BF61" s="659"/>
      <c r="BG61" s="659"/>
      <c r="BH61" s="659"/>
      <c r="BI61" s="659"/>
      <c r="BJ61" s="659"/>
    </row>
    <row r="62" spans="2:63" s="61" customFormat="1" ht="11.85" customHeight="1">
      <c r="B62" s="85"/>
      <c r="C62" s="84"/>
      <c r="D62" s="84"/>
      <c r="E62" s="84"/>
      <c r="F62" s="84"/>
      <c r="G62" s="81"/>
      <c r="H62" s="81"/>
      <c r="I62" s="81"/>
      <c r="J62" s="84"/>
      <c r="K62" s="84"/>
      <c r="L62" s="84"/>
      <c r="M62" s="84"/>
      <c r="N62" s="83"/>
      <c r="O62" s="82"/>
      <c r="P62" s="82"/>
      <c r="Q62" s="82"/>
      <c r="R62" s="82"/>
      <c r="S62" s="82"/>
      <c r="T62" s="82"/>
      <c r="U62" s="82"/>
      <c r="V62" s="81"/>
      <c r="W62" s="81"/>
      <c r="X62" s="81"/>
      <c r="Y62" s="81"/>
      <c r="Z62" s="81"/>
      <c r="AA62" s="81"/>
      <c r="AB62" s="81"/>
      <c r="AC62" s="80"/>
      <c r="AD62" s="80"/>
      <c r="AE62" s="80"/>
      <c r="AF62" s="80"/>
      <c r="AG62" s="80"/>
      <c r="AH62" s="80"/>
      <c r="AI62" s="80"/>
      <c r="AJ62" s="80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0"/>
      <c r="BD62" s="80"/>
      <c r="BE62" s="80"/>
      <c r="BF62" s="80"/>
      <c r="BG62" s="80"/>
      <c r="BH62" s="80"/>
      <c r="BI62" s="80"/>
      <c r="BJ62" s="80"/>
    </row>
    <row r="63" spans="2:63" s="61" customFormat="1" ht="11.85" customHeight="1">
      <c r="B63" s="681" t="s">
        <v>9</v>
      </c>
      <c r="C63" s="681"/>
      <c r="D63" s="681"/>
      <c r="E63" s="330" t="s">
        <v>10</v>
      </c>
      <c r="F63" s="61" t="s">
        <v>156</v>
      </c>
    </row>
    <row r="64" spans="2:63" s="61" customFormat="1" ht="9" customHeight="1">
      <c r="B64" s="331"/>
      <c r="C64" s="331"/>
      <c r="D64" s="331"/>
      <c r="E64" s="330"/>
    </row>
    <row r="65" spans="2:63" s="61" customFormat="1" ht="12.95" customHeight="1">
      <c r="B65" s="652" t="s">
        <v>167</v>
      </c>
      <c r="C65" s="652"/>
      <c r="D65" s="652"/>
      <c r="E65" s="652"/>
      <c r="F65" s="652"/>
      <c r="G65" s="652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 s="652"/>
      <c r="AB65" s="652"/>
      <c r="AC65" s="652"/>
      <c r="AD65" s="652"/>
      <c r="AE65" s="652"/>
      <c r="AF65" s="652"/>
      <c r="AG65" s="652"/>
      <c r="AH65" s="652"/>
      <c r="AI65" s="652"/>
      <c r="AJ65" s="652"/>
      <c r="AK65" s="652"/>
      <c r="AL65" s="652"/>
      <c r="AM65" s="652"/>
      <c r="AN65" s="652"/>
      <c r="AO65" s="652"/>
      <c r="AP65" s="652"/>
      <c r="AQ65" s="652"/>
      <c r="AR65" s="652"/>
      <c r="AS65" s="652"/>
      <c r="AT65" s="652"/>
      <c r="AU65" s="652"/>
      <c r="AV65" s="652"/>
      <c r="AW65" s="652"/>
      <c r="AX65" s="652"/>
      <c r="AY65" s="652"/>
      <c r="AZ65" s="652"/>
      <c r="BA65" s="652"/>
      <c r="BB65" s="652"/>
      <c r="BC65" s="652"/>
      <c r="BD65" s="652"/>
      <c r="BE65" s="652"/>
      <c r="BF65" s="652"/>
      <c r="BG65" s="652"/>
      <c r="BH65" s="652"/>
      <c r="BI65" s="652"/>
      <c r="BJ65" s="652"/>
    </row>
    <row r="66" spans="2:63" s="61" customFormat="1" ht="12.95" customHeight="1">
      <c r="B66" s="650" t="s">
        <v>166</v>
      </c>
      <c r="C66" s="650"/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0"/>
      <c r="AJ66" s="650"/>
      <c r="AK66" s="650"/>
      <c r="AL66" s="650"/>
      <c r="AM66" s="650"/>
      <c r="AN66" s="650"/>
      <c r="AO66" s="650"/>
      <c r="AP66" s="650"/>
      <c r="AQ66" s="650"/>
      <c r="AR66" s="650"/>
      <c r="AS66" s="650"/>
      <c r="AT66" s="650"/>
      <c r="AU66" s="650"/>
      <c r="AV66" s="650"/>
      <c r="AW66" s="650"/>
      <c r="AX66" s="650"/>
      <c r="AY66" s="650"/>
      <c r="AZ66" s="650"/>
      <c r="BA66" s="650"/>
      <c r="BB66" s="650"/>
      <c r="BC66" s="650"/>
      <c r="BD66" s="650"/>
      <c r="BE66" s="650"/>
      <c r="BF66" s="650"/>
      <c r="BG66" s="650"/>
      <c r="BH66" s="650"/>
      <c r="BI66" s="650"/>
      <c r="BJ66" s="650"/>
    </row>
    <row r="67" spans="2:63" s="61" customFormat="1" ht="8.1" customHeight="1">
      <c r="B67" s="69"/>
      <c r="C67" s="69"/>
      <c r="D67" s="69"/>
      <c r="E67" s="71"/>
      <c r="F67" s="71"/>
      <c r="G67" s="71"/>
      <c r="H67" s="71"/>
      <c r="I67" s="79"/>
      <c r="J67" s="79"/>
      <c r="K67" s="7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4"/>
    </row>
    <row r="68" spans="2:63" s="61" customFormat="1" ht="12.95" customHeight="1">
      <c r="B68" s="655" t="s">
        <v>1</v>
      </c>
      <c r="C68" s="644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 t="s">
        <v>165</v>
      </c>
      <c r="P68" s="644"/>
      <c r="Q68" s="644"/>
      <c r="R68" s="644"/>
      <c r="S68" s="644"/>
      <c r="T68" s="644"/>
      <c r="U68" s="644"/>
      <c r="V68" s="644"/>
      <c r="W68" s="644"/>
      <c r="X68" s="644"/>
      <c r="Y68" s="644"/>
      <c r="Z68" s="644"/>
      <c r="AA68" s="644"/>
      <c r="AB68" s="644"/>
      <c r="AC68" s="644"/>
      <c r="AD68" s="644"/>
      <c r="AE68" s="644"/>
      <c r="AF68" s="644"/>
      <c r="AG68" s="644"/>
      <c r="AH68" s="644"/>
      <c r="AI68" s="644"/>
      <c r="AJ68" s="644"/>
      <c r="AK68" s="644"/>
      <c r="AL68" s="644"/>
      <c r="AM68" s="644" t="s">
        <v>164</v>
      </c>
      <c r="AN68" s="644"/>
      <c r="AO68" s="644"/>
      <c r="AP68" s="644"/>
      <c r="AQ68" s="644"/>
      <c r="AR68" s="644"/>
      <c r="AS68" s="644"/>
      <c r="AT68" s="644"/>
      <c r="AU68" s="644"/>
      <c r="AV68" s="644"/>
      <c r="AW68" s="644"/>
      <c r="AX68" s="644"/>
      <c r="AY68" s="644"/>
      <c r="AZ68" s="644"/>
      <c r="BA68" s="644"/>
      <c r="BB68" s="644"/>
      <c r="BC68" s="644"/>
      <c r="BD68" s="644"/>
      <c r="BE68" s="644"/>
      <c r="BF68" s="644"/>
      <c r="BG68" s="644"/>
      <c r="BH68" s="644"/>
      <c r="BI68" s="644"/>
      <c r="BJ68" s="662"/>
      <c r="BK68" s="64"/>
    </row>
    <row r="69" spans="2:63" s="61" customFormat="1" ht="12.95" customHeight="1">
      <c r="B69" s="656"/>
      <c r="C69" s="645"/>
      <c r="D69" s="645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5" t="s">
        <v>163</v>
      </c>
      <c r="P69" s="645"/>
      <c r="Q69" s="645"/>
      <c r="R69" s="645"/>
      <c r="S69" s="645"/>
      <c r="T69" s="645"/>
      <c r="U69" s="645"/>
      <c r="V69" s="645"/>
      <c r="W69" s="645"/>
      <c r="X69" s="645"/>
      <c r="Y69" s="645"/>
      <c r="Z69" s="645"/>
      <c r="AA69" s="645" t="s">
        <v>162</v>
      </c>
      <c r="AB69" s="645"/>
      <c r="AC69" s="645"/>
      <c r="AD69" s="645"/>
      <c r="AE69" s="645"/>
      <c r="AF69" s="645"/>
      <c r="AG69" s="645"/>
      <c r="AH69" s="645"/>
      <c r="AI69" s="645"/>
      <c r="AJ69" s="645"/>
      <c r="AK69" s="645"/>
      <c r="AL69" s="645"/>
      <c r="AM69" s="645" t="s">
        <v>163</v>
      </c>
      <c r="AN69" s="645"/>
      <c r="AO69" s="645"/>
      <c r="AP69" s="645"/>
      <c r="AQ69" s="645"/>
      <c r="AR69" s="645"/>
      <c r="AS69" s="645"/>
      <c r="AT69" s="645"/>
      <c r="AU69" s="645"/>
      <c r="AV69" s="645"/>
      <c r="AW69" s="645"/>
      <c r="AX69" s="645"/>
      <c r="AY69" s="645" t="s">
        <v>162</v>
      </c>
      <c r="AZ69" s="645"/>
      <c r="BA69" s="645"/>
      <c r="BB69" s="645"/>
      <c r="BC69" s="645"/>
      <c r="BD69" s="645"/>
      <c r="BE69" s="645"/>
      <c r="BF69" s="645"/>
      <c r="BG69" s="645"/>
      <c r="BH69" s="645"/>
      <c r="BI69" s="645"/>
      <c r="BJ69" s="663"/>
      <c r="BK69" s="64"/>
    </row>
    <row r="70" spans="2:63" s="61" customFormat="1" ht="11.85" customHeight="1">
      <c r="B70" s="64"/>
      <c r="C70" s="329"/>
      <c r="D70" s="329"/>
      <c r="E70" s="329"/>
      <c r="F70" s="329"/>
      <c r="G70" s="64"/>
      <c r="H70" s="64"/>
      <c r="I70" s="64"/>
      <c r="J70" s="64"/>
      <c r="K70" s="64"/>
      <c r="L70" s="64"/>
      <c r="M70" s="64"/>
      <c r="N70" s="7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0" t="s">
        <v>161</v>
      </c>
      <c r="Z70" s="650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50" t="s">
        <v>161</v>
      </c>
      <c r="AL70" s="650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50" t="s">
        <v>161</v>
      </c>
      <c r="AX70" s="650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50" t="s">
        <v>161</v>
      </c>
      <c r="BJ70" s="650"/>
      <c r="BK70" s="64"/>
    </row>
    <row r="71" spans="2:63" s="61" customFormat="1" ht="7.5" customHeight="1">
      <c r="B71" s="64"/>
      <c r="C71" s="329"/>
      <c r="D71" s="329"/>
      <c r="E71" s="329"/>
      <c r="F71" s="329"/>
      <c r="G71" s="64"/>
      <c r="H71" s="64"/>
      <c r="I71" s="64"/>
      <c r="J71" s="64"/>
      <c r="K71" s="64"/>
      <c r="L71" s="64"/>
      <c r="M71" s="64"/>
      <c r="N71" s="76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29"/>
      <c r="Z71" s="329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329"/>
      <c r="AL71" s="329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329"/>
      <c r="AX71" s="329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329"/>
      <c r="BJ71" s="329"/>
      <c r="BK71" s="64"/>
    </row>
    <row r="72" spans="2:63" s="61" customFormat="1" ht="11.85" customHeight="1">
      <c r="C72" s="664" t="s">
        <v>160</v>
      </c>
      <c r="D72" s="664"/>
      <c r="E72" s="664"/>
      <c r="F72" s="664"/>
      <c r="G72" s="650">
        <v>21</v>
      </c>
      <c r="H72" s="650"/>
      <c r="I72" s="650"/>
      <c r="J72" s="664" t="s">
        <v>159</v>
      </c>
      <c r="K72" s="664"/>
      <c r="L72" s="664"/>
      <c r="M72" s="664"/>
      <c r="N72" s="76"/>
      <c r="O72" s="651">
        <v>101386</v>
      </c>
      <c r="P72" s="651"/>
      <c r="Q72" s="651"/>
      <c r="R72" s="651"/>
      <c r="S72" s="651"/>
      <c r="T72" s="651"/>
      <c r="U72" s="651"/>
      <c r="V72" s="651"/>
      <c r="W72" s="651"/>
      <c r="X72" s="651"/>
      <c r="Y72" s="651"/>
      <c r="Z72" s="651"/>
      <c r="AA72" s="651">
        <v>84452</v>
      </c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>
        <v>62169</v>
      </c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>
        <v>51786</v>
      </c>
      <c r="AZ72" s="651"/>
      <c r="BA72" s="651"/>
      <c r="BB72" s="651"/>
      <c r="BC72" s="651"/>
      <c r="BD72" s="651"/>
      <c r="BE72" s="651"/>
      <c r="BF72" s="651"/>
      <c r="BG72" s="651"/>
      <c r="BH72" s="651"/>
      <c r="BI72" s="651"/>
      <c r="BJ72" s="651"/>
      <c r="BK72" s="64"/>
    </row>
    <row r="73" spans="2:63" s="72" customFormat="1" ht="11.85" customHeight="1">
      <c r="B73" s="64"/>
      <c r="C73" s="64"/>
      <c r="D73" s="64"/>
      <c r="E73" s="329"/>
      <c r="F73" s="329"/>
      <c r="G73" s="650">
        <v>22</v>
      </c>
      <c r="H73" s="650"/>
      <c r="I73" s="650"/>
      <c r="J73" s="64"/>
      <c r="K73" s="64"/>
      <c r="L73" s="64"/>
      <c r="M73" s="64"/>
      <c r="N73" s="76"/>
      <c r="O73" s="651">
        <v>106840</v>
      </c>
      <c r="P73" s="651"/>
      <c r="Q73" s="651"/>
      <c r="R73" s="651"/>
      <c r="S73" s="651"/>
      <c r="T73" s="651"/>
      <c r="U73" s="651"/>
      <c r="V73" s="651"/>
      <c r="W73" s="651"/>
      <c r="X73" s="651"/>
      <c r="Y73" s="651"/>
      <c r="Z73" s="651"/>
      <c r="AA73" s="651">
        <v>90297</v>
      </c>
      <c r="AB73" s="651"/>
      <c r="AC73" s="651"/>
      <c r="AD73" s="651"/>
      <c r="AE73" s="651"/>
      <c r="AF73" s="651"/>
      <c r="AG73" s="651"/>
      <c r="AH73" s="651"/>
      <c r="AI73" s="651"/>
      <c r="AJ73" s="651"/>
      <c r="AK73" s="651"/>
      <c r="AL73" s="651"/>
      <c r="AM73" s="651">
        <v>65874</v>
      </c>
      <c r="AN73" s="651"/>
      <c r="AO73" s="651"/>
      <c r="AP73" s="651"/>
      <c r="AQ73" s="651"/>
      <c r="AR73" s="651"/>
      <c r="AS73" s="651"/>
      <c r="AT73" s="651"/>
      <c r="AU73" s="651"/>
      <c r="AV73" s="651"/>
      <c r="AW73" s="651"/>
      <c r="AX73" s="651"/>
      <c r="AY73" s="651">
        <v>55674</v>
      </c>
      <c r="AZ73" s="651"/>
      <c r="BA73" s="651"/>
      <c r="BB73" s="651"/>
      <c r="BC73" s="651"/>
      <c r="BD73" s="651"/>
      <c r="BE73" s="651"/>
      <c r="BF73" s="651"/>
      <c r="BG73" s="651"/>
      <c r="BH73" s="651"/>
      <c r="BI73" s="651"/>
      <c r="BJ73" s="651"/>
      <c r="BK73" s="73"/>
    </row>
    <row r="74" spans="2:63" s="72" customFormat="1" ht="11.85" customHeight="1">
      <c r="B74" s="73"/>
      <c r="C74" s="73"/>
      <c r="D74" s="73"/>
      <c r="E74" s="332"/>
      <c r="F74" s="332"/>
      <c r="G74" s="650">
        <v>23</v>
      </c>
      <c r="H74" s="650"/>
      <c r="I74" s="650"/>
      <c r="J74" s="73"/>
      <c r="K74" s="73"/>
      <c r="L74" s="73"/>
      <c r="M74" s="73"/>
      <c r="N74" s="74"/>
      <c r="O74" s="651">
        <v>109864</v>
      </c>
      <c r="P74" s="651"/>
      <c r="Q74" s="651"/>
      <c r="R74" s="651"/>
      <c r="S74" s="651"/>
      <c r="T74" s="651"/>
      <c r="U74" s="651"/>
      <c r="V74" s="651"/>
      <c r="W74" s="651"/>
      <c r="X74" s="651"/>
      <c r="Y74" s="651"/>
      <c r="Z74" s="651"/>
      <c r="AA74" s="651">
        <v>94604</v>
      </c>
      <c r="AB74" s="651"/>
      <c r="AC74" s="651"/>
      <c r="AD74" s="651"/>
      <c r="AE74" s="651"/>
      <c r="AF74" s="651"/>
      <c r="AG74" s="651"/>
      <c r="AH74" s="651"/>
      <c r="AI74" s="651"/>
      <c r="AJ74" s="651"/>
      <c r="AK74" s="651"/>
      <c r="AL74" s="651"/>
      <c r="AM74" s="651">
        <v>67975</v>
      </c>
      <c r="AN74" s="651"/>
      <c r="AO74" s="651"/>
      <c r="AP74" s="651"/>
      <c r="AQ74" s="651"/>
      <c r="AR74" s="651"/>
      <c r="AS74" s="651"/>
      <c r="AT74" s="651"/>
      <c r="AU74" s="651"/>
      <c r="AV74" s="651"/>
      <c r="AW74" s="651"/>
      <c r="AX74" s="651"/>
      <c r="AY74" s="651">
        <v>58533</v>
      </c>
      <c r="AZ74" s="651"/>
      <c r="BA74" s="651"/>
      <c r="BB74" s="651"/>
      <c r="BC74" s="651"/>
      <c r="BD74" s="651"/>
      <c r="BE74" s="651"/>
      <c r="BF74" s="651"/>
      <c r="BG74" s="651"/>
      <c r="BH74" s="651"/>
      <c r="BI74" s="651"/>
      <c r="BJ74" s="651"/>
      <c r="BK74" s="73"/>
    </row>
    <row r="75" spans="2:63" s="61" customFormat="1" ht="11.85" customHeight="1">
      <c r="B75" s="64"/>
      <c r="C75" s="64"/>
      <c r="D75" s="64"/>
      <c r="E75" s="329"/>
      <c r="F75" s="329"/>
      <c r="G75" s="650">
        <v>24</v>
      </c>
      <c r="H75" s="650"/>
      <c r="I75" s="650"/>
      <c r="J75" s="64"/>
      <c r="K75" s="64"/>
      <c r="L75" s="64"/>
      <c r="M75" s="64"/>
      <c r="N75" s="76"/>
      <c r="O75" s="651">
        <v>108437</v>
      </c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>
        <v>94226</v>
      </c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>
        <v>67632</v>
      </c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>
        <v>58768</v>
      </c>
      <c r="AZ75" s="651"/>
      <c r="BA75" s="651"/>
      <c r="BB75" s="651"/>
      <c r="BC75" s="651"/>
      <c r="BD75" s="651"/>
      <c r="BE75" s="651"/>
      <c r="BF75" s="651"/>
      <c r="BG75" s="651"/>
      <c r="BH75" s="651"/>
      <c r="BI75" s="651"/>
      <c r="BJ75" s="651"/>
      <c r="BK75" s="64"/>
    </row>
    <row r="76" spans="2:63" s="72" customFormat="1" ht="11.85" customHeight="1">
      <c r="B76" s="73"/>
      <c r="C76" s="73"/>
      <c r="D76" s="73"/>
      <c r="E76" s="332"/>
      <c r="F76" s="332"/>
      <c r="G76" s="665">
        <v>25</v>
      </c>
      <c r="H76" s="665"/>
      <c r="I76" s="665"/>
      <c r="J76" s="73"/>
      <c r="K76" s="73"/>
      <c r="L76" s="73"/>
      <c r="M76" s="73"/>
      <c r="N76" s="74"/>
      <c r="O76" s="658">
        <v>109840.59281052298</v>
      </c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  <c r="AA76" s="658">
        <v>95922.624467925285</v>
      </c>
      <c r="AB76" s="658"/>
      <c r="AC76" s="658"/>
      <c r="AD76" s="658"/>
      <c r="AE76" s="658"/>
      <c r="AF76" s="658"/>
      <c r="AG76" s="658"/>
      <c r="AH76" s="658"/>
      <c r="AI76" s="658"/>
      <c r="AJ76" s="658"/>
      <c r="AK76" s="658"/>
      <c r="AL76" s="658"/>
      <c r="AM76" s="658">
        <v>69200.647745796043</v>
      </c>
      <c r="AN76" s="658"/>
      <c r="AO76" s="658"/>
      <c r="AP76" s="658"/>
      <c r="AQ76" s="658"/>
      <c r="AR76" s="658"/>
      <c r="AS76" s="658"/>
      <c r="AT76" s="658"/>
      <c r="AU76" s="658"/>
      <c r="AV76" s="658"/>
      <c r="AW76" s="658"/>
      <c r="AX76" s="658"/>
      <c r="AY76" s="658">
        <v>60432.19156789955</v>
      </c>
      <c r="AZ76" s="658"/>
      <c r="BA76" s="658"/>
      <c r="BB76" s="658"/>
      <c r="BC76" s="658"/>
      <c r="BD76" s="658"/>
      <c r="BE76" s="658"/>
      <c r="BF76" s="658"/>
      <c r="BG76" s="658"/>
      <c r="BH76" s="658"/>
      <c r="BI76" s="658"/>
      <c r="BJ76" s="658"/>
      <c r="BK76" s="73"/>
    </row>
    <row r="77" spans="2:63" s="61" customFormat="1" ht="11.85" customHeight="1">
      <c r="B77" s="69"/>
      <c r="C77" s="69"/>
      <c r="D77" s="69"/>
      <c r="E77" s="71"/>
      <c r="F77" s="71"/>
      <c r="G77" s="71"/>
      <c r="H77" s="71"/>
      <c r="I77" s="69"/>
      <c r="J77" s="69"/>
      <c r="K77" s="69"/>
      <c r="L77" s="69"/>
      <c r="M77" s="69"/>
      <c r="N77" s="70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4"/>
    </row>
    <row r="78" spans="2:63" s="61" customFormat="1" ht="11.85" customHeight="1">
      <c r="C78" s="660" t="s">
        <v>8</v>
      </c>
      <c r="D78" s="660"/>
      <c r="E78" s="329" t="s">
        <v>157</v>
      </c>
      <c r="F78" s="682">
        <v>-1</v>
      </c>
      <c r="G78" s="682"/>
      <c r="H78" s="64" t="s">
        <v>158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</row>
    <row r="79" spans="2:63" s="61" customFormat="1" ht="11.85" customHeight="1">
      <c r="B79" s="64"/>
      <c r="C79" s="329"/>
      <c r="D79" s="329"/>
      <c r="E79" s="329"/>
      <c r="F79" s="683">
        <v>-2</v>
      </c>
      <c r="G79" s="683"/>
      <c r="H79" s="64" t="s">
        <v>413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</row>
    <row r="80" spans="2:63" s="61" customFormat="1" ht="11.85" customHeight="1">
      <c r="B80" s="661" t="s">
        <v>9</v>
      </c>
      <c r="C80" s="661"/>
      <c r="D80" s="661"/>
      <c r="E80" s="330" t="s">
        <v>157</v>
      </c>
      <c r="F80" s="61" t="s">
        <v>156</v>
      </c>
      <c r="I80" s="65"/>
      <c r="J80" s="65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</row>
  </sheetData>
  <mergeCells count="260">
    <mergeCell ref="C78:D78"/>
    <mergeCell ref="F78:G78"/>
    <mergeCell ref="F79:G79"/>
    <mergeCell ref="B80:D80"/>
    <mergeCell ref="G76:I76"/>
    <mergeCell ref="O76:Z76"/>
    <mergeCell ref="AA76:AL76"/>
    <mergeCell ref="AM76:AX76"/>
    <mergeCell ref="AY76:BJ76"/>
    <mergeCell ref="G75:I75"/>
    <mergeCell ref="O75:Z75"/>
    <mergeCell ref="AA75:AL75"/>
    <mergeCell ref="AM75:AX75"/>
    <mergeCell ref="AY75:BJ75"/>
    <mergeCell ref="G74:I74"/>
    <mergeCell ref="O74:Z74"/>
    <mergeCell ref="AA74:AL74"/>
    <mergeCell ref="AM74:AX74"/>
    <mergeCell ref="AY74:BJ74"/>
    <mergeCell ref="G73:I73"/>
    <mergeCell ref="O73:Z73"/>
    <mergeCell ref="AA73:AL73"/>
    <mergeCell ref="AM73:AX73"/>
    <mergeCell ref="AY73:BJ73"/>
    <mergeCell ref="Y70:Z70"/>
    <mergeCell ref="AK70:AL70"/>
    <mergeCell ref="AW70:AX70"/>
    <mergeCell ref="BI70:BJ70"/>
    <mergeCell ref="C72:F72"/>
    <mergeCell ref="G72:I72"/>
    <mergeCell ref="J72:M72"/>
    <mergeCell ref="O72:Z72"/>
    <mergeCell ref="AA72:AL72"/>
    <mergeCell ref="AM72:AX72"/>
    <mergeCell ref="AY72:BJ72"/>
    <mergeCell ref="B63:D63"/>
    <mergeCell ref="B65:BJ65"/>
    <mergeCell ref="B66:BJ66"/>
    <mergeCell ref="B68:N69"/>
    <mergeCell ref="O68:AL68"/>
    <mergeCell ref="AM68:BJ68"/>
    <mergeCell ref="O69:Z69"/>
    <mergeCell ref="AA69:AL69"/>
    <mergeCell ref="AM69:AX69"/>
    <mergeCell ref="AY69:BJ69"/>
    <mergeCell ref="AT60:BB60"/>
    <mergeCell ref="BC60:BJ60"/>
    <mergeCell ref="G61:I61"/>
    <mergeCell ref="O61:U61"/>
    <mergeCell ref="V61:AB61"/>
    <mergeCell ref="AC61:AJ61"/>
    <mergeCell ref="AK61:AS61"/>
    <mergeCell ref="AT61:BB61"/>
    <mergeCell ref="BC61:BJ61"/>
    <mergeCell ref="G60:I60"/>
    <mergeCell ref="O60:U60"/>
    <mergeCell ref="V60:AB60"/>
    <mergeCell ref="AC60:AJ60"/>
    <mergeCell ref="AK60:AS60"/>
    <mergeCell ref="AT58:BB58"/>
    <mergeCell ref="BC58:BJ58"/>
    <mergeCell ref="G59:I59"/>
    <mergeCell ref="O59:U59"/>
    <mergeCell ref="V59:AB59"/>
    <mergeCell ref="AC59:AJ59"/>
    <mergeCell ref="AK59:AS59"/>
    <mergeCell ref="AT59:BB59"/>
    <mergeCell ref="BC59:BJ59"/>
    <mergeCell ref="G58:I58"/>
    <mergeCell ref="O58:U58"/>
    <mergeCell ref="V58:AB58"/>
    <mergeCell ref="AC58:AJ58"/>
    <mergeCell ref="AK58:AS58"/>
    <mergeCell ref="AI55:AJ55"/>
    <mergeCell ref="AR55:AS55"/>
    <mergeCell ref="BA55:BB55"/>
    <mergeCell ref="BI55:BJ55"/>
    <mergeCell ref="C57:F57"/>
    <mergeCell ref="G57:I57"/>
    <mergeCell ref="J57:M57"/>
    <mergeCell ref="O57:U57"/>
    <mergeCell ref="V57:AB57"/>
    <mergeCell ref="AC57:AJ57"/>
    <mergeCell ref="AK57:AS57"/>
    <mergeCell ref="AT57:BB57"/>
    <mergeCell ref="BC57:BJ57"/>
    <mergeCell ref="B49:D49"/>
    <mergeCell ref="B51:BJ51"/>
    <mergeCell ref="B53:N54"/>
    <mergeCell ref="O53:AJ53"/>
    <mergeCell ref="AK53:BJ53"/>
    <mergeCell ref="O54:U54"/>
    <mergeCell ref="V54:AB54"/>
    <mergeCell ref="AC54:AJ54"/>
    <mergeCell ref="AK54:AS54"/>
    <mergeCell ref="AT54:BB54"/>
    <mergeCell ref="BC54:BJ54"/>
    <mergeCell ref="AT46:BB46"/>
    <mergeCell ref="BC46:BJ46"/>
    <mergeCell ref="G47:I47"/>
    <mergeCell ref="O47:U47"/>
    <mergeCell ref="V47:AB47"/>
    <mergeCell ref="AC47:AJ47"/>
    <mergeCell ref="AK47:AS47"/>
    <mergeCell ref="AT47:BB47"/>
    <mergeCell ref="BC47:BJ47"/>
    <mergeCell ref="G46:I46"/>
    <mergeCell ref="O46:U46"/>
    <mergeCell ref="V46:AB46"/>
    <mergeCell ref="AC46:AJ46"/>
    <mergeCell ref="AK46:AS46"/>
    <mergeCell ref="AT44:BB44"/>
    <mergeCell ref="BC44:BJ44"/>
    <mergeCell ref="G45:I45"/>
    <mergeCell ref="O45:U45"/>
    <mergeCell ref="V45:AB45"/>
    <mergeCell ref="AC45:AJ45"/>
    <mergeCell ref="AK45:AS45"/>
    <mergeCell ref="AT45:BB45"/>
    <mergeCell ref="BC45:BJ45"/>
    <mergeCell ref="G44:I44"/>
    <mergeCell ref="O44:U44"/>
    <mergeCell ref="V44:AB44"/>
    <mergeCell ref="AC44:AJ44"/>
    <mergeCell ref="AK44:AS44"/>
    <mergeCell ref="AI41:AJ41"/>
    <mergeCell ref="AR41:AS41"/>
    <mergeCell ref="BA41:BB41"/>
    <mergeCell ref="BI41:BJ41"/>
    <mergeCell ref="C43:F43"/>
    <mergeCell ref="G43:I43"/>
    <mergeCell ref="J43:M43"/>
    <mergeCell ref="O43:U43"/>
    <mergeCell ref="V43:AB43"/>
    <mergeCell ref="AC43:AJ43"/>
    <mergeCell ref="AK43:AS43"/>
    <mergeCell ref="AT43:BB43"/>
    <mergeCell ref="BC43:BJ43"/>
    <mergeCell ref="C34:D34"/>
    <mergeCell ref="B35:D35"/>
    <mergeCell ref="B37:BJ37"/>
    <mergeCell ref="B39:N40"/>
    <mergeCell ref="O39:AJ39"/>
    <mergeCell ref="AK39:BJ39"/>
    <mergeCell ref="O40:U40"/>
    <mergeCell ref="V40:AB40"/>
    <mergeCell ref="AC40:AJ40"/>
    <mergeCell ref="AK40:AS40"/>
    <mergeCell ref="AT40:BB40"/>
    <mergeCell ref="BC40:BJ40"/>
    <mergeCell ref="AT31:BB31"/>
    <mergeCell ref="BC31:BJ31"/>
    <mergeCell ref="G32:I32"/>
    <mergeCell ref="O32:U32"/>
    <mergeCell ref="V32:AB32"/>
    <mergeCell ref="AC32:AJ32"/>
    <mergeCell ref="AK32:AS32"/>
    <mergeCell ref="AT32:BB32"/>
    <mergeCell ref="BC32:BJ32"/>
    <mergeCell ref="G31:I31"/>
    <mergeCell ref="O31:U31"/>
    <mergeCell ref="V31:AB31"/>
    <mergeCell ref="AC31:AJ31"/>
    <mergeCell ref="AK31:AS31"/>
    <mergeCell ref="AT29:BB29"/>
    <mergeCell ref="BC29:BJ29"/>
    <mergeCell ref="G30:I30"/>
    <mergeCell ref="O30:U30"/>
    <mergeCell ref="V30:AB30"/>
    <mergeCell ref="AC30:AJ30"/>
    <mergeCell ref="AK30:AS30"/>
    <mergeCell ref="AT30:BB30"/>
    <mergeCell ref="BC30:BJ30"/>
    <mergeCell ref="G29:I29"/>
    <mergeCell ref="O29:U29"/>
    <mergeCell ref="V29:AB29"/>
    <mergeCell ref="AC29:AJ29"/>
    <mergeCell ref="AK29:AS29"/>
    <mergeCell ref="AI26:AJ26"/>
    <mergeCell ref="AR26:AS26"/>
    <mergeCell ref="BA26:BB26"/>
    <mergeCell ref="BI26:BJ26"/>
    <mergeCell ref="C28:F28"/>
    <mergeCell ref="G28:I28"/>
    <mergeCell ref="J28:M28"/>
    <mergeCell ref="O28:U28"/>
    <mergeCell ref="V28:AB28"/>
    <mergeCell ref="AC28:AJ28"/>
    <mergeCell ref="AK28:AS28"/>
    <mergeCell ref="AT28:BB28"/>
    <mergeCell ref="BC28:BJ28"/>
    <mergeCell ref="C18:D18"/>
    <mergeCell ref="B19:D19"/>
    <mergeCell ref="B21:BJ21"/>
    <mergeCell ref="B22:BJ22"/>
    <mergeCell ref="B24:N25"/>
    <mergeCell ref="O24:AJ24"/>
    <mergeCell ref="AK24:BJ24"/>
    <mergeCell ref="O25:U25"/>
    <mergeCell ref="V25:AB25"/>
    <mergeCell ref="AC25:AJ25"/>
    <mergeCell ref="AK25:AS25"/>
    <mergeCell ref="AT25:BB25"/>
    <mergeCell ref="BC25:BJ25"/>
    <mergeCell ref="AP15:AV15"/>
    <mergeCell ref="AW15:BC15"/>
    <mergeCell ref="BD15:BJ15"/>
    <mergeCell ref="G16:H16"/>
    <mergeCell ref="N16:T16"/>
    <mergeCell ref="U16:AA16"/>
    <mergeCell ref="AB16:AH16"/>
    <mergeCell ref="AI16:AO16"/>
    <mergeCell ref="AP16:AV16"/>
    <mergeCell ref="AW16:BC16"/>
    <mergeCell ref="BD16:BJ16"/>
    <mergeCell ref="G15:H15"/>
    <mergeCell ref="N15:T15"/>
    <mergeCell ref="U15:AA15"/>
    <mergeCell ref="AB15:AH15"/>
    <mergeCell ref="AI15:AO15"/>
    <mergeCell ref="A1:S2"/>
    <mergeCell ref="AW14:BC14"/>
    <mergeCell ref="BD14:BJ14"/>
    <mergeCell ref="G14:H14"/>
    <mergeCell ref="N14:T14"/>
    <mergeCell ref="U14:AA14"/>
    <mergeCell ref="AB14:AH14"/>
    <mergeCell ref="AI14:AO14"/>
    <mergeCell ref="AP14:AV14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B5:BJ5"/>
    <mergeCell ref="B6:BJ6"/>
    <mergeCell ref="B8:M9"/>
    <mergeCell ref="N8:T9"/>
    <mergeCell ref="U8:AA9"/>
    <mergeCell ref="C12:F12"/>
    <mergeCell ref="I12:L12"/>
    <mergeCell ref="AP8:AV9"/>
    <mergeCell ref="AW8:BC9"/>
    <mergeCell ref="BD8:BJ9"/>
    <mergeCell ref="AB9:AH9"/>
    <mergeCell ref="AI9:AO9"/>
    <mergeCell ref="AB8:AO8"/>
    <mergeCell ref="AN10:AO10"/>
    <mergeCell ref="BB10:BC10"/>
    <mergeCell ref="AP12:AV12"/>
    <mergeCell ref="G12:H12"/>
    <mergeCell ref="N12:T12"/>
    <mergeCell ref="U12:AA12"/>
    <mergeCell ref="AB12:AH12"/>
    <mergeCell ref="AI12:AO12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K78"/>
  <sheetViews>
    <sheetView view="pageBreakPreview" zoomScaleNormal="100" zoomScaleSheetLayoutView="100" workbookViewId="0"/>
  </sheetViews>
  <sheetFormatPr defaultRowHeight="12" customHeight="1"/>
  <cols>
    <col min="1" max="1" width="1" style="61" customWidth="1"/>
    <col min="2" max="63" width="1.625" style="61" customWidth="1"/>
    <col min="64" max="16384" width="9" style="61"/>
  </cols>
  <sheetData>
    <row r="1" spans="1:63" ht="11.1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735">
        <f>'194'!A1+1</f>
        <v>195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1:63" ht="11.1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1:63" ht="11.1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</row>
    <row r="4" spans="1:63" ht="11.1" customHeight="1">
      <c r="A4" s="320"/>
    </row>
    <row r="5" spans="1:63" ht="12.95" customHeight="1">
      <c r="B5" s="650" t="s">
        <v>177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650"/>
      <c r="AY5" s="650"/>
      <c r="AZ5" s="650"/>
    </row>
    <row r="6" spans="1:63" ht="8.1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3" ht="15" customHeight="1">
      <c r="B7" s="655" t="s">
        <v>1</v>
      </c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 t="s">
        <v>208</v>
      </c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  <c r="AD7" s="644"/>
      <c r="AE7" s="644"/>
      <c r="AF7" s="644"/>
      <c r="AG7" s="644"/>
      <c r="AH7" s="644"/>
      <c r="AI7" s="644"/>
      <c r="AJ7" s="644"/>
      <c r="AK7" s="644"/>
      <c r="AL7" s="662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</row>
    <row r="8" spans="1:63" ht="15" customHeight="1">
      <c r="B8" s="656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 t="s">
        <v>163</v>
      </c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 t="s">
        <v>162</v>
      </c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63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</row>
    <row r="9" spans="1:63" ht="12.75" customHeight="1">
      <c r="B9" s="64"/>
      <c r="C9" s="329"/>
      <c r="D9" s="329"/>
      <c r="E9" s="329"/>
      <c r="F9" s="329"/>
      <c r="G9" s="64"/>
      <c r="H9" s="64"/>
      <c r="I9" s="64"/>
      <c r="J9" s="64"/>
      <c r="K9" s="64"/>
      <c r="L9" s="64"/>
      <c r="M9" s="64"/>
      <c r="N9" s="78"/>
      <c r="O9" s="64"/>
      <c r="P9" s="64"/>
      <c r="Q9" s="64"/>
      <c r="R9" s="64"/>
      <c r="S9" s="64"/>
      <c r="T9" s="64"/>
      <c r="U9" s="64"/>
      <c r="V9" s="64"/>
      <c r="W9" s="64"/>
      <c r="X9" s="64"/>
      <c r="Y9" s="650" t="s">
        <v>161</v>
      </c>
      <c r="Z9" s="65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50" t="s">
        <v>161</v>
      </c>
      <c r="AL9" s="650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pans="1:63" ht="9.9499999999999993" customHeight="1">
      <c r="B10" s="64"/>
      <c r="C10" s="329"/>
      <c r="D10" s="329"/>
      <c r="E10" s="329"/>
      <c r="F10" s="329"/>
      <c r="G10" s="64"/>
      <c r="H10" s="64"/>
      <c r="I10" s="64"/>
      <c r="J10" s="64"/>
      <c r="K10" s="64"/>
      <c r="L10" s="64"/>
      <c r="M10" s="64"/>
      <c r="N10" s="76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29"/>
      <c r="Z10" s="329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329"/>
      <c r="AL10" s="329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329"/>
      <c r="AX10" s="329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329"/>
      <c r="BJ10" s="329"/>
    </row>
    <row r="11" spans="1:63" s="72" customFormat="1" ht="12.75" customHeight="1">
      <c r="B11" s="73"/>
      <c r="C11" s="664" t="s">
        <v>160</v>
      </c>
      <c r="D11" s="664"/>
      <c r="E11" s="664"/>
      <c r="F11" s="664"/>
      <c r="G11" s="650">
        <v>21</v>
      </c>
      <c r="H11" s="650"/>
      <c r="I11" s="650"/>
      <c r="J11" s="664" t="s">
        <v>159</v>
      </c>
      <c r="K11" s="664"/>
      <c r="L11" s="664"/>
      <c r="M11" s="664"/>
      <c r="N11" s="76"/>
      <c r="O11" s="727">
        <v>19742</v>
      </c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>
        <v>16199</v>
      </c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</row>
    <row r="12" spans="1:63" ht="12.75" customHeight="1">
      <c r="B12" s="64"/>
      <c r="C12" s="64"/>
      <c r="D12" s="64"/>
      <c r="E12" s="329"/>
      <c r="F12" s="329"/>
      <c r="G12" s="650">
        <v>22</v>
      </c>
      <c r="H12" s="650"/>
      <c r="I12" s="650"/>
      <c r="J12" s="64"/>
      <c r="K12" s="64"/>
      <c r="L12" s="64"/>
      <c r="M12" s="64"/>
      <c r="N12" s="76"/>
      <c r="O12" s="727">
        <v>19614</v>
      </c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>
        <v>16263</v>
      </c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</row>
    <row r="13" spans="1:63" ht="12.75" customHeight="1">
      <c r="B13" s="64"/>
      <c r="C13" s="64"/>
      <c r="D13" s="64"/>
      <c r="E13" s="329"/>
      <c r="F13" s="329"/>
      <c r="G13" s="650">
        <v>23</v>
      </c>
      <c r="H13" s="650"/>
      <c r="I13" s="650"/>
      <c r="J13" s="64"/>
      <c r="K13" s="64"/>
      <c r="L13" s="64"/>
      <c r="M13" s="64"/>
      <c r="N13" s="76"/>
      <c r="O13" s="730">
        <v>23950</v>
      </c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>
        <v>20236</v>
      </c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</row>
    <row r="14" spans="1:63" ht="12.75" customHeight="1">
      <c r="B14" s="64"/>
      <c r="C14" s="64"/>
      <c r="D14" s="64"/>
      <c r="E14" s="329"/>
      <c r="F14" s="329"/>
      <c r="G14" s="650">
        <v>24</v>
      </c>
      <c r="H14" s="650"/>
      <c r="I14" s="650"/>
      <c r="J14" s="64"/>
      <c r="K14" s="64"/>
      <c r="L14" s="64"/>
      <c r="M14" s="64"/>
      <c r="N14" s="76"/>
      <c r="O14" s="730">
        <v>25439</v>
      </c>
      <c r="P14" s="730"/>
      <c r="Q14" s="730"/>
      <c r="R14" s="730"/>
      <c r="S14" s="730"/>
      <c r="T14" s="730"/>
      <c r="U14" s="730"/>
      <c r="V14" s="730"/>
      <c r="W14" s="730"/>
      <c r="X14" s="730"/>
      <c r="Y14" s="730"/>
      <c r="Z14" s="730"/>
      <c r="AA14" s="730">
        <v>21653</v>
      </c>
      <c r="AB14" s="730"/>
      <c r="AC14" s="730"/>
      <c r="AD14" s="730"/>
      <c r="AE14" s="730"/>
      <c r="AF14" s="730"/>
      <c r="AG14" s="730"/>
      <c r="AH14" s="730"/>
      <c r="AI14" s="730"/>
      <c r="AJ14" s="730"/>
      <c r="AK14" s="730"/>
      <c r="AL14" s="730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</row>
    <row r="15" spans="1:63" ht="12.75" customHeight="1">
      <c r="B15" s="64"/>
      <c r="C15" s="64"/>
      <c r="D15" s="64"/>
      <c r="E15" s="329"/>
      <c r="F15" s="329"/>
      <c r="G15" s="665">
        <v>25</v>
      </c>
      <c r="H15" s="665"/>
      <c r="I15" s="665"/>
      <c r="J15" s="73"/>
      <c r="K15" s="73"/>
      <c r="L15" s="73"/>
      <c r="M15" s="73"/>
      <c r="N15" s="74"/>
      <c r="O15" s="726">
        <v>28489.441988713479</v>
      </c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>
        <v>24458.74493892421</v>
      </c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  <c r="AL15" s="726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</row>
    <row r="16" spans="1:63" ht="12.75" customHeight="1">
      <c r="B16" s="69"/>
      <c r="C16" s="69"/>
      <c r="D16" s="69"/>
      <c r="E16" s="71"/>
      <c r="F16" s="71"/>
      <c r="G16" s="71"/>
      <c r="H16" s="71"/>
      <c r="I16" s="69"/>
      <c r="J16" s="69"/>
      <c r="K16" s="69"/>
      <c r="L16" s="69"/>
      <c r="M16" s="69"/>
      <c r="N16" s="70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2:62" ht="12" hidden="1" customHeight="1">
      <c r="B17" s="92"/>
      <c r="C17" s="660" t="s">
        <v>8</v>
      </c>
      <c r="D17" s="660"/>
      <c r="E17" s="330" t="s">
        <v>10</v>
      </c>
      <c r="F17" s="61" t="s">
        <v>207</v>
      </c>
      <c r="G17" s="329"/>
      <c r="H17" s="32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</row>
    <row r="18" spans="2:62" ht="12" customHeight="1">
      <c r="B18" s="681" t="s">
        <v>9</v>
      </c>
      <c r="C18" s="681"/>
      <c r="D18" s="681"/>
      <c r="E18" s="330" t="s">
        <v>10</v>
      </c>
      <c r="F18" s="61" t="s">
        <v>156</v>
      </c>
    </row>
    <row r="19" spans="2:62" ht="9" customHeight="1">
      <c r="B19" s="336"/>
      <c r="C19" s="336"/>
      <c r="D19" s="336"/>
      <c r="E19" s="330"/>
    </row>
    <row r="20" spans="2:62" ht="12.75" customHeight="1">
      <c r="B20" s="650" t="s">
        <v>176</v>
      </c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0"/>
      <c r="AJ20" s="650"/>
      <c r="AK20" s="650"/>
      <c r="AL20" s="650"/>
      <c r="AM20" s="650"/>
      <c r="AN20" s="650"/>
      <c r="AO20" s="650"/>
      <c r="AP20" s="650"/>
      <c r="AQ20" s="650"/>
      <c r="AR20" s="650"/>
      <c r="AS20" s="650"/>
      <c r="AT20" s="650"/>
      <c r="AU20" s="650"/>
      <c r="AV20" s="650"/>
      <c r="AW20" s="650"/>
      <c r="AX20" s="650"/>
      <c r="AY20" s="650"/>
      <c r="AZ20" s="650"/>
      <c r="BA20" s="650"/>
      <c r="BB20" s="650"/>
      <c r="BC20" s="650"/>
      <c r="BD20" s="650"/>
      <c r="BE20" s="650"/>
      <c r="BF20" s="650"/>
      <c r="BG20" s="650"/>
      <c r="BH20" s="650"/>
      <c r="BI20" s="650"/>
      <c r="BJ20" s="650"/>
    </row>
    <row r="21" spans="2:62" ht="8.1" customHeight="1">
      <c r="B21" s="336"/>
      <c r="C21" s="336"/>
      <c r="D21" s="336"/>
      <c r="E21" s="330"/>
    </row>
    <row r="22" spans="2:62" ht="15" customHeight="1">
      <c r="B22" s="667" t="s">
        <v>1</v>
      </c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44" t="s">
        <v>165</v>
      </c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 t="s">
        <v>164</v>
      </c>
      <c r="AN22" s="644"/>
      <c r="AO22" s="644"/>
      <c r="AP22" s="644"/>
      <c r="AQ22" s="644"/>
      <c r="AR22" s="644"/>
      <c r="AS22" s="644"/>
      <c r="AT22" s="644"/>
      <c r="AU22" s="644"/>
      <c r="AV22" s="644"/>
      <c r="AW22" s="644"/>
      <c r="AX22" s="644"/>
      <c r="AY22" s="644"/>
      <c r="AZ22" s="644"/>
      <c r="BA22" s="644"/>
      <c r="BB22" s="644"/>
      <c r="BC22" s="644"/>
      <c r="BD22" s="644"/>
      <c r="BE22" s="644"/>
      <c r="BF22" s="644"/>
      <c r="BG22" s="644"/>
      <c r="BH22" s="644"/>
      <c r="BI22" s="644"/>
      <c r="BJ22" s="662"/>
    </row>
    <row r="23" spans="2:62" ht="15" customHeight="1">
      <c r="B23" s="669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45" t="s">
        <v>163</v>
      </c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 t="s">
        <v>162</v>
      </c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5" t="s">
        <v>163</v>
      </c>
      <c r="AN23" s="645"/>
      <c r="AO23" s="645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 t="s">
        <v>162</v>
      </c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63"/>
    </row>
    <row r="24" spans="2:62" ht="12.75" customHeight="1"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91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650" t="s">
        <v>161</v>
      </c>
      <c r="Z24" s="650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650" t="s">
        <v>161</v>
      </c>
      <c r="AL24" s="650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650" t="s">
        <v>161</v>
      </c>
      <c r="AX24" s="650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650" t="s">
        <v>161</v>
      </c>
      <c r="BJ24" s="650"/>
    </row>
    <row r="25" spans="2:62" ht="9.9499999999999993" customHeight="1"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89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106"/>
      <c r="AJ25" s="106"/>
      <c r="AK25" s="333"/>
      <c r="AL25" s="333"/>
      <c r="AM25" s="333"/>
      <c r="AN25" s="333"/>
      <c r="AO25" s="333"/>
      <c r="AP25" s="333"/>
      <c r="AQ25" s="333"/>
      <c r="AR25" s="106"/>
      <c r="AS25" s="106"/>
      <c r="AT25" s="333"/>
      <c r="AU25" s="333"/>
      <c r="AV25" s="333"/>
      <c r="AW25" s="333"/>
      <c r="AX25" s="333"/>
      <c r="AY25" s="333"/>
      <c r="AZ25" s="333"/>
      <c r="BA25" s="106"/>
      <c r="BB25" s="106"/>
      <c r="BC25" s="333"/>
      <c r="BD25" s="333"/>
      <c r="BE25" s="333"/>
      <c r="BF25" s="333"/>
      <c r="BG25" s="333"/>
      <c r="BH25" s="333"/>
      <c r="BI25" s="106"/>
      <c r="BJ25" s="106"/>
    </row>
    <row r="26" spans="2:62" ht="12.75" customHeight="1">
      <c r="B26" s="333"/>
      <c r="C26" s="674" t="s">
        <v>160</v>
      </c>
      <c r="D26" s="674"/>
      <c r="E26" s="674"/>
      <c r="F26" s="674"/>
      <c r="G26" s="675">
        <v>21</v>
      </c>
      <c r="H26" s="675"/>
      <c r="I26" s="675"/>
      <c r="J26" s="674" t="s">
        <v>159</v>
      </c>
      <c r="K26" s="674"/>
      <c r="L26" s="674"/>
      <c r="M26" s="674"/>
      <c r="N26" s="89"/>
      <c r="O26" s="736">
        <v>34694</v>
      </c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>
        <v>28899</v>
      </c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>
        <v>21274</v>
      </c>
      <c r="AN26" s="736"/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>
        <v>17721</v>
      </c>
      <c r="AZ26" s="736"/>
      <c r="BA26" s="736"/>
      <c r="BB26" s="736"/>
      <c r="BC26" s="736"/>
      <c r="BD26" s="736"/>
      <c r="BE26" s="736"/>
      <c r="BF26" s="736"/>
      <c r="BG26" s="736"/>
      <c r="BH26" s="736"/>
      <c r="BI26" s="736"/>
      <c r="BJ26" s="736"/>
    </row>
    <row r="27" spans="2:62" ht="12.75" customHeight="1">
      <c r="B27" s="90"/>
      <c r="G27" s="675">
        <v>22</v>
      </c>
      <c r="H27" s="675"/>
      <c r="I27" s="675"/>
      <c r="N27" s="89"/>
      <c r="O27" s="734">
        <v>29960</v>
      </c>
      <c r="P27" s="734"/>
      <c r="Q27" s="734"/>
      <c r="R27" s="734"/>
      <c r="S27" s="734"/>
      <c r="T27" s="734"/>
      <c r="U27" s="734"/>
      <c r="V27" s="734"/>
      <c r="W27" s="734"/>
      <c r="X27" s="734"/>
      <c r="Y27" s="734"/>
      <c r="Z27" s="734"/>
      <c r="AA27" s="734">
        <v>25321</v>
      </c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>
        <v>18472</v>
      </c>
      <c r="AN27" s="734"/>
      <c r="AO27" s="734"/>
      <c r="AP27" s="734"/>
      <c r="AQ27" s="734"/>
      <c r="AR27" s="734"/>
      <c r="AS27" s="734"/>
      <c r="AT27" s="734"/>
      <c r="AU27" s="734"/>
      <c r="AV27" s="734"/>
      <c r="AW27" s="734"/>
      <c r="AX27" s="734"/>
      <c r="AY27" s="734">
        <v>15612</v>
      </c>
      <c r="AZ27" s="734"/>
      <c r="BA27" s="734"/>
      <c r="BB27" s="734"/>
      <c r="BC27" s="734"/>
      <c r="BD27" s="734"/>
      <c r="BE27" s="734"/>
      <c r="BF27" s="734"/>
      <c r="BG27" s="734"/>
      <c r="BH27" s="734"/>
      <c r="BI27" s="734"/>
      <c r="BJ27" s="734"/>
    </row>
    <row r="28" spans="2:62" ht="12.75" customHeight="1">
      <c r="B28" s="90"/>
      <c r="G28" s="675">
        <v>23</v>
      </c>
      <c r="H28" s="675"/>
      <c r="I28" s="675"/>
      <c r="N28" s="89"/>
      <c r="O28" s="734">
        <v>32759.741355170616</v>
      </c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>
        <v>28209.915432078666</v>
      </c>
      <c r="AB28" s="734"/>
      <c r="AC28" s="734"/>
      <c r="AD28" s="734"/>
      <c r="AE28" s="734"/>
      <c r="AF28" s="734"/>
      <c r="AG28" s="734"/>
      <c r="AH28" s="734"/>
      <c r="AI28" s="734"/>
      <c r="AJ28" s="734"/>
      <c r="AK28" s="734"/>
      <c r="AL28" s="734"/>
      <c r="AM28" s="734">
        <v>20269.091754301142</v>
      </c>
      <c r="AN28" s="734"/>
      <c r="AO28" s="734"/>
      <c r="AP28" s="734"/>
      <c r="AQ28" s="734"/>
      <c r="AR28" s="734"/>
      <c r="AS28" s="734"/>
      <c r="AT28" s="734"/>
      <c r="AU28" s="734"/>
      <c r="AV28" s="734"/>
      <c r="AW28" s="734"/>
      <c r="AX28" s="734"/>
      <c r="AY28" s="734">
        <v>17454.025600346507</v>
      </c>
      <c r="AZ28" s="734"/>
      <c r="BA28" s="734"/>
      <c r="BB28" s="734"/>
      <c r="BC28" s="734"/>
      <c r="BD28" s="734"/>
      <c r="BE28" s="734"/>
      <c r="BF28" s="734"/>
      <c r="BG28" s="734"/>
      <c r="BH28" s="734"/>
      <c r="BI28" s="734"/>
      <c r="BJ28" s="734"/>
    </row>
    <row r="29" spans="2:62" s="72" customFormat="1" ht="12.75" customHeight="1">
      <c r="B29" s="88"/>
      <c r="C29" s="87"/>
      <c r="D29" s="87"/>
      <c r="E29" s="87"/>
      <c r="F29" s="87"/>
      <c r="G29" s="675">
        <v>24</v>
      </c>
      <c r="H29" s="675"/>
      <c r="I29" s="675"/>
      <c r="J29" s="87"/>
      <c r="K29" s="87"/>
      <c r="L29" s="87"/>
      <c r="M29" s="87"/>
      <c r="N29" s="86"/>
      <c r="O29" s="731">
        <v>36341</v>
      </c>
      <c r="P29" s="731"/>
      <c r="Q29" s="731"/>
      <c r="R29" s="731"/>
      <c r="S29" s="731"/>
      <c r="T29" s="731"/>
      <c r="U29" s="731"/>
      <c r="V29" s="731"/>
      <c r="W29" s="731"/>
      <c r="X29" s="731"/>
      <c r="Y29" s="731"/>
      <c r="Z29" s="731"/>
      <c r="AA29" s="731">
        <v>31579</v>
      </c>
      <c r="AB29" s="731"/>
      <c r="AC29" s="731"/>
      <c r="AD29" s="731"/>
      <c r="AE29" s="731"/>
      <c r="AF29" s="731"/>
      <c r="AG29" s="731"/>
      <c r="AH29" s="731"/>
      <c r="AI29" s="731"/>
      <c r="AJ29" s="731"/>
      <c r="AK29" s="731"/>
      <c r="AL29" s="731"/>
      <c r="AM29" s="731">
        <v>22666</v>
      </c>
      <c r="AN29" s="731"/>
      <c r="AO29" s="731"/>
      <c r="AP29" s="731"/>
      <c r="AQ29" s="731"/>
      <c r="AR29" s="731"/>
      <c r="AS29" s="731"/>
      <c r="AT29" s="731"/>
      <c r="AU29" s="731"/>
      <c r="AV29" s="731"/>
      <c r="AW29" s="731"/>
      <c r="AX29" s="731"/>
      <c r="AY29" s="731">
        <v>19695</v>
      </c>
      <c r="AZ29" s="731"/>
      <c r="BA29" s="731"/>
      <c r="BB29" s="731"/>
      <c r="BC29" s="731"/>
      <c r="BD29" s="731"/>
      <c r="BE29" s="731"/>
      <c r="BF29" s="731"/>
      <c r="BG29" s="731"/>
      <c r="BH29" s="731"/>
      <c r="BI29" s="731"/>
      <c r="BJ29" s="731"/>
    </row>
    <row r="30" spans="2:62" s="72" customFormat="1" ht="12.75" customHeight="1">
      <c r="B30" s="88"/>
      <c r="C30" s="87"/>
      <c r="D30" s="87"/>
      <c r="E30" s="87"/>
      <c r="F30" s="87"/>
      <c r="G30" s="733">
        <v>25</v>
      </c>
      <c r="H30" s="733"/>
      <c r="I30" s="733"/>
      <c r="J30" s="87"/>
      <c r="K30" s="87"/>
      <c r="L30" s="87"/>
      <c r="M30" s="87"/>
      <c r="N30" s="86"/>
      <c r="O30" s="732">
        <v>39093.093194451401</v>
      </c>
      <c r="P30" s="732"/>
      <c r="Q30" s="732"/>
      <c r="R30" s="732"/>
      <c r="S30" s="732"/>
      <c r="T30" s="732"/>
      <c r="U30" s="732"/>
      <c r="V30" s="732"/>
      <c r="W30" s="732"/>
      <c r="X30" s="732"/>
      <c r="Y30" s="732"/>
      <c r="Z30" s="732"/>
      <c r="AA30" s="732">
        <v>34139.74606473367</v>
      </c>
      <c r="AB30" s="732"/>
      <c r="AC30" s="732"/>
      <c r="AD30" s="732"/>
      <c r="AE30" s="732"/>
      <c r="AF30" s="732"/>
      <c r="AG30" s="732"/>
      <c r="AH30" s="732"/>
      <c r="AI30" s="732"/>
      <c r="AJ30" s="732"/>
      <c r="AK30" s="732"/>
      <c r="AL30" s="732"/>
      <c r="AM30" s="732">
        <v>24629.031055116786</v>
      </c>
      <c r="AN30" s="732"/>
      <c r="AO30" s="732"/>
      <c r="AP30" s="732"/>
      <c r="AQ30" s="732"/>
      <c r="AR30" s="732"/>
      <c r="AS30" s="732"/>
      <c r="AT30" s="732"/>
      <c r="AU30" s="732"/>
      <c r="AV30" s="732"/>
      <c r="AW30" s="732"/>
      <c r="AX30" s="732"/>
      <c r="AY30" s="732">
        <v>21508.373918118814</v>
      </c>
      <c r="AZ30" s="732"/>
      <c r="BA30" s="732"/>
      <c r="BB30" s="732"/>
      <c r="BC30" s="732"/>
      <c r="BD30" s="732"/>
      <c r="BE30" s="732"/>
      <c r="BF30" s="732"/>
      <c r="BG30" s="732"/>
      <c r="BH30" s="732"/>
      <c r="BI30" s="732"/>
      <c r="BJ30" s="732"/>
    </row>
    <row r="31" spans="2:62" ht="12.75" customHeight="1">
      <c r="B31" s="85"/>
      <c r="C31" s="84"/>
      <c r="D31" s="84"/>
      <c r="E31" s="84"/>
      <c r="F31" s="84"/>
      <c r="G31" s="81"/>
      <c r="H31" s="81"/>
      <c r="I31" s="81"/>
      <c r="J31" s="84"/>
      <c r="K31" s="84"/>
      <c r="L31" s="84"/>
      <c r="M31" s="84"/>
      <c r="N31" s="83"/>
      <c r="O31" s="82"/>
      <c r="P31" s="82"/>
      <c r="Q31" s="82"/>
      <c r="R31" s="82"/>
      <c r="S31" s="82"/>
      <c r="T31" s="82"/>
      <c r="U31" s="82"/>
      <c r="V31" s="81"/>
      <c r="W31" s="81"/>
      <c r="X31" s="81"/>
      <c r="Y31" s="81"/>
      <c r="Z31" s="81"/>
      <c r="AA31" s="81"/>
      <c r="AB31" s="81"/>
      <c r="AC31" s="80"/>
      <c r="AD31" s="80"/>
      <c r="AE31" s="80"/>
      <c r="AF31" s="80"/>
      <c r="AG31" s="80"/>
      <c r="AH31" s="80"/>
      <c r="AI31" s="80"/>
      <c r="AJ31" s="80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0"/>
      <c r="BD31" s="80"/>
      <c r="BE31" s="80"/>
      <c r="BF31" s="80"/>
      <c r="BG31" s="80"/>
      <c r="BH31" s="80"/>
      <c r="BI31" s="80"/>
      <c r="BJ31" s="80"/>
    </row>
    <row r="32" spans="2:62" ht="12.75" customHeight="1">
      <c r="B32" s="681" t="s">
        <v>9</v>
      </c>
      <c r="C32" s="681"/>
      <c r="D32" s="681"/>
      <c r="E32" s="330" t="s">
        <v>10</v>
      </c>
      <c r="F32" s="61" t="s">
        <v>156</v>
      </c>
    </row>
    <row r="33" spans="2:62" ht="11.1" customHeight="1">
      <c r="B33" s="336"/>
      <c r="C33" s="336"/>
      <c r="D33" s="336"/>
      <c r="E33" s="330"/>
    </row>
    <row r="34" spans="2:62" ht="12.95" customHeight="1">
      <c r="B34" s="650" t="s">
        <v>206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650"/>
      <c r="AA34" s="650"/>
      <c r="AB34" s="650"/>
      <c r="AC34" s="650"/>
      <c r="AD34" s="650"/>
      <c r="AE34" s="650"/>
      <c r="AF34" s="650"/>
      <c r="AG34" s="650"/>
      <c r="AH34" s="650"/>
      <c r="AI34" s="650"/>
      <c r="AJ34" s="650"/>
      <c r="AK34" s="650"/>
      <c r="AL34" s="650"/>
      <c r="AM34" s="650"/>
      <c r="AN34" s="650"/>
      <c r="AO34" s="650"/>
      <c r="AP34" s="650"/>
      <c r="AQ34" s="650"/>
      <c r="AR34" s="650"/>
      <c r="AS34" s="650"/>
      <c r="AT34" s="650"/>
      <c r="AU34" s="650"/>
      <c r="AV34" s="650"/>
      <c r="AW34" s="650"/>
      <c r="AX34" s="650"/>
      <c r="AY34" s="650"/>
      <c r="AZ34" s="650"/>
      <c r="BA34" s="650"/>
      <c r="BB34" s="650"/>
      <c r="BC34" s="650"/>
      <c r="BD34" s="650"/>
      <c r="BE34" s="650"/>
      <c r="BF34" s="650"/>
      <c r="BG34" s="650"/>
      <c r="BH34" s="650"/>
      <c r="BI34" s="650"/>
      <c r="BJ34" s="650"/>
    </row>
    <row r="35" spans="2:62" ht="8.1" customHeight="1">
      <c r="B35" s="100"/>
      <c r="C35" s="100"/>
      <c r="D35" s="100"/>
      <c r="E35" s="71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</row>
    <row r="36" spans="2:62" ht="15" customHeight="1">
      <c r="B36" s="655" t="s">
        <v>1</v>
      </c>
      <c r="C36" s="644"/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 t="s">
        <v>199</v>
      </c>
      <c r="P36" s="644"/>
      <c r="Q36" s="644"/>
      <c r="R36" s="644"/>
      <c r="S36" s="644"/>
      <c r="T36" s="644"/>
      <c r="U36" s="644"/>
      <c r="V36" s="644" t="s">
        <v>205</v>
      </c>
      <c r="W36" s="644"/>
      <c r="X36" s="644"/>
      <c r="Y36" s="644"/>
      <c r="Z36" s="644"/>
      <c r="AA36" s="644"/>
      <c r="AB36" s="644"/>
      <c r="AC36" s="644" t="s">
        <v>204</v>
      </c>
      <c r="AD36" s="644"/>
      <c r="AE36" s="644"/>
      <c r="AF36" s="644"/>
      <c r="AG36" s="644"/>
      <c r="AH36" s="644"/>
      <c r="AI36" s="644"/>
      <c r="AJ36" s="644" t="s">
        <v>203</v>
      </c>
      <c r="AK36" s="644"/>
      <c r="AL36" s="644"/>
      <c r="AM36" s="644"/>
      <c r="AN36" s="644"/>
      <c r="AO36" s="644"/>
      <c r="AP36" s="644"/>
      <c r="AQ36" s="644" t="s">
        <v>202</v>
      </c>
      <c r="AR36" s="644"/>
      <c r="AS36" s="644"/>
      <c r="AT36" s="644"/>
      <c r="AU36" s="644"/>
      <c r="AV36" s="644"/>
      <c r="AW36" s="644"/>
      <c r="AX36" s="737" t="s">
        <v>201</v>
      </c>
      <c r="AY36" s="737"/>
      <c r="AZ36" s="737"/>
      <c r="BA36" s="737"/>
      <c r="BB36" s="737"/>
      <c r="BC36" s="737"/>
      <c r="BD36" s="737"/>
      <c r="BE36" s="644" t="s">
        <v>193</v>
      </c>
      <c r="BF36" s="644"/>
      <c r="BG36" s="644"/>
      <c r="BH36" s="644"/>
      <c r="BI36" s="644"/>
      <c r="BJ36" s="662"/>
    </row>
    <row r="37" spans="2:62" ht="12.95" customHeight="1">
      <c r="B37" s="64"/>
      <c r="C37" s="329"/>
      <c r="D37" s="329"/>
      <c r="E37" s="329"/>
      <c r="F37" s="329"/>
      <c r="G37" s="64"/>
      <c r="H37" s="64"/>
      <c r="I37" s="64"/>
      <c r="J37" s="64"/>
      <c r="K37" s="64"/>
      <c r="L37" s="64"/>
      <c r="M37" s="64"/>
      <c r="N37" s="78"/>
      <c r="O37" s="64"/>
      <c r="P37" s="64"/>
      <c r="Q37" s="64"/>
      <c r="R37" s="64"/>
      <c r="S37" s="64"/>
      <c r="T37" s="64"/>
      <c r="U37" s="64"/>
      <c r="V37" s="64"/>
    </row>
    <row r="38" spans="2:62" ht="12.95" customHeight="1">
      <c r="C38" s="664" t="s">
        <v>160</v>
      </c>
      <c r="D38" s="664"/>
      <c r="E38" s="664"/>
      <c r="F38" s="664"/>
      <c r="G38" s="650">
        <v>21</v>
      </c>
      <c r="H38" s="650"/>
      <c r="I38" s="650"/>
      <c r="J38" s="664" t="s">
        <v>159</v>
      </c>
      <c r="K38" s="664"/>
      <c r="L38" s="664"/>
      <c r="M38" s="664"/>
      <c r="N38" s="76"/>
      <c r="O38" s="728">
        <v>37606</v>
      </c>
      <c r="P38" s="651"/>
      <c r="Q38" s="651"/>
      <c r="R38" s="651"/>
      <c r="S38" s="651"/>
      <c r="T38" s="651"/>
      <c r="U38" s="651"/>
      <c r="V38" s="679">
        <v>12705</v>
      </c>
      <c r="W38" s="679"/>
      <c r="X38" s="679"/>
      <c r="Y38" s="679"/>
      <c r="Z38" s="679"/>
      <c r="AA38" s="679"/>
      <c r="AB38" s="679"/>
      <c r="AC38" s="679">
        <v>21432</v>
      </c>
      <c r="AD38" s="679"/>
      <c r="AE38" s="679"/>
      <c r="AF38" s="679"/>
      <c r="AG38" s="679"/>
      <c r="AH38" s="679"/>
      <c r="AI38" s="679"/>
      <c r="AJ38" s="679">
        <v>391</v>
      </c>
      <c r="AK38" s="679"/>
      <c r="AL38" s="679"/>
      <c r="AM38" s="679"/>
      <c r="AN38" s="679"/>
      <c r="AO38" s="679"/>
      <c r="AP38" s="679"/>
      <c r="AQ38" s="679">
        <v>1017</v>
      </c>
      <c r="AR38" s="679"/>
      <c r="AS38" s="679"/>
      <c r="AT38" s="679"/>
      <c r="AU38" s="679"/>
      <c r="AV38" s="679"/>
      <c r="AW38" s="679"/>
      <c r="AX38" s="727">
        <v>10</v>
      </c>
      <c r="AY38" s="727"/>
      <c r="AZ38" s="727"/>
      <c r="BA38" s="727"/>
      <c r="BB38" s="727"/>
      <c r="BC38" s="727"/>
      <c r="BD38" s="727"/>
      <c r="BE38" s="679">
        <v>2051</v>
      </c>
      <c r="BF38" s="679"/>
      <c r="BG38" s="679"/>
      <c r="BH38" s="679"/>
      <c r="BI38" s="679"/>
      <c r="BJ38" s="679"/>
    </row>
    <row r="39" spans="2:62" s="72" customFormat="1" ht="12.95" customHeight="1">
      <c r="B39" s="64"/>
      <c r="C39" s="64"/>
      <c r="D39" s="64"/>
      <c r="E39" s="329"/>
      <c r="F39" s="329"/>
      <c r="G39" s="650">
        <v>22</v>
      </c>
      <c r="H39" s="650"/>
      <c r="I39" s="650"/>
      <c r="J39" s="64"/>
      <c r="K39" s="64"/>
      <c r="L39" s="64"/>
      <c r="M39" s="64"/>
      <c r="N39" s="76"/>
      <c r="O39" s="728">
        <v>36980</v>
      </c>
      <c r="P39" s="651"/>
      <c r="Q39" s="651"/>
      <c r="R39" s="651"/>
      <c r="S39" s="651"/>
      <c r="T39" s="651"/>
      <c r="U39" s="651"/>
      <c r="V39" s="679">
        <v>11922</v>
      </c>
      <c r="W39" s="679"/>
      <c r="X39" s="679"/>
      <c r="Y39" s="679"/>
      <c r="Z39" s="679"/>
      <c r="AA39" s="679"/>
      <c r="AB39" s="679"/>
      <c r="AC39" s="679">
        <v>21683</v>
      </c>
      <c r="AD39" s="679"/>
      <c r="AE39" s="679"/>
      <c r="AF39" s="679"/>
      <c r="AG39" s="679"/>
      <c r="AH39" s="679"/>
      <c r="AI39" s="679"/>
      <c r="AJ39" s="679">
        <v>333</v>
      </c>
      <c r="AK39" s="679"/>
      <c r="AL39" s="679"/>
      <c r="AM39" s="679"/>
      <c r="AN39" s="679"/>
      <c r="AO39" s="679"/>
      <c r="AP39" s="679"/>
      <c r="AQ39" s="679">
        <v>962</v>
      </c>
      <c r="AR39" s="679"/>
      <c r="AS39" s="679"/>
      <c r="AT39" s="679"/>
      <c r="AU39" s="679"/>
      <c r="AV39" s="679"/>
      <c r="AW39" s="679"/>
      <c r="AX39" s="679">
        <v>0</v>
      </c>
      <c r="AY39" s="679"/>
      <c r="AZ39" s="679"/>
      <c r="BA39" s="679"/>
      <c r="BB39" s="679"/>
      <c r="BC39" s="679"/>
      <c r="BD39" s="679"/>
      <c r="BE39" s="679">
        <v>2080</v>
      </c>
      <c r="BF39" s="679"/>
      <c r="BG39" s="679"/>
      <c r="BH39" s="679"/>
      <c r="BI39" s="679"/>
      <c r="BJ39" s="679"/>
    </row>
    <row r="40" spans="2:62" ht="12.95" customHeight="1">
      <c r="B40" s="64"/>
      <c r="C40" s="64"/>
      <c r="D40" s="64"/>
      <c r="E40" s="329"/>
      <c r="F40" s="329"/>
      <c r="G40" s="650">
        <v>23</v>
      </c>
      <c r="H40" s="650"/>
      <c r="I40" s="650"/>
      <c r="J40" s="64"/>
      <c r="K40" s="64"/>
      <c r="L40" s="64"/>
      <c r="M40" s="64"/>
      <c r="N40" s="76"/>
      <c r="O40" s="728">
        <v>36140</v>
      </c>
      <c r="P40" s="651"/>
      <c r="Q40" s="651"/>
      <c r="R40" s="651"/>
      <c r="S40" s="651"/>
      <c r="T40" s="651"/>
      <c r="U40" s="651"/>
      <c r="V40" s="651">
        <v>11064</v>
      </c>
      <c r="W40" s="651"/>
      <c r="X40" s="651"/>
      <c r="Y40" s="651"/>
      <c r="Z40" s="651"/>
      <c r="AA40" s="651"/>
      <c r="AB40" s="651"/>
      <c r="AC40" s="651">
        <v>21096</v>
      </c>
      <c r="AD40" s="651"/>
      <c r="AE40" s="651"/>
      <c r="AF40" s="651"/>
      <c r="AG40" s="651"/>
      <c r="AH40" s="651"/>
      <c r="AI40" s="651"/>
      <c r="AJ40" s="651">
        <v>455</v>
      </c>
      <c r="AK40" s="651"/>
      <c r="AL40" s="651"/>
      <c r="AM40" s="651"/>
      <c r="AN40" s="651"/>
      <c r="AO40" s="651"/>
      <c r="AP40" s="651"/>
      <c r="AQ40" s="651">
        <v>927</v>
      </c>
      <c r="AR40" s="651"/>
      <c r="AS40" s="651"/>
      <c r="AT40" s="651"/>
      <c r="AU40" s="651"/>
      <c r="AV40" s="651"/>
      <c r="AW40" s="651"/>
      <c r="AX40" s="730">
        <v>2</v>
      </c>
      <c r="AY40" s="730"/>
      <c r="AZ40" s="730"/>
      <c r="BA40" s="730"/>
      <c r="BB40" s="730"/>
      <c r="BC40" s="730"/>
      <c r="BD40" s="730"/>
      <c r="BE40" s="651">
        <v>2596</v>
      </c>
      <c r="BF40" s="651"/>
      <c r="BG40" s="651"/>
      <c r="BH40" s="651"/>
      <c r="BI40" s="651"/>
      <c r="BJ40" s="651"/>
    </row>
    <row r="41" spans="2:62" s="104" customFormat="1" ht="12.95" customHeight="1">
      <c r="B41" s="93"/>
      <c r="C41" s="93"/>
      <c r="D41" s="93"/>
      <c r="E41" s="93"/>
      <c r="F41" s="93"/>
      <c r="G41" s="650">
        <v>24</v>
      </c>
      <c r="H41" s="650"/>
      <c r="I41" s="650"/>
      <c r="J41" s="93"/>
      <c r="K41" s="93"/>
      <c r="L41" s="93"/>
      <c r="M41" s="93"/>
      <c r="N41" s="105"/>
      <c r="O41" s="728">
        <v>34832</v>
      </c>
      <c r="P41" s="651"/>
      <c r="Q41" s="651"/>
      <c r="R41" s="651"/>
      <c r="S41" s="651"/>
      <c r="T41" s="651"/>
      <c r="U41" s="651"/>
      <c r="V41" s="651">
        <v>11181</v>
      </c>
      <c r="W41" s="651"/>
      <c r="X41" s="651"/>
      <c r="Y41" s="651"/>
      <c r="Z41" s="651"/>
      <c r="AA41" s="651"/>
      <c r="AB41" s="651"/>
      <c r="AC41" s="651">
        <v>20208</v>
      </c>
      <c r="AD41" s="651"/>
      <c r="AE41" s="651"/>
      <c r="AF41" s="651"/>
      <c r="AG41" s="651"/>
      <c r="AH41" s="651"/>
      <c r="AI41" s="651"/>
      <c r="AJ41" s="651">
        <v>524</v>
      </c>
      <c r="AK41" s="651"/>
      <c r="AL41" s="651"/>
      <c r="AM41" s="651"/>
      <c r="AN41" s="651"/>
      <c r="AO41" s="651"/>
      <c r="AP41" s="651"/>
      <c r="AQ41" s="651">
        <v>884</v>
      </c>
      <c r="AR41" s="651"/>
      <c r="AS41" s="651"/>
      <c r="AT41" s="651"/>
      <c r="AU41" s="651"/>
      <c r="AV41" s="651"/>
      <c r="AW41" s="651"/>
      <c r="AX41" s="727">
        <v>1</v>
      </c>
      <c r="AY41" s="727"/>
      <c r="AZ41" s="727"/>
      <c r="BA41" s="727"/>
      <c r="BB41" s="727"/>
      <c r="BC41" s="727"/>
      <c r="BD41" s="727"/>
      <c r="BE41" s="651">
        <v>2034</v>
      </c>
      <c r="BF41" s="651"/>
      <c r="BG41" s="651"/>
      <c r="BH41" s="651"/>
      <c r="BI41" s="651"/>
      <c r="BJ41" s="651"/>
    </row>
    <row r="42" spans="2:62" s="101" customFormat="1" ht="12.95" customHeight="1">
      <c r="B42" s="103"/>
      <c r="C42" s="103"/>
      <c r="D42" s="103"/>
      <c r="E42" s="103"/>
      <c r="F42" s="103"/>
      <c r="G42" s="665">
        <v>25</v>
      </c>
      <c r="H42" s="665"/>
      <c r="I42" s="665"/>
      <c r="J42" s="103"/>
      <c r="K42" s="103"/>
      <c r="L42" s="103"/>
      <c r="M42" s="103"/>
      <c r="N42" s="102"/>
      <c r="O42" s="729">
        <v>34794</v>
      </c>
      <c r="P42" s="726"/>
      <c r="Q42" s="726"/>
      <c r="R42" s="726"/>
      <c r="S42" s="726"/>
      <c r="T42" s="726"/>
      <c r="U42" s="726"/>
      <c r="V42" s="726">
        <v>10923</v>
      </c>
      <c r="W42" s="726"/>
      <c r="X42" s="726"/>
      <c r="Y42" s="726"/>
      <c r="Z42" s="726"/>
      <c r="AA42" s="726"/>
      <c r="AB42" s="726"/>
      <c r="AC42" s="726">
        <v>19707</v>
      </c>
      <c r="AD42" s="726"/>
      <c r="AE42" s="726"/>
      <c r="AF42" s="726"/>
      <c r="AG42" s="726"/>
      <c r="AH42" s="726"/>
      <c r="AI42" s="726"/>
      <c r="AJ42" s="726">
        <v>566</v>
      </c>
      <c r="AK42" s="726"/>
      <c r="AL42" s="726"/>
      <c r="AM42" s="726"/>
      <c r="AN42" s="726"/>
      <c r="AO42" s="726"/>
      <c r="AP42" s="726"/>
      <c r="AQ42" s="726">
        <v>877</v>
      </c>
      <c r="AR42" s="726"/>
      <c r="AS42" s="726"/>
      <c r="AT42" s="726"/>
      <c r="AU42" s="726"/>
      <c r="AV42" s="726"/>
      <c r="AW42" s="726"/>
      <c r="AX42" s="726">
        <v>1</v>
      </c>
      <c r="AY42" s="726"/>
      <c r="AZ42" s="726"/>
      <c r="BA42" s="726"/>
      <c r="BB42" s="726"/>
      <c r="BC42" s="726"/>
      <c r="BD42" s="726"/>
      <c r="BE42" s="726">
        <v>2720</v>
      </c>
      <c r="BF42" s="726"/>
      <c r="BG42" s="726"/>
      <c r="BH42" s="726"/>
      <c r="BI42" s="726"/>
      <c r="BJ42" s="726"/>
    </row>
    <row r="43" spans="2:62" ht="12.95" customHeight="1">
      <c r="B43" s="69"/>
      <c r="C43" s="69"/>
      <c r="D43" s="69"/>
      <c r="E43" s="71"/>
      <c r="F43" s="71"/>
      <c r="G43" s="71"/>
      <c r="H43" s="71"/>
      <c r="I43" s="69"/>
      <c r="J43" s="69"/>
      <c r="K43" s="69"/>
      <c r="L43" s="69"/>
      <c r="M43" s="69"/>
      <c r="N43" s="7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</row>
    <row r="44" spans="2:62" ht="12" customHeight="1">
      <c r="B44" s="681" t="s">
        <v>9</v>
      </c>
      <c r="C44" s="681"/>
      <c r="D44" s="681"/>
      <c r="E44" s="330" t="s">
        <v>10</v>
      </c>
      <c r="F44" s="61" t="s">
        <v>156</v>
      </c>
    </row>
    <row r="45" spans="2:62" ht="11.1" customHeight="1">
      <c r="B45" s="336"/>
      <c r="C45" s="336"/>
      <c r="D45" s="336"/>
      <c r="E45" s="330"/>
    </row>
    <row r="46" spans="2:62" ht="12.95" customHeight="1">
      <c r="B46" s="650" t="s">
        <v>200</v>
      </c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0"/>
      <c r="T46" s="650"/>
      <c r="U46" s="650"/>
      <c r="V46" s="650"/>
      <c r="W46" s="650"/>
      <c r="X46" s="650"/>
      <c r="Y46" s="650"/>
      <c r="Z46" s="650"/>
      <c r="AA46" s="650"/>
      <c r="AB46" s="650"/>
      <c r="AC46" s="650"/>
      <c r="AD46" s="650"/>
      <c r="AE46" s="650"/>
      <c r="AF46" s="650"/>
      <c r="AG46" s="650"/>
      <c r="AH46" s="650"/>
      <c r="AI46" s="650"/>
      <c r="AJ46" s="650"/>
      <c r="AK46" s="650"/>
      <c r="AL46" s="650"/>
      <c r="AM46" s="650"/>
      <c r="AN46" s="650"/>
      <c r="AO46" s="650"/>
      <c r="AP46" s="650"/>
      <c r="AQ46" s="650"/>
      <c r="AR46" s="650"/>
      <c r="AS46" s="650"/>
      <c r="AT46" s="650"/>
      <c r="AU46" s="650"/>
      <c r="AV46" s="650"/>
      <c r="AW46" s="650"/>
      <c r="AX46" s="650"/>
      <c r="AY46" s="650"/>
      <c r="AZ46" s="650"/>
      <c r="BA46" s="650"/>
      <c r="BB46" s="650"/>
      <c r="BC46" s="650"/>
      <c r="BD46" s="650"/>
      <c r="BE46" s="650"/>
      <c r="BF46" s="650"/>
      <c r="BG46" s="650"/>
      <c r="BH46" s="650"/>
      <c r="BI46" s="650"/>
      <c r="BJ46" s="650"/>
    </row>
    <row r="47" spans="2:62" ht="8.1" customHeight="1">
      <c r="B47" s="100"/>
      <c r="C47" s="100"/>
      <c r="D47" s="100"/>
      <c r="E47" s="71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</row>
    <row r="48" spans="2:62" ht="15" customHeight="1">
      <c r="B48" s="655" t="s">
        <v>1</v>
      </c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644" t="s">
        <v>199</v>
      </c>
      <c r="P48" s="644"/>
      <c r="Q48" s="644"/>
      <c r="R48" s="644"/>
      <c r="S48" s="644"/>
      <c r="T48" s="644"/>
      <c r="U48" s="644"/>
      <c r="V48" s="644" t="s">
        <v>198</v>
      </c>
      <c r="W48" s="644"/>
      <c r="X48" s="644"/>
      <c r="Y48" s="644"/>
      <c r="Z48" s="644"/>
      <c r="AA48" s="644"/>
      <c r="AB48" s="644"/>
      <c r="AC48" s="644" t="s">
        <v>197</v>
      </c>
      <c r="AD48" s="644"/>
      <c r="AE48" s="644"/>
      <c r="AF48" s="644"/>
      <c r="AG48" s="644"/>
      <c r="AH48" s="644"/>
      <c r="AI48" s="644"/>
      <c r="AJ48" s="644" t="s">
        <v>196</v>
      </c>
      <c r="AK48" s="644"/>
      <c r="AL48" s="644"/>
      <c r="AM48" s="644"/>
      <c r="AN48" s="644"/>
      <c r="AO48" s="644"/>
      <c r="AP48" s="644"/>
      <c r="AQ48" s="644" t="s">
        <v>195</v>
      </c>
      <c r="AR48" s="644"/>
      <c r="AS48" s="644"/>
      <c r="AT48" s="644"/>
      <c r="AU48" s="644"/>
      <c r="AV48" s="644"/>
      <c r="AW48" s="644"/>
      <c r="AX48" s="737" t="s">
        <v>194</v>
      </c>
      <c r="AY48" s="737"/>
      <c r="AZ48" s="737"/>
      <c r="BA48" s="737"/>
      <c r="BB48" s="737"/>
      <c r="BC48" s="737"/>
      <c r="BD48" s="737"/>
      <c r="BE48" s="644" t="s">
        <v>193</v>
      </c>
      <c r="BF48" s="644"/>
      <c r="BG48" s="644"/>
      <c r="BH48" s="644"/>
      <c r="BI48" s="644"/>
      <c r="BJ48" s="662"/>
    </row>
    <row r="49" spans="2:62" ht="12.95" customHeight="1">
      <c r="B49" s="64"/>
      <c r="C49" s="329"/>
      <c r="D49" s="329"/>
      <c r="E49" s="329"/>
      <c r="F49" s="329"/>
      <c r="G49" s="64"/>
      <c r="H49" s="64"/>
      <c r="I49" s="64"/>
      <c r="J49" s="64"/>
      <c r="K49" s="64"/>
      <c r="L49" s="64"/>
      <c r="M49" s="64"/>
      <c r="N49" s="78"/>
      <c r="O49" s="64"/>
      <c r="P49" s="64"/>
      <c r="Q49" s="64"/>
      <c r="R49" s="64"/>
      <c r="S49" s="64"/>
      <c r="T49" s="64"/>
      <c r="U49" s="64"/>
      <c r="V49" s="64"/>
    </row>
    <row r="50" spans="2:62" ht="12.95" customHeight="1">
      <c r="C50" s="664" t="s">
        <v>160</v>
      </c>
      <c r="D50" s="664"/>
      <c r="E50" s="664"/>
      <c r="F50" s="664"/>
      <c r="G50" s="650">
        <v>21</v>
      </c>
      <c r="H50" s="650"/>
      <c r="I50" s="650"/>
      <c r="J50" s="664" t="s">
        <v>159</v>
      </c>
      <c r="K50" s="664"/>
      <c r="L50" s="664"/>
      <c r="M50" s="664"/>
      <c r="N50" s="76"/>
      <c r="O50" s="651">
        <v>39584</v>
      </c>
      <c r="P50" s="651"/>
      <c r="Q50" s="651"/>
      <c r="R50" s="651"/>
      <c r="S50" s="651"/>
      <c r="T50" s="651"/>
      <c r="U50" s="651"/>
      <c r="V50" s="651">
        <v>12428</v>
      </c>
      <c r="W50" s="651"/>
      <c r="X50" s="651"/>
      <c r="Y50" s="651"/>
      <c r="Z50" s="651"/>
      <c r="AA50" s="651"/>
      <c r="AB50" s="651"/>
      <c r="AC50" s="651">
        <v>16640</v>
      </c>
      <c r="AD50" s="651"/>
      <c r="AE50" s="651"/>
      <c r="AF50" s="651"/>
      <c r="AG50" s="651"/>
      <c r="AH50" s="651"/>
      <c r="AI50" s="651"/>
      <c r="AJ50" s="651">
        <v>1737</v>
      </c>
      <c r="AK50" s="651"/>
      <c r="AL50" s="651"/>
      <c r="AM50" s="651"/>
      <c r="AN50" s="651"/>
      <c r="AO50" s="651"/>
      <c r="AP50" s="651"/>
      <c r="AQ50" s="651">
        <v>1011</v>
      </c>
      <c r="AR50" s="651"/>
      <c r="AS50" s="651"/>
      <c r="AT50" s="651"/>
      <c r="AU50" s="651"/>
      <c r="AV50" s="651"/>
      <c r="AW50" s="651"/>
      <c r="AX50" s="727">
        <v>5309</v>
      </c>
      <c r="AY50" s="727"/>
      <c r="AZ50" s="727"/>
      <c r="BA50" s="727"/>
      <c r="BB50" s="727"/>
      <c r="BC50" s="727"/>
      <c r="BD50" s="727"/>
      <c r="BE50" s="651">
        <v>2459</v>
      </c>
      <c r="BF50" s="651"/>
      <c r="BG50" s="651"/>
      <c r="BH50" s="651"/>
      <c r="BI50" s="651"/>
      <c r="BJ50" s="651"/>
    </row>
    <row r="51" spans="2:62" s="72" customFormat="1" ht="12.95" customHeight="1">
      <c r="B51" s="64"/>
      <c r="C51" s="64"/>
      <c r="D51" s="64"/>
      <c r="E51" s="329"/>
      <c r="F51" s="329"/>
      <c r="G51" s="650">
        <v>22</v>
      </c>
      <c r="H51" s="650"/>
      <c r="I51" s="650"/>
      <c r="J51" s="64"/>
      <c r="K51" s="64"/>
      <c r="L51" s="64"/>
      <c r="M51" s="64"/>
      <c r="N51" s="76"/>
      <c r="O51" s="651">
        <v>38789</v>
      </c>
      <c r="P51" s="651"/>
      <c r="Q51" s="651"/>
      <c r="R51" s="651"/>
      <c r="S51" s="651"/>
      <c r="T51" s="651"/>
      <c r="U51" s="651"/>
      <c r="V51" s="651">
        <v>12568</v>
      </c>
      <c r="W51" s="651"/>
      <c r="X51" s="651"/>
      <c r="Y51" s="651"/>
      <c r="Z51" s="651"/>
      <c r="AA51" s="651"/>
      <c r="AB51" s="651"/>
      <c r="AC51" s="651">
        <v>15553</v>
      </c>
      <c r="AD51" s="651"/>
      <c r="AE51" s="651"/>
      <c r="AF51" s="651"/>
      <c r="AG51" s="651"/>
      <c r="AH51" s="651"/>
      <c r="AI51" s="651"/>
      <c r="AJ51" s="651">
        <v>1787</v>
      </c>
      <c r="AK51" s="651"/>
      <c r="AL51" s="651"/>
      <c r="AM51" s="651"/>
      <c r="AN51" s="651"/>
      <c r="AO51" s="651"/>
      <c r="AP51" s="651"/>
      <c r="AQ51" s="651">
        <v>973</v>
      </c>
      <c r="AR51" s="651"/>
      <c r="AS51" s="651"/>
      <c r="AT51" s="651"/>
      <c r="AU51" s="651"/>
      <c r="AV51" s="651"/>
      <c r="AW51" s="651"/>
      <c r="AX51" s="651">
        <v>5563</v>
      </c>
      <c r="AY51" s="651"/>
      <c r="AZ51" s="651"/>
      <c r="BA51" s="651"/>
      <c r="BB51" s="651"/>
      <c r="BC51" s="651"/>
      <c r="BD51" s="651"/>
      <c r="BE51" s="651">
        <v>2345</v>
      </c>
      <c r="BF51" s="651"/>
      <c r="BG51" s="651"/>
      <c r="BH51" s="651"/>
      <c r="BI51" s="651"/>
      <c r="BJ51" s="651"/>
    </row>
    <row r="52" spans="2:62" ht="12.95" customHeight="1">
      <c r="B52" s="64"/>
      <c r="C52" s="64"/>
      <c r="D52" s="64"/>
      <c r="E52" s="329"/>
      <c r="F52" s="329"/>
      <c r="G52" s="650">
        <v>23</v>
      </c>
      <c r="H52" s="650"/>
      <c r="I52" s="650"/>
      <c r="J52" s="64"/>
      <c r="K52" s="64"/>
      <c r="L52" s="64"/>
      <c r="M52" s="64"/>
      <c r="N52" s="76"/>
      <c r="O52" s="651">
        <v>40168</v>
      </c>
      <c r="P52" s="651"/>
      <c r="Q52" s="651"/>
      <c r="R52" s="651"/>
      <c r="S52" s="651"/>
      <c r="T52" s="651"/>
      <c r="U52" s="651"/>
      <c r="V52" s="651">
        <v>12354</v>
      </c>
      <c r="W52" s="651"/>
      <c r="X52" s="651"/>
      <c r="Y52" s="651"/>
      <c r="Z52" s="651"/>
      <c r="AA52" s="651"/>
      <c r="AB52" s="651"/>
      <c r="AC52" s="651">
        <v>17465</v>
      </c>
      <c r="AD52" s="651"/>
      <c r="AE52" s="651"/>
      <c r="AF52" s="651"/>
      <c r="AG52" s="651"/>
      <c r="AH52" s="651"/>
      <c r="AI52" s="651"/>
      <c r="AJ52" s="651">
        <v>1512</v>
      </c>
      <c r="AK52" s="651"/>
      <c r="AL52" s="651"/>
      <c r="AM52" s="651"/>
      <c r="AN52" s="651"/>
      <c r="AO52" s="651"/>
      <c r="AP52" s="651"/>
      <c r="AQ52" s="651">
        <v>967</v>
      </c>
      <c r="AR52" s="651"/>
      <c r="AS52" s="651"/>
      <c r="AT52" s="651"/>
      <c r="AU52" s="651"/>
      <c r="AV52" s="651"/>
      <c r="AW52" s="651"/>
      <c r="AX52" s="651">
        <v>5494</v>
      </c>
      <c r="AY52" s="651"/>
      <c r="AZ52" s="651"/>
      <c r="BA52" s="651"/>
      <c r="BB52" s="651"/>
      <c r="BC52" s="651"/>
      <c r="BD52" s="651"/>
      <c r="BE52" s="651">
        <v>2376</v>
      </c>
      <c r="BF52" s="651"/>
      <c r="BG52" s="651"/>
      <c r="BH52" s="651"/>
      <c r="BI52" s="651"/>
      <c r="BJ52" s="651"/>
    </row>
    <row r="53" spans="2:62" ht="12.95" customHeight="1">
      <c r="B53" s="64"/>
      <c r="C53" s="64"/>
      <c r="D53" s="64"/>
      <c r="E53" s="329"/>
      <c r="F53" s="329"/>
      <c r="G53" s="650">
        <v>24</v>
      </c>
      <c r="H53" s="650"/>
      <c r="I53" s="650"/>
      <c r="J53" s="64"/>
      <c r="K53" s="64"/>
      <c r="L53" s="64"/>
      <c r="M53" s="64"/>
      <c r="N53" s="76"/>
      <c r="O53" s="651">
        <v>39073</v>
      </c>
      <c r="P53" s="651"/>
      <c r="Q53" s="651"/>
      <c r="R53" s="651"/>
      <c r="S53" s="651"/>
      <c r="T53" s="651"/>
      <c r="U53" s="651"/>
      <c r="V53" s="651">
        <v>11109</v>
      </c>
      <c r="W53" s="651"/>
      <c r="X53" s="651"/>
      <c r="Y53" s="651"/>
      <c r="Z53" s="651"/>
      <c r="AA53" s="651"/>
      <c r="AB53" s="651"/>
      <c r="AC53" s="651">
        <v>17510</v>
      </c>
      <c r="AD53" s="651"/>
      <c r="AE53" s="651"/>
      <c r="AF53" s="651"/>
      <c r="AG53" s="651"/>
      <c r="AH53" s="651"/>
      <c r="AI53" s="651"/>
      <c r="AJ53" s="651">
        <v>1475</v>
      </c>
      <c r="AK53" s="651"/>
      <c r="AL53" s="651"/>
      <c r="AM53" s="651"/>
      <c r="AN53" s="651"/>
      <c r="AO53" s="651"/>
      <c r="AP53" s="651"/>
      <c r="AQ53" s="651">
        <v>982</v>
      </c>
      <c r="AR53" s="651"/>
      <c r="AS53" s="651"/>
      <c r="AT53" s="651"/>
      <c r="AU53" s="651"/>
      <c r="AV53" s="651"/>
      <c r="AW53" s="651"/>
      <c r="AX53" s="651">
        <v>5477</v>
      </c>
      <c r="AY53" s="651"/>
      <c r="AZ53" s="651"/>
      <c r="BA53" s="651"/>
      <c r="BB53" s="651"/>
      <c r="BC53" s="651"/>
      <c r="BD53" s="651"/>
      <c r="BE53" s="651">
        <v>2520</v>
      </c>
      <c r="BF53" s="651"/>
      <c r="BG53" s="651"/>
      <c r="BH53" s="651"/>
      <c r="BI53" s="651"/>
      <c r="BJ53" s="651"/>
    </row>
    <row r="54" spans="2:62" s="72" customFormat="1" ht="12.95" customHeight="1">
      <c r="B54" s="73"/>
      <c r="C54" s="73"/>
      <c r="D54" s="73"/>
      <c r="E54" s="332"/>
      <c r="F54" s="332"/>
      <c r="G54" s="665">
        <v>25</v>
      </c>
      <c r="H54" s="665"/>
      <c r="I54" s="665"/>
      <c r="J54" s="73"/>
      <c r="K54" s="73"/>
      <c r="L54" s="73"/>
      <c r="M54" s="73"/>
      <c r="N54" s="74"/>
      <c r="O54" s="726">
        <v>39108</v>
      </c>
      <c r="P54" s="726"/>
      <c r="Q54" s="726"/>
      <c r="R54" s="726"/>
      <c r="S54" s="726"/>
      <c r="T54" s="726"/>
      <c r="U54" s="726"/>
      <c r="V54" s="726">
        <v>10794</v>
      </c>
      <c r="W54" s="726"/>
      <c r="X54" s="726"/>
      <c r="Y54" s="726"/>
      <c r="Z54" s="726"/>
      <c r="AA54" s="726"/>
      <c r="AB54" s="726"/>
      <c r="AC54" s="726">
        <v>19029</v>
      </c>
      <c r="AD54" s="726"/>
      <c r="AE54" s="726"/>
      <c r="AF54" s="726"/>
      <c r="AG54" s="726"/>
      <c r="AH54" s="726"/>
      <c r="AI54" s="726"/>
      <c r="AJ54" s="726">
        <v>1165</v>
      </c>
      <c r="AK54" s="726"/>
      <c r="AL54" s="726"/>
      <c r="AM54" s="726"/>
      <c r="AN54" s="726"/>
      <c r="AO54" s="726"/>
      <c r="AP54" s="726"/>
      <c r="AQ54" s="726">
        <v>886</v>
      </c>
      <c r="AR54" s="726"/>
      <c r="AS54" s="726"/>
      <c r="AT54" s="726"/>
      <c r="AU54" s="726"/>
      <c r="AV54" s="726"/>
      <c r="AW54" s="726"/>
      <c r="AX54" s="726">
        <v>4699</v>
      </c>
      <c r="AY54" s="726"/>
      <c r="AZ54" s="726"/>
      <c r="BA54" s="726"/>
      <c r="BB54" s="726"/>
      <c r="BC54" s="726"/>
      <c r="BD54" s="726"/>
      <c r="BE54" s="726">
        <v>2535</v>
      </c>
      <c r="BF54" s="726"/>
      <c r="BG54" s="726"/>
      <c r="BH54" s="726"/>
      <c r="BI54" s="726"/>
      <c r="BJ54" s="726"/>
    </row>
    <row r="55" spans="2:62" ht="12.95" customHeight="1">
      <c r="B55" s="69"/>
      <c r="C55" s="69"/>
      <c r="D55" s="69"/>
      <c r="E55" s="71"/>
      <c r="F55" s="71"/>
      <c r="G55" s="71"/>
      <c r="H55" s="71"/>
      <c r="I55" s="69"/>
      <c r="J55" s="69"/>
      <c r="K55" s="69"/>
      <c r="L55" s="69"/>
      <c r="M55" s="69"/>
      <c r="N55" s="70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</row>
    <row r="56" spans="2:62" ht="12" customHeight="1">
      <c r="B56" s="681" t="s">
        <v>9</v>
      </c>
      <c r="C56" s="681"/>
      <c r="D56" s="681"/>
      <c r="E56" s="330" t="s">
        <v>157</v>
      </c>
      <c r="F56" s="61" t="s">
        <v>156</v>
      </c>
    </row>
    <row r="57" spans="2:62" ht="9" customHeight="1">
      <c r="B57" s="336"/>
      <c r="C57" s="336"/>
      <c r="D57" s="336"/>
      <c r="E57" s="330"/>
    </row>
    <row r="58" spans="2:62" ht="12.95" customHeight="1">
      <c r="B58" s="650" t="s">
        <v>192</v>
      </c>
      <c r="C58" s="650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0"/>
      <c r="AL58" s="650"/>
      <c r="AM58" s="650"/>
      <c r="AN58" s="650"/>
      <c r="AO58" s="650"/>
      <c r="AP58" s="650"/>
      <c r="AQ58" s="650"/>
      <c r="AR58" s="650"/>
      <c r="AS58" s="650"/>
      <c r="AT58" s="650"/>
      <c r="AU58" s="650"/>
      <c r="AV58" s="650"/>
      <c r="AW58" s="650"/>
      <c r="AX58" s="650"/>
      <c r="AY58" s="650"/>
      <c r="AZ58" s="650"/>
      <c r="BA58" s="650"/>
      <c r="BB58" s="650"/>
      <c r="BC58" s="650"/>
      <c r="BD58" s="650"/>
      <c r="BE58" s="650"/>
      <c r="BF58" s="650"/>
      <c r="BG58" s="650"/>
      <c r="BH58" s="650"/>
      <c r="BI58" s="650"/>
      <c r="BJ58" s="650"/>
    </row>
    <row r="59" spans="2:62" ht="8.1" customHeight="1">
      <c r="B59" s="69"/>
      <c r="C59" s="100"/>
      <c r="D59" s="100"/>
      <c r="E59" s="100"/>
      <c r="F59" s="71"/>
      <c r="G59" s="69"/>
      <c r="H59" s="69"/>
      <c r="I59" s="69"/>
      <c r="J59" s="69"/>
      <c r="K59" s="69"/>
      <c r="L59" s="69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</row>
    <row r="60" spans="2:62" ht="15" customHeight="1">
      <c r="B60" s="92"/>
      <c r="C60" s="351"/>
      <c r="D60" s="351"/>
      <c r="E60" s="351"/>
      <c r="F60" s="159"/>
      <c r="G60" s="92"/>
      <c r="H60" s="92"/>
      <c r="I60" s="92"/>
      <c r="J60" s="92"/>
      <c r="K60" s="92"/>
      <c r="L60" s="92"/>
      <c r="M60" s="688" t="s">
        <v>191</v>
      </c>
      <c r="N60" s="689"/>
      <c r="O60" s="689"/>
      <c r="P60" s="689"/>
      <c r="Q60" s="689"/>
      <c r="R60" s="689"/>
      <c r="S60" s="689"/>
      <c r="T60" s="690"/>
      <c r="U60" s="697" t="s">
        <v>379</v>
      </c>
      <c r="V60" s="698"/>
      <c r="W60" s="698"/>
      <c r="X60" s="698"/>
      <c r="Y60" s="699"/>
      <c r="Z60" s="688" t="s">
        <v>380</v>
      </c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89"/>
      <c r="AM60" s="689"/>
      <c r="AN60" s="689"/>
      <c r="AO60" s="689"/>
      <c r="AP60" s="689"/>
      <c r="AQ60" s="689"/>
      <c r="AR60" s="689"/>
      <c r="AS60" s="689"/>
      <c r="AT60" s="689"/>
      <c r="AU60" s="689"/>
      <c r="AV60" s="689"/>
      <c r="AW60" s="689"/>
      <c r="AX60" s="689"/>
      <c r="AY60" s="689"/>
      <c r="AZ60" s="689"/>
      <c r="BA60" s="689"/>
      <c r="BB60" s="689"/>
      <c r="BC60" s="689"/>
      <c r="BD60" s="689"/>
      <c r="BE60" s="689"/>
      <c r="BF60" s="689"/>
      <c r="BG60" s="689"/>
      <c r="BH60" s="689"/>
      <c r="BI60" s="689"/>
      <c r="BJ60" s="689"/>
    </row>
    <row r="61" spans="2:62" ht="15" customHeight="1">
      <c r="B61" s="664" t="s">
        <v>1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91"/>
      <c r="N61" s="692"/>
      <c r="O61" s="692"/>
      <c r="P61" s="692"/>
      <c r="Q61" s="692"/>
      <c r="R61" s="692"/>
      <c r="S61" s="692"/>
      <c r="T61" s="693"/>
      <c r="U61" s="700"/>
      <c r="V61" s="701"/>
      <c r="W61" s="701"/>
      <c r="X61" s="701"/>
      <c r="Y61" s="702"/>
      <c r="Z61" s="706"/>
      <c r="AA61" s="707"/>
      <c r="AB61" s="707"/>
      <c r="AC61" s="707"/>
      <c r="AD61" s="707"/>
      <c r="AE61" s="707"/>
      <c r="AF61" s="707"/>
      <c r="AG61" s="708"/>
      <c r="AH61" s="712" t="s">
        <v>381</v>
      </c>
      <c r="AI61" s="713"/>
      <c r="AJ61" s="713"/>
      <c r="AK61" s="713"/>
      <c r="AL61" s="713"/>
      <c r="AM61" s="713"/>
      <c r="AN61" s="713"/>
      <c r="AO61" s="714"/>
      <c r="AP61" s="718" t="s">
        <v>382</v>
      </c>
      <c r="AQ61" s="713"/>
      <c r="AR61" s="713"/>
      <c r="AS61" s="713"/>
      <c r="AT61" s="713"/>
      <c r="AU61" s="713"/>
      <c r="AV61" s="713"/>
      <c r="AW61" s="714"/>
      <c r="AX61" s="712" t="s">
        <v>383</v>
      </c>
      <c r="AY61" s="719"/>
      <c r="AZ61" s="719"/>
      <c r="BA61" s="719"/>
      <c r="BB61" s="719"/>
      <c r="BC61" s="719"/>
      <c r="BD61" s="719"/>
      <c r="BE61" s="720"/>
      <c r="BF61" s="712" t="s">
        <v>384</v>
      </c>
      <c r="BG61" s="719"/>
      <c r="BH61" s="719"/>
      <c r="BI61" s="719"/>
      <c r="BJ61" s="719"/>
    </row>
    <row r="62" spans="2:62" ht="15" customHeight="1">
      <c r="B62" s="188"/>
      <c r="C62" s="188"/>
      <c r="D62" s="188"/>
      <c r="E62" s="160"/>
      <c r="F62" s="160"/>
      <c r="G62" s="188"/>
      <c r="H62" s="188"/>
      <c r="I62" s="188"/>
      <c r="J62" s="188"/>
      <c r="K62" s="188"/>
      <c r="L62" s="188"/>
      <c r="M62" s="694"/>
      <c r="N62" s="695"/>
      <c r="O62" s="695"/>
      <c r="P62" s="695"/>
      <c r="Q62" s="695"/>
      <c r="R62" s="695"/>
      <c r="S62" s="695"/>
      <c r="T62" s="696"/>
      <c r="U62" s="703"/>
      <c r="V62" s="704"/>
      <c r="W62" s="704"/>
      <c r="X62" s="704"/>
      <c r="Y62" s="705"/>
      <c r="Z62" s="709"/>
      <c r="AA62" s="710"/>
      <c r="AB62" s="710"/>
      <c r="AC62" s="710"/>
      <c r="AD62" s="710"/>
      <c r="AE62" s="710"/>
      <c r="AF62" s="710"/>
      <c r="AG62" s="711"/>
      <c r="AH62" s="715"/>
      <c r="AI62" s="716"/>
      <c r="AJ62" s="716"/>
      <c r="AK62" s="716"/>
      <c r="AL62" s="716"/>
      <c r="AM62" s="716"/>
      <c r="AN62" s="716"/>
      <c r="AO62" s="717"/>
      <c r="AP62" s="715"/>
      <c r="AQ62" s="716"/>
      <c r="AR62" s="716"/>
      <c r="AS62" s="716"/>
      <c r="AT62" s="716"/>
      <c r="AU62" s="716"/>
      <c r="AV62" s="716"/>
      <c r="AW62" s="717"/>
      <c r="AX62" s="694"/>
      <c r="AY62" s="695"/>
      <c r="AZ62" s="695"/>
      <c r="BA62" s="695"/>
      <c r="BB62" s="695"/>
      <c r="BC62" s="695"/>
      <c r="BD62" s="695"/>
      <c r="BE62" s="696"/>
      <c r="BF62" s="694"/>
      <c r="BG62" s="695"/>
      <c r="BH62" s="695"/>
      <c r="BI62" s="695"/>
      <c r="BJ62" s="695"/>
    </row>
    <row r="63" spans="2:62" ht="12.95" customHeight="1">
      <c r="B63" s="64"/>
      <c r="C63" s="329"/>
      <c r="D63" s="329"/>
      <c r="E63" s="329"/>
      <c r="F63" s="64"/>
      <c r="G63" s="64"/>
      <c r="H63" s="64"/>
      <c r="I63" s="97"/>
      <c r="J63" s="97"/>
      <c r="K63" s="97"/>
      <c r="L63" s="97"/>
      <c r="M63" s="34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329"/>
      <c r="AC63" s="329"/>
      <c r="AD63" s="684" t="s">
        <v>155</v>
      </c>
      <c r="AE63" s="685"/>
      <c r="AF63" s="685"/>
      <c r="AG63" s="685"/>
      <c r="AH63" s="64"/>
      <c r="AI63" s="329"/>
      <c r="AJ63" s="329"/>
      <c r="AK63" s="329"/>
      <c r="AL63" s="684" t="s">
        <v>155</v>
      </c>
      <c r="AM63" s="685"/>
      <c r="AN63" s="685"/>
      <c r="AO63" s="685"/>
      <c r="AP63" s="329"/>
      <c r="AQ63" s="329"/>
      <c r="AR63" s="329"/>
      <c r="AS63" s="64"/>
      <c r="AT63" s="684" t="s">
        <v>155</v>
      </c>
      <c r="AU63" s="685"/>
      <c r="AV63" s="685"/>
      <c r="AW63" s="685"/>
      <c r="AX63" s="329"/>
      <c r="AY63" s="329"/>
      <c r="AZ63" s="64"/>
      <c r="BA63" s="64"/>
      <c r="BB63" s="684" t="s">
        <v>155</v>
      </c>
      <c r="BC63" s="685"/>
      <c r="BD63" s="685"/>
      <c r="BE63" s="685"/>
      <c r="BF63" s="329"/>
      <c r="BG63" s="64"/>
      <c r="BH63" s="686" t="s">
        <v>155</v>
      </c>
      <c r="BI63" s="687"/>
      <c r="BJ63" s="687"/>
    </row>
    <row r="64" spans="2:62" ht="12.95" customHeight="1">
      <c r="B64" s="64"/>
      <c r="C64" s="329"/>
      <c r="D64" s="329"/>
      <c r="E64" s="329"/>
      <c r="F64" s="64"/>
      <c r="G64" s="64"/>
      <c r="H64" s="64"/>
      <c r="I64" s="64"/>
      <c r="J64" s="64"/>
      <c r="K64" s="64"/>
      <c r="L64" s="64"/>
      <c r="M64" s="34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329"/>
      <c r="AC64" s="329"/>
      <c r="AD64" s="329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329"/>
      <c r="AQ64" s="329"/>
      <c r="AR64" s="329"/>
      <c r="AS64" s="64"/>
      <c r="AT64" s="64"/>
      <c r="AU64" s="64"/>
      <c r="AV64" s="64"/>
      <c r="AW64" s="329"/>
      <c r="AX64" s="329"/>
      <c r="AY64" s="329"/>
      <c r="AZ64" s="64"/>
      <c r="BA64" s="64"/>
      <c r="BB64" s="64"/>
      <c r="BC64" s="64"/>
      <c r="BD64" s="329"/>
      <c r="BE64" s="329"/>
      <c r="BF64" s="329"/>
      <c r="BG64" s="64"/>
      <c r="BH64" s="64"/>
      <c r="BI64" s="329"/>
      <c r="BJ64" s="329"/>
    </row>
    <row r="65" spans="2:62" ht="12.95" customHeight="1">
      <c r="B65" s="664" t="s">
        <v>160</v>
      </c>
      <c r="C65" s="664"/>
      <c r="D65" s="664"/>
      <c r="E65" s="664"/>
      <c r="F65" s="650">
        <v>21</v>
      </c>
      <c r="G65" s="650"/>
      <c r="H65" s="650"/>
      <c r="I65" s="664" t="s">
        <v>159</v>
      </c>
      <c r="J65" s="664"/>
      <c r="K65" s="664"/>
      <c r="L65" s="664"/>
      <c r="M65" s="721">
        <v>3014325</v>
      </c>
      <c r="N65" s="722"/>
      <c r="O65" s="722"/>
      <c r="P65" s="722"/>
      <c r="Q65" s="722"/>
      <c r="R65" s="722"/>
      <c r="S65" s="722"/>
      <c r="T65" s="722"/>
      <c r="U65" s="723">
        <v>14.84</v>
      </c>
      <c r="V65" s="724"/>
      <c r="W65" s="724"/>
      <c r="X65" s="724"/>
      <c r="Y65" s="724"/>
      <c r="Z65" s="725">
        <v>51944707</v>
      </c>
      <c r="AA65" s="722"/>
      <c r="AB65" s="722"/>
      <c r="AC65" s="722"/>
      <c r="AD65" s="722"/>
      <c r="AE65" s="722"/>
      <c r="AF65" s="722"/>
      <c r="AG65" s="722"/>
      <c r="AH65" s="725">
        <v>37734182</v>
      </c>
      <c r="AI65" s="722"/>
      <c r="AJ65" s="722"/>
      <c r="AK65" s="722"/>
      <c r="AL65" s="722"/>
      <c r="AM65" s="722"/>
      <c r="AN65" s="722"/>
      <c r="AO65" s="722"/>
      <c r="AP65" s="725">
        <v>12327549</v>
      </c>
      <c r="AQ65" s="722"/>
      <c r="AR65" s="722"/>
      <c r="AS65" s="722"/>
      <c r="AT65" s="722"/>
      <c r="AU65" s="722"/>
      <c r="AV65" s="722"/>
      <c r="AW65" s="722"/>
      <c r="AX65" s="725">
        <v>1882977</v>
      </c>
      <c r="AY65" s="722"/>
      <c r="AZ65" s="722"/>
      <c r="BA65" s="722"/>
      <c r="BB65" s="722"/>
      <c r="BC65" s="722"/>
      <c r="BD65" s="722"/>
      <c r="BE65" s="722"/>
      <c r="BF65" s="738">
        <v>255.8</v>
      </c>
      <c r="BG65" s="739"/>
      <c r="BH65" s="739"/>
      <c r="BI65" s="739"/>
      <c r="BJ65" s="739"/>
    </row>
    <row r="66" spans="2:62" s="72" customFormat="1" ht="12.95" customHeight="1">
      <c r="B66" s="64"/>
      <c r="C66" s="64"/>
      <c r="D66" s="64"/>
      <c r="E66" s="329"/>
      <c r="F66" s="650">
        <v>22</v>
      </c>
      <c r="G66" s="650"/>
      <c r="H66" s="650"/>
      <c r="I66" s="64"/>
      <c r="J66" s="64"/>
      <c r="K66" s="64"/>
      <c r="L66" s="64"/>
      <c r="M66" s="721">
        <v>2997328</v>
      </c>
      <c r="N66" s="722"/>
      <c r="O66" s="722"/>
      <c r="P66" s="722"/>
      <c r="Q66" s="722"/>
      <c r="R66" s="722"/>
      <c r="S66" s="722"/>
      <c r="T66" s="722"/>
      <c r="U66" s="723">
        <v>14.87</v>
      </c>
      <c r="V66" s="724"/>
      <c r="W66" s="724"/>
      <c r="X66" s="724"/>
      <c r="Y66" s="724"/>
      <c r="Z66" s="725">
        <v>52741015</v>
      </c>
      <c r="AA66" s="722"/>
      <c r="AB66" s="722"/>
      <c r="AC66" s="722"/>
      <c r="AD66" s="722"/>
      <c r="AE66" s="722"/>
      <c r="AF66" s="722"/>
      <c r="AG66" s="722"/>
      <c r="AH66" s="725">
        <v>38299575</v>
      </c>
      <c r="AI66" s="722"/>
      <c r="AJ66" s="722"/>
      <c r="AK66" s="722"/>
      <c r="AL66" s="722"/>
      <c r="AM66" s="722"/>
      <c r="AN66" s="722"/>
      <c r="AO66" s="722"/>
      <c r="AP66" s="725">
        <v>12554451</v>
      </c>
      <c r="AQ66" s="722"/>
      <c r="AR66" s="722"/>
      <c r="AS66" s="722"/>
      <c r="AT66" s="722"/>
      <c r="AU66" s="722"/>
      <c r="AV66" s="722"/>
      <c r="AW66" s="722"/>
      <c r="AX66" s="725">
        <v>1886989</v>
      </c>
      <c r="AY66" s="722"/>
      <c r="AZ66" s="722"/>
      <c r="BA66" s="722"/>
      <c r="BB66" s="722"/>
      <c r="BC66" s="722"/>
      <c r="BD66" s="722"/>
      <c r="BE66" s="722"/>
      <c r="BF66" s="738">
        <v>261.60000000000002</v>
      </c>
      <c r="BG66" s="739"/>
      <c r="BH66" s="739"/>
      <c r="BI66" s="739"/>
      <c r="BJ66" s="739"/>
    </row>
    <row r="67" spans="2:62" ht="12.95" customHeight="1">
      <c r="B67" s="64"/>
      <c r="C67" s="64"/>
      <c r="D67" s="64"/>
      <c r="E67" s="329"/>
      <c r="F67" s="650">
        <v>23</v>
      </c>
      <c r="G67" s="650"/>
      <c r="H67" s="650"/>
      <c r="I67" s="64"/>
      <c r="J67" s="64"/>
      <c r="K67" s="64"/>
      <c r="L67" s="64"/>
      <c r="M67" s="721">
        <v>3000520</v>
      </c>
      <c r="N67" s="722"/>
      <c r="O67" s="722"/>
      <c r="P67" s="722"/>
      <c r="Q67" s="722"/>
      <c r="R67" s="722"/>
      <c r="S67" s="722"/>
      <c r="T67" s="722"/>
      <c r="U67" s="723">
        <v>15.11</v>
      </c>
      <c r="V67" s="724"/>
      <c r="W67" s="724"/>
      <c r="X67" s="724"/>
      <c r="Y67" s="724"/>
      <c r="Z67" s="725">
        <v>53660591</v>
      </c>
      <c r="AA67" s="722"/>
      <c r="AB67" s="722"/>
      <c r="AC67" s="722"/>
      <c r="AD67" s="722"/>
      <c r="AE67" s="722"/>
      <c r="AF67" s="722"/>
      <c r="AG67" s="722"/>
      <c r="AH67" s="725">
        <v>38989061</v>
      </c>
      <c r="AI67" s="722"/>
      <c r="AJ67" s="722"/>
      <c r="AK67" s="722"/>
      <c r="AL67" s="722"/>
      <c r="AM67" s="722"/>
      <c r="AN67" s="722"/>
      <c r="AO67" s="722"/>
      <c r="AP67" s="725">
        <v>12369838</v>
      </c>
      <c r="AQ67" s="722"/>
      <c r="AR67" s="722"/>
      <c r="AS67" s="722"/>
      <c r="AT67" s="722"/>
      <c r="AU67" s="722"/>
      <c r="AV67" s="722"/>
      <c r="AW67" s="722"/>
      <c r="AX67" s="725">
        <v>2301692</v>
      </c>
      <c r="AY67" s="722"/>
      <c r="AZ67" s="722"/>
      <c r="BA67" s="722"/>
      <c r="BB67" s="722"/>
      <c r="BC67" s="722"/>
      <c r="BD67" s="722"/>
      <c r="BE67" s="722"/>
      <c r="BF67" s="738">
        <v>270.3</v>
      </c>
      <c r="BG67" s="739"/>
      <c r="BH67" s="739"/>
      <c r="BI67" s="739"/>
      <c r="BJ67" s="739"/>
    </row>
    <row r="68" spans="2:62" ht="12.95" customHeight="1">
      <c r="B68" s="64"/>
      <c r="C68" s="64"/>
      <c r="D68" s="64"/>
      <c r="E68" s="329"/>
      <c r="F68" s="650">
        <v>24</v>
      </c>
      <c r="G68" s="650"/>
      <c r="H68" s="650"/>
      <c r="I68" s="64"/>
      <c r="J68" s="64"/>
      <c r="K68" s="64"/>
      <c r="L68" s="64"/>
      <c r="M68" s="721">
        <v>2987873</v>
      </c>
      <c r="N68" s="722"/>
      <c r="O68" s="722"/>
      <c r="P68" s="722"/>
      <c r="Q68" s="722"/>
      <c r="R68" s="722"/>
      <c r="S68" s="722"/>
      <c r="T68" s="722"/>
      <c r="U68" s="723">
        <v>15.39</v>
      </c>
      <c r="V68" s="724"/>
      <c r="W68" s="724"/>
      <c r="X68" s="724"/>
      <c r="Y68" s="724"/>
      <c r="Z68" s="725">
        <v>53460838</v>
      </c>
      <c r="AA68" s="722"/>
      <c r="AB68" s="722"/>
      <c r="AC68" s="722"/>
      <c r="AD68" s="722"/>
      <c r="AE68" s="722"/>
      <c r="AF68" s="722"/>
      <c r="AG68" s="722"/>
      <c r="AH68" s="725">
        <v>38831174</v>
      </c>
      <c r="AI68" s="722"/>
      <c r="AJ68" s="722"/>
      <c r="AK68" s="722"/>
      <c r="AL68" s="722"/>
      <c r="AM68" s="722"/>
      <c r="AN68" s="722"/>
      <c r="AO68" s="722"/>
      <c r="AP68" s="725">
        <v>12121052</v>
      </c>
      <c r="AQ68" s="722"/>
      <c r="AR68" s="722"/>
      <c r="AS68" s="722"/>
      <c r="AT68" s="722"/>
      <c r="AU68" s="722"/>
      <c r="AV68" s="722"/>
      <c r="AW68" s="722"/>
      <c r="AX68" s="725">
        <v>2508612</v>
      </c>
      <c r="AY68" s="722"/>
      <c r="AZ68" s="722"/>
      <c r="BA68" s="722"/>
      <c r="BB68" s="722"/>
      <c r="BC68" s="722"/>
      <c r="BD68" s="722"/>
      <c r="BE68" s="722"/>
      <c r="BF68" s="738">
        <v>275.39999999999998</v>
      </c>
      <c r="BG68" s="739"/>
      <c r="BH68" s="739"/>
      <c r="BI68" s="739"/>
      <c r="BJ68" s="739"/>
    </row>
    <row r="69" spans="2:62" s="72" customFormat="1" ht="12.95" customHeight="1">
      <c r="B69" s="73"/>
      <c r="C69" s="73"/>
      <c r="D69" s="73"/>
      <c r="E69" s="332"/>
      <c r="F69" s="665">
        <v>25</v>
      </c>
      <c r="G69" s="665"/>
      <c r="H69" s="665"/>
      <c r="I69" s="73"/>
      <c r="J69" s="73"/>
      <c r="K69" s="73"/>
      <c r="L69" s="73"/>
      <c r="M69" s="740">
        <v>2965152</v>
      </c>
      <c r="N69" s="741"/>
      <c r="O69" s="741"/>
      <c r="P69" s="741"/>
      <c r="Q69" s="741"/>
      <c r="R69" s="741"/>
      <c r="S69" s="741"/>
      <c r="T69" s="741"/>
      <c r="U69" s="742">
        <v>15.59</v>
      </c>
      <c r="V69" s="743"/>
      <c r="W69" s="743"/>
      <c r="X69" s="743"/>
      <c r="Y69" s="743"/>
      <c r="Z69" s="741">
        <v>53273091</v>
      </c>
      <c r="AA69" s="741"/>
      <c r="AB69" s="741"/>
      <c r="AC69" s="741"/>
      <c r="AD69" s="741"/>
      <c r="AE69" s="741"/>
      <c r="AF69" s="741"/>
      <c r="AG69" s="741"/>
      <c r="AH69" s="741">
        <v>38735797</v>
      </c>
      <c r="AI69" s="741"/>
      <c r="AJ69" s="741"/>
      <c r="AK69" s="741"/>
      <c r="AL69" s="741"/>
      <c r="AM69" s="741"/>
      <c r="AN69" s="741"/>
      <c r="AO69" s="741"/>
      <c r="AP69" s="741">
        <v>12002305</v>
      </c>
      <c r="AQ69" s="741"/>
      <c r="AR69" s="741"/>
      <c r="AS69" s="741"/>
      <c r="AT69" s="741"/>
      <c r="AU69" s="741"/>
      <c r="AV69" s="741"/>
      <c r="AW69" s="741"/>
      <c r="AX69" s="741">
        <v>2534989</v>
      </c>
      <c r="AY69" s="741"/>
      <c r="AZ69" s="741"/>
      <c r="BA69" s="741"/>
      <c r="BB69" s="741"/>
      <c r="BC69" s="741"/>
      <c r="BD69" s="741"/>
      <c r="BE69" s="741"/>
      <c r="BF69" s="744">
        <v>280.10000000000002</v>
      </c>
      <c r="BG69" s="744"/>
      <c r="BH69" s="744"/>
      <c r="BI69" s="744"/>
      <c r="BJ69" s="744"/>
    </row>
    <row r="70" spans="2:62" ht="12.95" customHeight="1">
      <c r="B70" s="69"/>
      <c r="C70" s="69"/>
      <c r="D70" s="69"/>
      <c r="E70" s="71"/>
      <c r="F70" s="71"/>
      <c r="G70" s="69"/>
      <c r="H70" s="69"/>
      <c r="I70" s="69"/>
      <c r="J70" s="69"/>
      <c r="K70" s="69"/>
      <c r="L70" s="70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</row>
    <row r="71" spans="2:62" ht="12" customHeight="1">
      <c r="C71" s="660" t="s">
        <v>8</v>
      </c>
      <c r="D71" s="660"/>
      <c r="E71" s="61" t="s">
        <v>385</v>
      </c>
      <c r="F71" s="682">
        <v>-1</v>
      </c>
      <c r="G71" s="682"/>
      <c r="H71" s="61" t="s">
        <v>190</v>
      </c>
    </row>
    <row r="72" spans="2:62" ht="12" customHeight="1">
      <c r="F72" s="683">
        <v>-2</v>
      </c>
      <c r="G72" s="683"/>
      <c r="H72" s="61" t="s">
        <v>189</v>
      </c>
    </row>
    <row r="73" spans="2:62" ht="12" customHeight="1">
      <c r="B73" s="661" t="s">
        <v>9</v>
      </c>
      <c r="C73" s="661"/>
      <c r="D73" s="661"/>
      <c r="E73" s="61" t="s">
        <v>385</v>
      </c>
      <c r="F73" s="61" t="s">
        <v>156</v>
      </c>
    </row>
    <row r="74" spans="2:62" ht="12" customHeight="1">
      <c r="B74" s="331"/>
      <c r="C74" s="331"/>
      <c r="D74" s="331"/>
      <c r="E74" s="330"/>
    </row>
    <row r="75" spans="2:62" ht="12" customHeight="1">
      <c r="B75" s="331"/>
      <c r="C75" s="331"/>
      <c r="D75" s="331"/>
      <c r="E75" s="330"/>
    </row>
    <row r="76" spans="2:62" ht="12" customHeight="1">
      <c r="C76" s="331"/>
      <c r="D76" s="331"/>
      <c r="E76" s="331"/>
      <c r="F76" s="331"/>
    </row>
    <row r="77" spans="2:62" ht="12" customHeight="1">
      <c r="G77" s="63"/>
      <c r="H77" s="63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</row>
    <row r="78" spans="2:62" ht="12" customHeight="1">
      <c r="G78" s="63"/>
      <c r="H78" s="63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</row>
  </sheetData>
  <mergeCells count="232">
    <mergeCell ref="B73:D73"/>
    <mergeCell ref="F69:H69"/>
    <mergeCell ref="M69:T69"/>
    <mergeCell ref="U69:Y69"/>
    <mergeCell ref="Z69:AG69"/>
    <mergeCell ref="AH69:AO69"/>
    <mergeCell ref="AP69:AW69"/>
    <mergeCell ref="AX69:BE69"/>
    <mergeCell ref="BF69:BJ69"/>
    <mergeCell ref="C71:D71"/>
    <mergeCell ref="F71:G71"/>
    <mergeCell ref="F67:H67"/>
    <mergeCell ref="M67:T67"/>
    <mergeCell ref="U67:Y67"/>
    <mergeCell ref="Z67:AG67"/>
    <mergeCell ref="AH67:AO67"/>
    <mergeCell ref="AP67:AW67"/>
    <mergeCell ref="AX67:BE67"/>
    <mergeCell ref="BF67:BJ67"/>
    <mergeCell ref="F68:H68"/>
    <mergeCell ref="M68:T68"/>
    <mergeCell ref="U68:Y68"/>
    <mergeCell ref="Z68:AG68"/>
    <mergeCell ref="AH68:AO68"/>
    <mergeCell ref="AP68:AW68"/>
    <mergeCell ref="AX68:BE68"/>
    <mergeCell ref="BF68:BJ68"/>
    <mergeCell ref="AP65:AW65"/>
    <mergeCell ref="AX65:BE65"/>
    <mergeCell ref="BF65:BJ65"/>
    <mergeCell ref="F66:H66"/>
    <mergeCell ref="M66:T66"/>
    <mergeCell ref="U66:Y66"/>
    <mergeCell ref="Z66:AG66"/>
    <mergeCell ref="AH66:AO66"/>
    <mergeCell ref="AP66:AW66"/>
    <mergeCell ref="AX66:BE66"/>
    <mergeCell ref="BF66:BJ66"/>
    <mergeCell ref="BE51:BJ51"/>
    <mergeCell ref="G52:I52"/>
    <mergeCell ref="O52:U52"/>
    <mergeCell ref="V52:AB52"/>
    <mergeCell ref="AC52:AI52"/>
    <mergeCell ref="AJ52:AP52"/>
    <mergeCell ref="AQ52:AW52"/>
    <mergeCell ref="AX52:BD52"/>
    <mergeCell ref="BE52:BJ52"/>
    <mergeCell ref="B44:D44"/>
    <mergeCell ref="B46:BJ46"/>
    <mergeCell ref="B48:N48"/>
    <mergeCell ref="O48:U48"/>
    <mergeCell ref="V48:AB48"/>
    <mergeCell ref="AC48:AI48"/>
    <mergeCell ref="AJ48:AP48"/>
    <mergeCell ref="AQ48:AW48"/>
    <mergeCell ref="AX48:BD48"/>
    <mergeCell ref="BE48:BJ48"/>
    <mergeCell ref="AX36:BD36"/>
    <mergeCell ref="BE36:BJ36"/>
    <mergeCell ref="C38:F38"/>
    <mergeCell ref="G38:I38"/>
    <mergeCell ref="J38:M38"/>
    <mergeCell ref="O38:U38"/>
    <mergeCell ref="V38:AB38"/>
    <mergeCell ref="AC38:AI38"/>
    <mergeCell ref="AJ38:AP38"/>
    <mergeCell ref="AQ38:AW38"/>
    <mergeCell ref="AX38:BD38"/>
    <mergeCell ref="BE38:BJ38"/>
    <mergeCell ref="AM23:AX23"/>
    <mergeCell ref="AY23:BJ23"/>
    <mergeCell ref="Y24:Z24"/>
    <mergeCell ref="AK24:AL24"/>
    <mergeCell ref="AW24:AX24"/>
    <mergeCell ref="BI24:BJ24"/>
    <mergeCell ref="C26:F26"/>
    <mergeCell ref="G26:I26"/>
    <mergeCell ref="J26:M26"/>
    <mergeCell ref="O26:Z26"/>
    <mergeCell ref="AA26:AL26"/>
    <mergeCell ref="AM26:AX26"/>
    <mergeCell ref="AY26:BJ26"/>
    <mergeCell ref="AA12:AL12"/>
    <mergeCell ref="G13:I13"/>
    <mergeCell ref="O13:Z13"/>
    <mergeCell ref="AA13:AL13"/>
    <mergeCell ref="G14:I14"/>
    <mergeCell ref="O14:Z14"/>
    <mergeCell ref="AA14:AL14"/>
    <mergeCell ref="O23:Z23"/>
    <mergeCell ref="AA23:AL23"/>
    <mergeCell ref="AS1:BK2"/>
    <mergeCell ref="G15:I15"/>
    <mergeCell ref="O15:Z15"/>
    <mergeCell ref="AA15:AL15"/>
    <mergeCell ref="C17:D17"/>
    <mergeCell ref="B18:D18"/>
    <mergeCell ref="B20:BJ20"/>
    <mergeCell ref="B22:N23"/>
    <mergeCell ref="O22:AL22"/>
    <mergeCell ref="AM22:BJ22"/>
    <mergeCell ref="B5:AZ5"/>
    <mergeCell ref="B7:N8"/>
    <mergeCell ref="O7:AL7"/>
    <mergeCell ref="O8:Z8"/>
    <mergeCell ref="AA8:AL8"/>
    <mergeCell ref="Y9:Z9"/>
    <mergeCell ref="AK9:AL9"/>
    <mergeCell ref="C11:F11"/>
    <mergeCell ref="G11:I11"/>
    <mergeCell ref="J11:M11"/>
    <mergeCell ref="O11:Z11"/>
    <mergeCell ref="AA11:AL11"/>
    <mergeCell ref="G12:I12"/>
    <mergeCell ref="O12:Z12"/>
    <mergeCell ref="G28:I28"/>
    <mergeCell ref="G27:I27"/>
    <mergeCell ref="O27:Z27"/>
    <mergeCell ref="AA27:AL27"/>
    <mergeCell ref="AM27:AX27"/>
    <mergeCell ref="AY27:BJ27"/>
    <mergeCell ref="O28:Z28"/>
    <mergeCell ref="AA28:AL28"/>
    <mergeCell ref="AM28:AX28"/>
    <mergeCell ref="AY28:BJ28"/>
    <mergeCell ref="G29:I29"/>
    <mergeCell ref="O29:Z29"/>
    <mergeCell ref="AA29:AL29"/>
    <mergeCell ref="AM29:AX29"/>
    <mergeCell ref="AY29:BJ29"/>
    <mergeCell ref="O30:Z30"/>
    <mergeCell ref="AA30:AL30"/>
    <mergeCell ref="AM30:AX30"/>
    <mergeCell ref="AY30:BJ30"/>
    <mergeCell ref="G30:I30"/>
    <mergeCell ref="B32:D32"/>
    <mergeCell ref="B34:BJ34"/>
    <mergeCell ref="O40:U40"/>
    <mergeCell ref="V40:AB40"/>
    <mergeCell ref="G39:I39"/>
    <mergeCell ref="O39:U39"/>
    <mergeCell ref="V39:AB39"/>
    <mergeCell ref="AC39:AI39"/>
    <mergeCell ref="AJ39:AP39"/>
    <mergeCell ref="AQ39:AW39"/>
    <mergeCell ref="AX39:BD39"/>
    <mergeCell ref="BE39:BJ39"/>
    <mergeCell ref="G40:I40"/>
    <mergeCell ref="AC40:AI40"/>
    <mergeCell ref="AJ40:AP40"/>
    <mergeCell ref="AQ40:AW40"/>
    <mergeCell ref="AX40:BD40"/>
    <mergeCell ref="BE40:BJ40"/>
    <mergeCell ref="B36:N36"/>
    <mergeCell ref="O36:U36"/>
    <mergeCell ref="V36:AB36"/>
    <mergeCell ref="AC36:AI36"/>
    <mergeCell ref="AJ36:AP36"/>
    <mergeCell ref="AQ36:AW36"/>
    <mergeCell ref="G41:I41"/>
    <mergeCell ref="O41:U41"/>
    <mergeCell ref="V41:AB41"/>
    <mergeCell ref="AC41:AI41"/>
    <mergeCell ref="AJ41:AP41"/>
    <mergeCell ref="AQ41:AW41"/>
    <mergeCell ref="AX41:BD41"/>
    <mergeCell ref="BE41:BJ41"/>
    <mergeCell ref="G42:I42"/>
    <mergeCell ref="O42:U42"/>
    <mergeCell ref="V42:AB42"/>
    <mergeCell ref="AC42:AI42"/>
    <mergeCell ref="AJ42:AP42"/>
    <mergeCell ref="AQ42:AW42"/>
    <mergeCell ref="AX42:BD42"/>
    <mergeCell ref="BE42:BJ42"/>
    <mergeCell ref="C50:F50"/>
    <mergeCell ref="G50:I50"/>
    <mergeCell ref="J50:M50"/>
    <mergeCell ref="O50:U50"/>
    <mergeCell ref="V50:AB50"/>
    <mergeCell ref="AC50:AI50"/>
    <mergeCell ref="AJ50:AP50"/>
    <mergeCell ref="AQ50:AW50"/>
    <mergeCell ref="AX50:BD50"/>
    <mergeCell ref="BE50:BJ50"/>
    <mergeCell ref="G51:I51"/>
    <mergeCell ref="O51:U51"/>
    <mergeCell ref="V51:AB51"/>
    <mergeCell ref="AC51:AI51"/>
    <mergeCell ref="AJ51:AP51"/>
    <mergeCell ref="O54:U54"/>
    <mergeCell ref="V54:AB54"/>
    <mergeCell ref="G53:I53"/>
    <mergeCell ref="O53:U53"/>
    <mergeCell ref="V53:AB53"/>
    <mergeCell ref="AC53:AI53"/>
    <mergeCell ref="AJ53:AP53"/>
    <mergeCell ref="AQ53:AW53"/>
    <mergeCell ref="AX53:BD53"/>
    <mergeCell ref="BE53:BJ53"/>
    <mergeCell ref="G54:I54"/>
    <mergeCell ref="AC54:AI54"/>
    <mergeCell ref="AJ54:AP54"/>
    <mergeCell ref="AQ54:AW54"/>
    <mergeCell ref="AX54:BD54"/>
    <mergeCell ref="BE54:BJ54"/>
    <mergeCell ref="AQ51:AW51"/>
    <mergeCell ref="AX51:BD51"/>
    <mergeCell ref="AD63:AG63"/>
    <mergeCell ref="AL63:AO63"/>
    <mergeCell ref="AT63:AW63"/>
    <mergeCell ref="BB63:BE63"/>
    <mergeCell ref="BH63:BJ63"/>
    <mergeCell ref="B65:E65"/>
    <mergeCell ref="F65:H65"/>
    <mergeCell ref="F72:G72"/>
    <mergeCell ref="B56:D56"/>
    <mergeCell ref="B58:BJ58"/>
    <mergeCell ref="M60:T62"/>
    <mergeCell ref="U60:Y62"/>
    <mergeCell ref="Z60:BJ60"/>
    <mergeCell ref="B61:L61"/>
    <mergeCell ref="Z61:AG62"/>
    <mergeCell ref="AH61:AO62"/>
    <mergeCell ref="AP61:AW62"/>
    <mergeCell ref="AX61:BE62"/>
    <mergeCell ref="BF61:BJ62"/>
    <mergeCell ref="I65:L65"/>
    <mergeCell ref="M65:T65"/>
    <mergeCell ref="U65:Y65"/>
    <mergeCell ref="Z65:AG65"/>
    <mergeCell ref="AH65:AO65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3"/>
  <sheetViews>
    <sheetView view="pageBreakPreview" zoomScaleNormal="100" zoomScaleSheetLayoutView="100" workbookViewId="0">
      <selection activeCell="BM10" sqref="BM10"/>
    </sheetView>
  </sheetViews>
  <sheetFormatPr defaultRowHeight="12" customHeight="1"/>
  <cols>
    <col min="1" max="1" width="1" style="61" customWidth="1"/>
    <col min="2" max="63" width="1.625" style="61" customWidth="1"/>
    <col min="64" max="16384" width="9" style="61"/>
  </cols>
  <sheetData>
    <row r="1" spans="1:70" ht="11.1" customHeight="1">
      <c r="A1" s="445">
        <v>196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417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</row>
    <row r="2" spans="1:70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</row>
    <row r="3" spans="1:70" ht="11.1" customHeight="1">
      <c r="B3" s="149"/>
      <c r="C3" s="149"/>
      <c r="D3" s="149"/>
      <c r="E3" s="149"/>
      <c r="F3" s="149"/>
      <c r="G3" s="149"/>
      <c r="H3" s="149"/>
      <c r="I3" s="149"/>
      <c r="J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</row>
    <row r="4" spans="1:70" ht="11.1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</row>
    <row r="5" spans="1:70" ht="12.95" customHeight="1">
      <c r="B5" s="650" t="s">
        <v>229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650"/>
      <c r="AY5" s="650"/>
      <c r="AZ5" s="650"/>
      <c r="BA5" s="650"/>
      <c r="BB5" s="650"/>
      <c r="BC5" s="650"/>
      <c r="BD5" s="650"/>
      <c r="BE5" s="650"/>
      <c r="BF5" s="650"/>
      <c r="BG5" s="650"/>
      <c r="BH5" s="650"/>
      <c r="BI5" s="650"/>
      <c r="BJ5" s="650"/>
    </row>
    <row r="6" spans="1:70" ht="12.9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70" ht="18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644" t="s">
        <v>220</v>
      </c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 t="s">
        <v>228</v>
      </c>
      <c r="AB7" s="644"/>
      <c r="AC7" s="644"/>
      <c r="AD7" s="644"/>
      <c r="AE7" s="644"/>
      <c r="AF7" s="644"/>
      <c r="AG7" s="644"/>
      <c r="AH7" s="644"/>
      <c r="AI7" s="644"/>
      <c r="AJ7" s="644"/>
      <c r="AK7" s="644"/>
      <c r="AL7" s="644"/>
      <c r="AM7" s="644"/>
      <c r="AN7" s="644"/>
      <c r="AO7" s="644"/>
      <c r="AP7" s="644"/>
      <c r="AQ7" s="644"/>
      <c r="AR7" s="644"/>
      <c r="AS7" s="644"/>
      <c r="AT7" s="644"/>
      <c r="AU7" s="644"/>
      <c r="AV7" s="644"/>
      <c r="AW7" s="644"/>
      <c r="AX7" s="644"/>
      <c r="AY7" s="644"/>
      <c r="AZ7" s="644"/>
      <c r="BA7" s="644"/>
      <c r="BB7" s="644"/>
      <c r="BC7" s="644"/>
      <c r="BD7" s="644"/>
      <c r="BE7" s="644"/>
      <c r="BF7" s="644"/>
      <c r="BG7" s="644"/>
      <c r="BH7" s="644"/>
      <c r="BI7" s="644"/>
      <c r="BJ7" s="662"/>
    </row>
    <row r="8" spans="1:70" ht="18" customHeight="1">
      <c r="B8" s="664" t="s">
        <v>1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 t="s">
        <v>227</v>
      </c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5" t="s">
        <v>226</v>
      </c>
      <c r="AN8" s="645"/>
      <c r="AO8" s="645"/>
      <c r="AP8" s="645"/>
      <c r="AQ8" s="645"/>
      <c r="AR8" s="645"/>
      <c r="AS8" s="645"/>
      <c r="AT8" s="645"/>
      <c r="AU8" s="645"/>
      <c r="AV8" s="645"/>
      <c r="AW8" s="645"/>
      <c r="AX8" s="645"/>
      <c r="AY8" s="645" t="s">
        <v>225</v>
      </c>
      <c r="AZ8" s="645"/>
      <c r="BA8" s="645"/>
      <c r="BB8" s="645"/>
      <c r="BC8" s="645"/>
      <c r="BD8" s="645"/>
      <c r="BE8" s="645"/>
      <c r="BF8" s="645"/>
      <c r="BG8" s="645"/>
      <c r="BH8" s="645"/>
      <c r="BI8" s="645"/>
      <c r="BJ8" s="663"/>
    </row>
    <row r="9" spans="1:70" ht="18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645" t="s">
        <v>175</v>
      </c>
      <c r="P9" s="645"/>
      <c r="Q9" s="645"/>
      <c r="R9" s="645"/>
      <c r="S9" s="645"/>
      <c r="T9" s="645"/>
      <c r="U9" s="645" t="s">
        <v>174</v>
      </c>
      <c r="V9" s="645"/>
      <c r="W9" s="645"/>
      <c r="X9" s="645"/>
      <c r="Y9" s="645"/>
      <c r="Z9" s="645"/>
      <c r="AA9" s="645" t="s">
        <v>175</v>
      </c>
      <c r="AB9" s="645"/>
      <c r="AC9" s="645"/>
      <c r="AD9" s="645"/>
      <c r="AE9" s="645"/>
      <c r="AF9" s="645"/>
      <c r="AG9" s="645" t="s">
        <v>174</v>
      </c>
      <c r="AH9" s="645"/>
      <c r="AI9" s="645"/>
      <c r="AJ9" s="645"/>
      <c r="AK9" s="645"/>
      <c r="AL9" s="645"/>
      <c r="AM9" s="645" t="s">
        <v>175</v>
      </c>
      <c r="AN9" s="645"/>
      <c r="AO9" s="645"/>
      <c r="AP9" s="645"/>
      <c r="AQ9" s="645"/>
      <c r="AR9" s="645"/>
      <c r="AS9" s="645" t="s">
        <v>174</v>
      </c>
      <c r="AT9" s="645"/>
      <c r="AU9" s="645"/>
      <c r="AV9" s="645"/>
      <c r="AW9" s="645"/>
      <c r="AX9" s="645"/>
      <c r="AY9" s="645" t="s">
        <v>175</v>
      </c>
      <c r="AZ9" s="645"/>
      <c r="BA9" s="645"/>
      <c r="BB9" s="645"/>
      <c r="BC9" s="645"/>
      <c r="BD9" s="645"/>
      <c r="BE9" s="645" t="s">
        <v>174</v>
      </c>
      <c r="BF9" s="645"/>
      <c r="BG9" s="645"/>
      <c r="BH9" s="645"/>
      <c r="BI9" s="645"/>
      <c r="BJ9" s="663"/>
    </row>
    <row r="10" spans="1:70" ht="13.5" customHeight="1">
      <c r="B10" s="97"/>
      <c r="C10" s="98"/>
      <c r="D10" s="98"/>
      <c r="E10" s="98"/>
      <c r="F10" s="98"/>
      <c r="G10" s="97"/>
      <c r="H10" s="97"/>
      <c r="I10" s="97"/>
      <c r="J10" s="97"/>
      <c r="K10" s="97"/>
      <c r="L10" s="97"/>
      <c r="M10" s="97"/>
      <c r="N10" s="78"/>
      <c r="O10" s="64"/>
      <c r="P10" s="64"/>
      <c r="Q10" s="64"/>
      <c r="R10" s="64"/>
      <c r="S10" s="64"/>
      <c r="T10" s="64"/>
      <c r="U10" s="64"/>
      <c r="V10" s="64"/>
      <c r="W10" s="64"/>
      <c r="X10" s="650" t="s">
        <v>155</v>
      </c>
      <c r="Y10" s="650"/>
      <c r="Z10" s="650"/>
      <c r="AA10" s="64"/>
      <c r="AB10" s="64"/>
      <c r="AC10" s="64"/>
      <c r="AD10" s="64"/>
      <c r="AE10" s="64"/>
      <c r="AF10" s="64"/>
      <c r="AG10" s="64"/>
      <c r="AH10" s="64"/>
      <c r="AI10" s="64"/>
      <c r="AJ10" s="650" t="s">
        <v>155</v>
      </c>
      <c r="AK10" s="650"/>
      <c r="AL10" s="650"/>
      <c r="AM10" s="64"/>
      <c r="AN10" s="64"/>
      <c r="AO10" s="64"/>
      <c r="AP10" s="64"/>
      <c r="AQ10" s="64"/>
      <c r="AR10" s="64"/>
      <c r="AS10" s="64"/>
      <c r="AT10" s="64"/>
      <c r="AU10" s="64"/>
      <c r="AV10" s="650" t="s">
        <v>155</v>
      </c>
      <c r="AW10" s="650"/>
      <c r="AX10" s="650"/>
      <c r="AY10" s="64"/>
      <c r="AZ10" s="64"/>
      <c r="BA10" s="64"/>
      <c r="BB10" s="64"/>
      <c r="BC10" s="64"/>
      <c r="BD10" s="64"/>
      <c r="BE10" s="64"/>
      <c r="BF10" s="64"/>
      <c r="BG10" s="64"/>
      <c r="BH10" s="650" t="s">
        <v>155</v>
      </c>
      <c r="BI10" s="650"/>
      <c r="BJ10" s="650"/>
    </row>
    <row r="11" spans="1:70" ht="13.5" customHeight="1">
      <c r="B11" s="64"/>
      <c r="C11" s="68"/>
      <c r="D11" s="68"/>
      <c r="E11" s="68"/>
      <c r="F11" s="68"/>
      <c r="G11" s="64"/>
      <c r="H11" s="64"/>
      <c r="I11" s="64"/>
      <c r="J11" s="64"/>
      <c r="K11" s="64"/>
      <c r="L11" s="64"/>
      <c r="M11" s="64"/>
      <c r="N11" s="76"/>
      <c r="O11" s="64"/>
      <c r="P11" s="64"/>
      <c r="Q11" s="64"/>
      <c r="R11" s="64"/>
      <c r="S11" s="64"/>
      <c r="T11" s="64"/>
      <c r="U11" s="64"/>
      <c r="V11" s="64"/>
      <c r="W11" s="64"/>
      <c r="X11" s="68"/>
      <c r="Y11" s="68"/>
      <c r="Z11" s="68"/>
      <c r="AA11" s="64"/>
      <c r="AB11" s="64"/>
      <c r="AC11" s="64"/>
      <c r="AD11" s="64"/>
      <c r="AE11" s="64"/>
      <c r="AF11" s="64"/>
      <c r="AG11" s="64"/>
      <c r="AH11" s="64"/>
      <c r="AI11" s="64"/>
      <c r="AJ11" s="68"/>
      <c r="AK11" s="68"/>
      <c r="AL11" s="68"/>
      <c r="AM11" s="64"/>
      <c r="AN11" s="64"/>
      <c r="AO11" s="64"/>
      <c r="AP11" s="64"/>
      <c r="AQ11" s="64"/>
      <c r="AR11" s="64"/>
      <c r="AS11" s="64"/>
      <c r="AT11" s="64"/>
      <c r="AU11" s="64"/>
      <c r="AV11" s="68"/>
      <c r="AW11" s="68"/>
      <c r="AX11" s="68"/>
      <c r="AY11" s="64"/>
      <c r="AZ11" s="64"/>
      <c r="BA11" s="64"/>
      <c r="BB11" s="64"/>
      <c r="BC11" s="64"/>
      <c r="BD11" s="64"/>
      <c r="BE11" s="64"/>
      <c r="BF11" s="64"/>
      <c r="BG11" s="64"/>
      <c r="BH11" s="68"/>
      <c r="BI11" s="68"/>
      <c r="BJ11" s="68"/>
    </row>
    <row r="12" spans="1:70" ht="13.5" customHeight="1">
      <c r="B12" s="64"/>
      <c r="C12" s="664" t="s">
        <v>160</v>
      </c>
      <c r="D12" s="664"/>
      <c r="E12" s="664"/>
      <c r="F12" s="664"/>
      <c r="G12" s="650">
        <v>21</v>
      </c>
      <c r="H12" s="650"/>
      <c r="I12" s="650"/>
      <c r="J12" s="664" t="s">
        <v>159</v>
      </c>
      <c r="K12" s="664"/>
      <c r="L12" s="664"/>
      <c r="M12" s="664"/>
      <c r="N12" s="76"/>
      <c r="O12" s="679">
        <v>2929370</v>
      </c>
      <c r="P12" s="679"/>
      <c r="Q12" s="679"/>
      <c r="R12" s="679"/>
      <c r="S12" s="679"/>
      <c r="T12" s="679"/>
      <c r="U12" s="752">
        <v>50651048</v>
      </c>
      <c r="V12" s="752"/>
      <c r="W12" s="752"/>
      <c r="X12" s="752"/>
      <c r="Y12" s="752"/>
      <c r="Z12" s="752"/>
      <c r="AA12" s="679">
        <v>33137</v>
      </c>
      <c r="AB12" s="679"/>
      <c r="AC12" s="679"/>
      <c r="AD12" s="679"/>
      <c r="AE12" s="679"/>
      <c r="AF12" s="679"/>
      <c r="AG12" s="752">
        <v>16021546</v>
      </c>
      <c r="AH12" s="752"/>
      <c r="AI12" s="752"/>
      <c r="AJ12" s="752"/>
      <c r="AK12" s="752"/>
      <c r="AL12" s="752"/>
      <c r="AM12" s="679">
        <v>1518814</v>
      </c>
      <c r="AN12" s="679"/>
      <c r="AO12" s="679"/>
      <c r="AP12" s="679"/>
      <c r="AQ12" s="679"/>
      <c r="AR12" s="679"/>
      <c r="AS12" s="752">
        <v>18422064</v>
      </c>
      <c r="AT12" s="752"/>
      <c r="AU12" s="752"/>
      <c r="AV12" s="752"/>
      <c r="AW12" s="752"/>
      <c r="AX12" s="752"/>
      <c r="AY12" s="679">
        <v>356784</v>
      </c>
      <c r="AZ12" s="679"/>
      <c r="BA12" s="679"/>
      <c r="BB12" s="679"/>
      <c r="BC12" s="679"/>
      <c r="BD12" s="679"/>
      <c r="BE12" s="679">
        <v>4671758</v>
      </c>
      <c r="BF12" s="679"/>
      <c r="BG12" s="679"/>
      <c r="BH12" s="679"/>
      <c r="BI12" s="679"/>
      <c r="BJ12" s="679"/>
      <c r="BM12" s="114"/>
    </row>
    <row r="13" spans="1:70" s="72" customFormat="1" ht="13.5" customHeight="1">
      <c r="B13" s="64"/>
      <c r="C13" s="64"/>
      <c r="D13" s="64"/>
      <c r="E13" s="68"/>
      <c r="F13" s="68"/>
      <c r="G13" s="650">
        <v>22</v>
      </c>
      <c r="H13" s="650"/>
      <c r="I13" s="650"/>
      <c r="J13" s="64"/>
      <c r="K13" s="64"/>
      <c r="L13" s="64"/>
      <c r="M13" s="64"/>
      <c r="N13" s="76"/>
      <c r="O13" s="679">
        <v>2912389</v>
      </c>
      <c r="P13" s="679"/>
      <c r="Q13" s="679"/>
      <c r="R13" s="679"/>
      <c r="S13" s="679"/>
      <c r="T13" s="679"/>
      <c r="U13" s="752">
        <v>51497294</v>
      </c>
      <c r="V13" s="752"/>
      <c r="W13" s="752"/>
      <c r="X13" s="752"/>
      <c r="Y13" s="752"/>
      <c r="Z13" s="752"/>
      <c r="AA13" s="679">
        <v>32492</v>
      </c>
      <c r="AB13" s="679"/>
      <c r="AC13" s="679"/>
      <c r="AD13" s="679"/>
      <c r="AE13" s="679"/>
      <c r="AF13" s="679"/>
      <c r="AG13" s="752">
        <v>16614199</v>
      </c>
      <c r="AH13" s="752"/>
      <c r="AI13" s="752"/>
      <c r="AJ13" s="752"/>
      <c r="AK13" s="752"/>
      <c r="AL13" s="752"/>
      <c r="AM13" s="679">
        <v>1491027</v>
      </c>
      <c r="AN13" s="679"/>
      <c r="AO13" s="679"/>
      <c r="AP13" s="679"/>
      <c r="AQ13" s="679"/>
      <c r="AR13" s="679"/>
      <c r="AS13" s="752">
        <v>18671316</v>
      </c>
      <c r="AT13" s="752"/>
      <c r="AU13" s="752"/>
      <c r="AV13" s="752"/>
      <c r="AW13" s="752"/>
      <c r="AX13" s="752"/>
      <c r="AY13" s="679">
        <v>356573</v>
      </c>
      <c r="AZ13" s="679"/>
      <c r="BA13" s="679"/>
      <c r="BB13" s="679"/>
      <c r="BC13" s="679"/>
      <c r="BD13" s="679"/>
      <c r="BE13" s="679">
        <v>4700926</v>
      </c>
      <c r="BF13" s="679"/>
      <c r="BG13" s="679"/>
      <c r="BH13" s="679"/>
      <c r="BI13" s="679"/>
      <c r="BJ13" s="679"/>
      <c r="BM13" s="113"/>
    </row>
    <row r="14" spans="1:70" ht="13.5" customHeight="1">
      <c r="B14" s="64"/>
      <c r="C14" s="64"/>
      <c r="D14" s="64"/>
      <c r="E14" s="68"/>
      <c r="F14" s="68"/>
      <c r="G14" s="650">
        <v>23</v>
      </c>
      <c r="H14" s="650"/>
      <c r="I14" s="650"/>
      <c r="J14" s="64"/>
      <c r="K14" s="64"/>
      <c r="L14" s="64"/>
      <c r="M14" s="64"/>
      <c r="N14" s="76"/>
      <c r="O14" s="679">
        <v>2912069</v>
      </c>
      <c r="P14" s="679"/>
      <c r="Q14" s="679"/>
      <c r="R14" s="679"/>
      <c r="S14" s="679"/>
      <c r="T14" s="679"/>
      <c r="U14" s="751">
        <v>52404164</v>
      </c>
      <c r="V14" s="751"/>
      <c r="W14" s="751"/>
      <c r="X14" s="751"/>
      <c r="Y14" s="751"/>
      <c r="Z14" s="751"/>
      <c r="AA14" s="679">
        <v>32287</v>
      </c>
      <c r="AB14" s="679"/>
      <c r="AC14" s="679"/>
      <c r="AD14" s="679"/>
      <c r="AE14" s="679"/>
      <c r="AF14" s="679"/>
      <c r="AG14" s="752">
        <v>16893240</v>
      </c>
      <c r="AH14" s="752"/>
      <c r="AI14" s="752"/>
      <c r="AJ14" s="752"/>
      <c r="AK14" s="752"/>
      <c r="AL14" s="752"/>
      <c r="AM14" s="679">
        <v>1477081</v>
      </c>
      <c r="AN14" s="679"/>
      <c r="AO14" s="679"/>
      <c r="AP14" s="679"/>
      <c r="AQ14" s="679"/>
      <c r="AR14" s="679"/>
      <c r="AS14" s="752">
        <v>18791384</v>
      </c>
      <c r="AT14" s="752"/>
      <c r="AU14" s="752"/>
      <c r="AV14" s="752"/>
      <c r="AW14" s="752"/>
      <c r="AX14" s="752"/>
      <c r="AY14" s="679">
        <v>358377</v>
      </c>
      <c r="AZ14" s="679"/>
      <c r="BA14" s="679"/>
      <c r="BB14" s="679"/>
      <c r="BC14" s="679"/>
      <c r="BD14" s="679"/>
      <c r="BE14" s="679">
        <v>4660142</v>
      </c>
      <c r="BF14" s="679"/>
      <c r="BG14" s="679"/>
      <c r="BH14" s="679"/>
      <c r="BI14" s="679"/>
      <c r="BJ14" s="679"/>
      <c r="BM14" s="114"/>
    </row>
    <row r="15" spans="1:70" ht="13.5" customHeight="1">
      <c r="B15" s="64"/>
      <c r="C15" s="64"/>
      <c r="D15" s="64"/>
      <c r="E15" s="68"/>
      <c r="F15" s="68"/>
      <c r="G15" s="650">
        <v>24</v>
      </c>
      <c r="H15" s="650"/>
      <c r="I15" s="650"/>
      <c r="J15" s="64"/>
      <c r="K15" s="64"/>
      <c r="L15" s="64"/>
      <c r="M15" s="64"/>
      <c r="N15" s="76"/>
      <c r="O15" s="679">
        <v>2898741</v>
      </c>
      <c r="P15" s="679"/>
      <c r="Q15" s="679"/>
      <c r="R15" s="679"/>
      <c r="S15" s="679"/>
      <c r="T15" s="679"/>
      <c r="U15" s="750">
        <v>52246573</v>
      </c>
      <c r="V15" s="750"/>
      <c r="W15" s="750"/>
      <c r="X15" s="750"/>
      <c r="Y15" s="750"/>
      <c r="Z15" s="750"/>
      <c r="AA15" s="651">
        <v>31374</v>
      </c>
      <c r="AB15" s="651"/>
      <c r="AC15" s="651"/>
      <c r="AD15" s="651"/>
      <c r="AE15" s="651"/>
      <c r="AF15" s="651"/>
      <c r="AG15" s="750">
        <v>17119211</v>
      </c>
      <c r="AH15" s="750"/>
      <c r="AI15" s="750"/>
      <c r="AJ15" s="750"/>
      <c r="AK15" s="750"/>
      <c r="AL15" s="750"/>
      <c r="AM15" s="651">
        <v>1463604</v>
      </c>
      <c r="AN15" s="651"/>
      <c r="AO15" s="651"/>
      <c r="AP15" s="651"/>
      <c r="AQ15" s="651"/>
      <c r="AR15" s="651"/>
      <c r="AS15" s="750">
        <v>18647816</v>
      </c>
      <c r="AT15" s="750"/>
      <c r="AU15" s="750"/>
      <c r="AV15" s="750"/>
      <c r="AW15" s="750"/>
      <c r="AX15" s="750"/>
      <c r="AY15" s="651">
        <v>360488</v>
      </c>
      <c r="AZ15" s="651"/>
      <c r="BA15" s="651"/>
      <c r="BB15" s="651"/>
      <c r="BC15" s="651"/>
      <c r="BD15" s="651"/>
      <c r="BE15" s="651">
        <v>4628337</v>
      </c>
      <c r="BF15" s="651"/>
      <c r="BG15" s="651"/>
      <c r="BH15" s="651"/>
      <c r="BI15" s="651"/>
      <c r="BJ15" s="651"/>
      <c r="BM15" s="114"/>
    </row>
    <row r="16" spans="1:70" s="72" customFormat="1" ht="13.5" customHeight="1">
      <c r="B16" s="73"/>
      <c r="C16" s="73"/>
      <c r="D16" s="73"/>
      <c r="E16" s="75"/>
      <c r="F16" s="75"/>
      <c r="G16" s="665">
        <v>25</v>
      </c>
      <c r="H16" s="665"/>
      <c r="I16" s="665"/>
      <c r="J16" s="73"/>
      <c r="K16" s="73"/>
      <c r="L16" s="73"/>
      <c r="M16" s="73"/>
      <c r="N16" s="74"/>
      <c r="O16" s="726">
        <v>2874736</v>
      </c>
      <c r="P16" s="726"/>
      <c r="Q16" s="726"/>
      <c r="R16" s="726"/>
      <c r="S16" s="726"/>
      <c r="T16" s="726"/>
      <c r="U16" s="748">
        <v>52101958</v>
      </c>
      <c r="V16" s="748"/>
      <c r="W16" s="748"/>
      <c r="X16" s="748"/>
      <c r="Y16" s="748"/>
      <c r="Z16" s="748"/>
      <c r="AA16" s="726">
        <v>30845</v>
      </c>
      <c r="AB16" s="726"/>
      <c r="AC16" s="726"/>
      <c r="AD16" s="726"/>
      <c r="AE16" s="726"/>
      <c r="AF16" s="726"/>
      <c r="AG16" s="749">
        <v>16624558</v>
      </c>
      <c r="AH16" s="749"/>
      <c r="AI16" s="749"/>
      <c r="AJ16" s="749"/>
      <c r="AK16" s="749"/>
      <c r="AL16" s="749"/>
      <c r="AM16" s="726">
        <v>1443564</v>
      </c>
      <c r="AN16" s="726"/>
      <c r="AO16" s="726"/>
      <c r="AP16" s="726"/>
      <c r="AQ16" s="726"/>
      <c r="AR16" s="726"/>
      <c r="AS16" s="749">
        <v>18711383</v>
      </c>
      <c r="AT16" s="749"/>
      <c r="AU16" s="749"/>
      <c r="AV16" s="749"/>
      <c r="AW16" s="749"/>
      <c r="AX16" s="749"/>
      <c r="AY16" s="726">
        <v>363176</v>
      </c>
      <c r="AZ16" s="726"/>
      <c r="BA16" s="726"/>
      <c r="BB16" s="726"/>
      <c r="BC16" s="726"/>
      <c r="BD16" s="726"/>
      <c r="BE16" s="726">
        <v>4622055</v>
      </c>
      <c r="BF16" s="726"/>
      <c r="BG16" s="726"/>
      <c r="BH16" s="726"/>
      <c r="BI16" s="726"/>
      <c r="BJ16" s="726"/>
      <c r="BM16" s="726"/>
      <c r="BN16" s="726"/>
      <c r="BO16" s="726"/>
      <c r="BP16" s="726"/>
      <c r="BQ16" s="726"/>
      <c r="BR16" s="726"/>
    </row>
    <row r="17" spans="2:62" ht="13.5" customHeight="1">
      <c r="B17" s="69"/>
      <c r="C17" s="69"/>
      <c r="D17" s="69"/>
      <c r="E17" s="71"/>
      <c r="F17" s="71"/>
      <c r="G17" s="71"/>
      <c r="H17" s="71"/>
      <c r="I17" s="69"/>
      <c r="J17" s="69"/>
      <c r="K17" s="69"/>
      <c r="L17" s="69"/>
      <c r="M17" s="69"/>
      <c r="N17" s="70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</row>
    <row r="18" spans="2:62" ht="18" customHeight="1">
      <c r="B18" s="655" t="s">
        <v>1</v>
      </c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 t="s">
        <v>224</v>
      </c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 t="s">
        <v>218</v>
      </c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4"/>
      <c r="AS18" s="644"/>
      <c r="AT18" s="644"/>
      <c r="AU18" s="644" t="s">
        <v>223</v>
      </c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4"/>
      <c r="BI18" s="644"/>
      <c r="BJ18" s="662"/>
    </row>
    <row r="19" spans="2:62" ht="18" customHeight="1">
      <c r="B19" s="656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 t="s">
        <v>175</v>
      </c>
      <c r="P19" s="645"/>
      <c r="Q19" s="645"/>
      <c r="R19" s="645"/>
      <c r="S19" s="645"/>
      <c r="T19" s="645"/>
      <c r="U19" s="645"/>
      <c r="V19" s="645"/>
      <c r="W19" s="645" t="s">
        <v>174</v>
      </c>
      <c r="X19" s="645"/>
      <c r="Y19" s="645"/>
      <c r="Z19" s="645"/>
      <c r="AA19" s="645"/>
      <c r="AB19" s="645"/>
      <c r="AC19" s="645"/>
      <c r="AD19" s="645"/>
      <c r="AE19" s="645" t="s">
        <v>175</v>
      </c>
      <c r="AF19" s="645"/>
      <c r="AG19" s="645"/>
      <c r="AH19" s="645"/>
      <c r="AI19" s="645"/>
      <c r="AJ19" s="645"/>
      <c r="AK19" s="645"/>
      <c r="AL19" s="645"/>
      <c r="AM19" s="645" t="s">
        <v>174</v>
      </c>
      <c r="AN19" s="645"/>
      <c r="AO19" s="645"/>
      <c r="AP19" s="645"/>
      <c r="AQ19" s="645"/>
      <c r="AR19" s="645"/>
      <c r="AS19" s="645"/>
      <c r="AT19" s="645"/>
      <c r="AU19" s="645" t="s">
        <v>175</v>
      </c>
      <c r="AV19" s="645"/>
      <c r="AW19" s="645"/>
      <c r="AX19" s="645"/>
      <c r="AY19" s="645"/>
      <c r="AZ19" s="645"/>
      <c r="BA19" s="645"/>
      <c r="BB19" s="645"/>
      <c r="BC19" s="645" t="s">
        <v>174</v>
      </c>
      <c r="BD19" s="645"/>
      <c r="BE19" s="645"/>
      <c r="BF19" s="645"/>
      <c r="BG19" s="645"/>
      <c r="BH19" s="645"/>
      <c r="BI19" s="645"/>
      <c r="BJ19" s="663"/>
    </row>
    <row r="20" spans="2:62" ht="13.5" customHeight="1">
      <c r="B20" s="64"/>
      <c r="C20" s="68"/>
      <c r="D20" s="68"/>
      <c r="E20" s="68"/>
      <c r="F20" s="68"/>
      <c r="G20" s="64"/>
      <c r="H20" s="64"/>
      <c r="I20" s="64"/>
      <c r="J20" s="64"/>
      <c r="K20" s="64"/>
      <c r="L20" s="64"/>
      <c r="M20" s="64"/>
      <c r="N20" s="7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0" t="s">
        <v>155</v>
      </c>
      <c r="AC20" s="650"/>
      <c r="AD20" s="650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0" t="s">
        <v>155</v>
      </c>
      <c r="AS20" s="650"/>
      <c r="AT20" s="650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50" t="s">
        <v>155</v>
      </c>
      <c r="BI20" s="650"/>
      <c r="BJ20" s="650"/>
    </row>
    <row r="21" spans="2:62" ht="13.5" customHeight="1">
      <c r="B21" s="64"/>
      <c r="C21" s="68"/>
      <c r="D21" s="68"/>
      <c r="E21" s="68"/>
      <c r="F21" s="68"/>
      <c r="G21" s="64"/>
      <c r="H21" s="64"/>
      <c r="I21" s="64"/>
      <c r="J21" s="64"/>
      <c r="K21" s="64"/>
      <c r="L21" s="64"/>
      <c r="M21" s="64"/>
      <c r="N21" s="76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8"/>
      <c r="AC21" s="68"/>
      <c r="AD21" s="68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8"/>
      <c r="AS21" s="68"/>
      <c r="AT21" s="68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8"/>
      <c r="BI21" s="68"/>
      <c r="BJ21" s="68"/>
    </row>
    <row r="22" spans="2:62" ht="13.5" customHeight="1">
      <c r="B22" s="64"/>
      <c r="C22" s="664" t="s">
        <v>160</v>
      </c>
      <c r="D22" s="664"/>
      <c r="E22" s="664"/>
      <c r="F22" s="664"/>
      <c r="G22" s="650">
        <v>21</v>
      </c>
      <c r="H22" s="650"/>
      <c r="I22" s="650"/>
      <c r="J22" s="664" t="s">
        <v>159</v>
      </c>
      <c r="K22" s="664"/>
      <c r="L22" s="664"/>
      <c r="M22" s="664"/>
      <c r="N22" s="76"/>
      <c r="O22" s="679">
        <v>987396</v>
      </c>
      <c r="P22" s="679"/>
      <c r="Q22" s="679"/>
      <c r="R22" s="679"/>
      <c r="S22" s="679"/>
      <c r="T22" s="679"/>
      <c r="U22" s="679"/>
      <c r="V22" s="679"/>
      <c r="W22" s="679">
        <v>10525316</v>
      </c>
      <c r="X22" s="679"/>
      <c r="Y22" s="679"/>
      <c r="Z22" s="679"/>
      <c r="AA22" s="679"/>
      <c r="AB22" s="679"/>
      <c r="AC22" s="679"/>
      <c r="AD22" s="679"/>
      <c r="AE22" s="679">
        <v>31062</v>
      </c>
      <c r="AF22" s="679"/>
      <c r="AG22" s="679"/>
      <c r="AH22" s="679"/>
      <c r="AI22" s="679"/>
      <c r="AJ22" s="679"/>
      <c r="AK22" s="679"/>
      <c r="AL22" s="679"/>
      <c r="AM22" s="679">
        <v>876553</v>
      </c>
      <c r="AN22" s="679"/>
      <c r="AO22" s="679"/>
      <c r="AP22" s="679"/>
      <c r="AQ22" s="679"/>
      <c r="AR22" s="679"/>
      <c r="AS22" s="679"/>
      <c r="AT22" s="679"/>
      <c r="AU22" s="679">
        <v>2177</v>
      </c>
      <c r="AV22" s="679"/>
      <c r="AW22" s="679"/>
      <c r="AX22" s="679"/>
      <c r="AY22" s="679"/>
      <c r="AZ22" s="679"/>
      <c r="BA22" s="679"/>
      <c r="BB22" s="679"/>
      <c r="BC22" s="679">
        <v>133811</v>
      </c>
      <c r="BD22" s="679"/>
      <c r="BE22" s="679"/>
      <c r="BF22" s="679"/>
      <c r="BG22" s="679"/>
      <c r="BH22" s="679"/>
      <c r="BI22" s="679"/>
      <c r="BJ22" s="679"/>
    </row>
    <row r="23" spans="2:62" s="72" customFormat="1" ht="13.5" customHeight="1">
      <c r="B23" s="64"/>
      <c r="C23" s="64"/>
      <c r="D23" s="64"/>
      <c r="E23" s="68"/>
      <c r="F23" s="68"/>
      <c r="G23" s="650">
        <v>22</v>
      </c>
      <c r="H23" s="650"/>
      <c r="I23" s="650"/>
      <c r="J23" s="64"/>
      <c r="K23" s="64"/>
      <c r="L23" s="64"/>
      <c r="M23" s="64"/>
      <c r="N23" s="76"/>
      <c r="O23" s="679">
        <v>999407</v>
      </c>
      <c r="P23" s="679"/>
      <c r="Q23" s="679"/>
      <c r="R23" s="679"/>
      <c r="S23" s="679"/>
      <c r="T23" s="679"/>
      <c r="U23" s="679"/>
      <c r="V23" s="679"/>
      <c r="W23" s="679">
        <v>10509802</v>
      </c>
      <c r="X23" s="679"/>
      <c r="Y23" s="679"/>
      <c r="Z23" s="679"/>
      <c r="AA23" s="679"/>
      <c r="AB23" s="679"/>
      <c r="AC23" s="679"/>
      <c r="AD23" s="679"/>
      <c r="AE23" s="679">
        <v>30580</v>
      </c>
      <c r="AF23" s="679"/>
      <c r="AG23" s="679"/>
      <c r="AH23" s="679"/>
      <c r="AI23" s="679"/>
      <c r="AJ23" s="679"/>
      <c r="AK23" s="679"/>
      <c r="AL23" s="679"/>
      <c r="AM23" s="679">
        <v>851557</v>
      </c>
      <c r="AN23" s="679"/>
      <c r="AO23" s="679"/>
      <c r="AP23" s="679"/>
      <c r="AQ23" s="679"/>
      <c r="AR23" s="679"/>
      <c r="AS23" s="679"/>
      <c r="AT23" s="679"/>
      <c r="AU23" s="679">
        <v>2310</v>
      </c>
      <c r="AV23" s="679"/>
      <c r="AW23" s="679"/>
      <c r="AX23" s="679"/>
      <c r="AY23" s="679"/>
      <c r="AZ23" s="679"/>
      <c r="BA23" s="679"/>
      <c r="BB23" s="679"/>
      <c r="BC23" s="679">
        <v>149494</v>
      </c>
      <c r="BD23" s="679"/>
      <c r="BE23" s="679"/>
      <c r="BF23" s="679"/>
      <c r="BG23" s="679"/>
      <c r="BH23" s="679"/>
      <c r="BI23" s="679"/>
      <c r="BJ23" s="679"/>
    </row>
    <row r="24" spans="2:62" ht="13.5" customHeight="1">
      <c r="B24" s="64"/>
      <c r="C24" s="64"/>
      <c r="D24" s="64"/>
      <c r="E24" s="68"/>
      <c r="F24" s="68"/>
      <c r="G24" s="650">
        <v>23</v>
      </c>
      <c r="H24" s="650"/>
      <c r="I24" s="650"/>
      <c r="J24" s="64"/>
      <c r="K24" s="64"/>
      <c r="L24" s="64"/>
      <c r="M24" s="64"/>
      <c r="N24" s="76"/>
      <c r="O24" s="679">
        <v>1011217</v>
      </c>
      <c r="P24" s="679"/>
      <c r="Q24" s="679"/>
      <c r="R24" s="679"/>
      <c r="S24" s="679"/>
      <c r="T24" s="679"/>
      <c r="U24" s="679"/>
      <c r="V24" s="679"/>
      <c r="W24" s="679">
        <v>11065808</v>
      </c>
      <c r="X24" s="679"/>
      <c r="Y24" s="679"/>
      <c r="Z24" s="679"/>
      <c r="AA24" s="679"/>
      <c r="AB24" s="679"/>
      <c r="AC24" s="679"/>
      <c r="AD24" s="679"/>
      <c r="AE24" s="679">
        <v>30477</v>
      </c>
      <c r="AF24" s="679"/>
      <c r="AG24" s="679"/>
      <c r="AH24" s="679"/>
      <c r="AI24" s="679"/>
      <c r="AJ24" s="679"/>
      <c r="AK24" s="679"/>
      <c r="AL24" s="679"/>
      <c r="AM24" s="679">
        <v>824584</v>
      </c>
      <c r="AN24" s="679"/>
      <c r="AO24" s="679"/>
      <c r="AP24" s="679"/>
      <c r="AQ24" s="679"/>
      <c r="AR24" s="679"/>
      <c r="AS24" s="679"/>
      <c r="AT24" s="679"/>
      <c r="AU24" s="679">
        <v>2630</v>
      </c>
      <c r="AV24" s="679"/>
      <c r="AW24" s="679"/>
      <c r="AX24" s="679"/>
      <c r="AY24" s="679"/>
      <c r="AZ24" s="679"/>
      <c r="BA24" s="679"/>
      <c r="BB24" s="679"/>
      <c r="BC24" s="679">
        <v>169006</v>
      </c>
      <c r="BD24" s="679"/>
      <c r="BE24" s="679"/>
      <c r="BF24" s="679"/>
      <c r="BG24" s="679"/>
      <c r="BH24" s="679"/>
      <c r="BI24" s="679"/>
      <c r="BJ24" s="679"/>
    </row>
    <row r="25" spans="2:62" ht="13.5" customHeight="1">
      <c r="B25" s="64"/>
      <c r="C25" s="64"/>
      <c r="D25" s="64"/>
      <c r="E25" s="68"/>
      <c r="F25" s="68"/>
      <c r="G25" s="650">
        <v>24</v>
      </c>
      <c r="H25" s="650"/>
      <c r="I25" s="650"/>
      <c r="J25" s="64"/>
      <c r="K25" s="64"/>
      <c r="L25" s="64"/>
      <c r="M25" s="64"/>
      <c r="N25" s="76"/>
      <c r="O25" s="679">
        <v>1010735</v>
      </c>
      <c r="P25" s="679"/>
      <c r="Q25" s="679"/>
      <c r="R25" s="679"/>
      <c r="S25" s="679"/>
      <c r="T25" s="679"/>
      <c r="U25" s="679"/>
      <c r="V25" s="679"/>
      <c r="W25" s="679">
        <v>10854218</v>
      </c>
      <c r="X25" s="679"/>
      <c r="Y25" s="679"/>
      <c r="Z25" s="679"/>
      <c r="AA25" s="679"/>
      <c r="AB25" s="679"/>
      <c r="AC25" s="679"/>
      <c r="AD25" s="679"/>
      <c r="AE25" s="679">
        <v>29583</v>
      </c>
      <c r="AF25" s="679"/>
      <c r="AG25" s="679"/>
      <c r="AH25" s="679"/>
      <c r="AI25" s="679"/>
      <c r="AJ25" s="679"/>
      <c r="AK25" s="679"/>
      <c r="AL25" s="679"/>
      <c r="AM25" s="679">
        <v>807814</v>
      </c>
      <c r="AN25" s="679"/>
      <c r="AO25" s="679"/>
      <c r="AP25" s="679"/>
      <c r="AQ25" s="679"/>
      <c r="AR25" s="679"/>
      <c r="AS25" s="679"/>
      <c r="AT25" s="679"/>
      <c r="AU25" s="679">
        <v>2957</v>
      </c>
      <c r="AV25" s="679"/>
      <c r="AW25" s="679"/>
      <c r="AX25" s="679"/>
      <c r="AY25" s="679"/>
      <c r="AZ25" s="679"/>
      <c r="BA25" s="679"/>
      <c r="BB25" s="679"/>
      <c r="BC25" s="679">
        <v>189177</v>
      </c>
      <c r="BD25" s="679"/>
      <c r="BE25" s="679"/>
      <c r="BF25" s="679"/>
      <c r="BG25" s="679"/>
      <c r="BH25" s="679"/>
      <c r="BI25" s="679"/>
      <c r="BJ25" s="679"/>
    </row>
    <row r="26" spans="2:62" s="72" customFormat="1" ht="13.5" customHeight="1">
      <c r="B26" s="73"/>
      <c r="C26" s="73"/>
      <c r="D26" s="73"/>
      <c r="E26" s="75"/>
      <c r="F26" s="75"/>
      <c r="G26" s="665">
        <v>25</v>
      </c>
      <c r="H26" s="665"/>
      <c r="I26" s="665"/>
      <c r="J26" s="73"/>
      <c r="K26" s="73"/>
      <c r="L26" s="73"/>
      <c r="M26" s="73"/>
      <c r="N26" s="74"/>
      <c r="O26" s="726">
        <v>1004723</v>
      </c>
      <c r="P26" s="726"/>
      <c r="Q26" s="726"/>
      <c r="R26" s="726"/>
      <c r="S26" s="726"/>
      <c r="T26" s="726"/>
      <c r="U26" s="726"/>
      <c r="V26" s="726"/>
      <c r="W26" s="726">
        <v>11162751</v>
      </c>
      <c r="X26" s="726"/>
      <c r="Y26" s="726"/>
      <c r="Z26" s="726"/>
      <c r="AA26" s="726"/>
      <c r="AB26" s="726"/>
      <c r="AC26" s="726"/>
      <c r="AD26" s="726"/>
      <c r="AE26" s="726">
        <v>29088</v>
      </c>
      <c r="AF26" s="726"/>
      <c r="AG26" s="726"/>
      <c r="AH26" s="726"/>
      <c r="AI26" s="726"/>
      <c r="AJ26" s="726"/>
      <c r="AK26" s="726"/>
      <c r="AL26" s="726"/>
      <c r="AM26" s="726">
        <v>777566</v>
      </c>
      <c r="AN26" s="726"/>
      <c r="AO26" s="726"/>
      <c r="AP26" s="726"/>
      <c r="AQ26" s="726"/>
      <c r="AR26" s="726"/>
      <c r="AS26" s="726"/>
      <c r="AT26" s="726"/>
      <c r="AU26" s="726">
        <v>3340</v>
      </c>
      <c r="AV26" s="726"/>
      <c r="AW26" s="726"/>
      <c r="AX26" s="726"/>
      <c r="AY26" s="726"/>
      <c r="AZ26" s="726"/>
      <c r="BA26" s="726"/>
      <c r="BB26" s="726"/>
      <c r="BC26" s="726">
        <v>203645</v>
      </c>
      <c r="BD26" s="726"/>
      <c r="BE26" s="726"/>
      <c r="BF26" s="726"/>
      <c r="BG26" s="726"/>
      <c r="BH26" s="726"/>
      <c r="BI26" s="726"/>
      <c r="BJ26" s="726"/>
    </row>
    <row r="27" spans="2:62" ht="13.5" customHeight="1">
      <c r="B27" s="69"/>
      <c r="C27" s="69"/>
      <c r="D27" s="69"/>
      <c r="E27" s="71"/>
      <c r="F27" s="71"/>
      <c r="G27" s="71"/>
      <c r="H27" s="71"/>
      <c r="I27" s="69"/>
      <c r="J27" s="69"/>
      <c r="K27" s="69"/>
      <c r="L27" s="69"/>
      <c r="M27" s="69"/>
      <c r="N27" s="70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</row>
    <row r="28" spans="2:62" ht="13.5" customHeight="1">
      <c r="C28" s="660" t="s">
        <v>8</v>
      </c>
      <c r="D28" s="660"/>
      <c r="E28" s="66" t="s">
        <v>168</v>
      </c>
      <c r="F28" s="61" t="s">
        <v>222</v>
      </c>
      <c r="G28" s="11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2:62" ht="13.5" customHeight="1">
      <c r="B29" s="661" t="s">
        <v>9</v>
      </c>
      <c r="C29" s="661"/>
      <c r="D29" s="661"/>
      <c r="E29" s="66" t="s">
        <v>168</v>
      </c>
      <c r="F29" s="61" t="s">
        <v>156</v>
      </c>
    </row>
    <row r="30" spans="2:62" ht="13.5" customHeight="1">
      <c r="B30" s="67"/>
      <c r="C30" s="67"/>
      <c r="D30" s="67"/>
      <c r="E30" s="66"/>
      <c r="AA30" s="64"/>
    </row>
    <row r="31" spans="2:62" ht="13.5" customHeight="1"/>
    <row r="32" spans="2:62" ht="12.95" customHeight="1">
      <c r="B32" s="650" t="s">
        <v>221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650"/>
      <c r="AA32" s="650"/>
      <c r="AB32" s="650"/>
      <c r="AC32" s="650"/>
      <c r="AD32" s="650"/>
      <c r="AE32" s="650"/>
      <c r="AF32" s="650"/>
      <c r="AG32" s="650"/>
      <c r="AH32" s="650"/>
      <c r="AI32" s="650"/>
      <c r="AJ32" s="650"/>
      <c r="AK32" s="650"/>
      <c r="AL32" s="650"/>
      <c r="AM32" s="650"/>
      <c r="AN32" s="650"/>
      <c r="AO32" s="650"/>
      <c r="AP32" s="650"/>
      <c r="AQ32" s="650"/>
      <c r="AR32" s="650"/>
      <c r="AS32" s="650"/>
      <c r="AT32" s="650"/>
      <c r="AU32" s="650"/>
      <c r="AV32" s="650"/>
      <c r="AW32" s="650"/>
      <c r="AX32" s="650"/>
      <c r="AY32" s="650"/>
      <c r="AZ32" s="650"/>
      <c r="BA32" s="650"/>
      <c r="BB32" s="650"/>
      <c r="BC32" s="650"/>
      <c r="BD32" s="650"/>
      <c r="BE32" s="650"/>
      <c r="BF32" s="650"/>
      <c r="BG32" s="650"/>
      <c r="BH32" s="650"/>
      <c r="BI32" s="650"/>
      <c r="BJ32" s="650"/>
    </row>
    <row r="33" spans="2:66" ht="12.9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</row>
    <row r="34" spans="2:66" ht="18" customHeight="1">
      <c r="B34" s="655" t="s">
        <v>1</v>
      </c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 t="s">
        <v>220</v>
      </c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 t="s">
        <v>219</v>
      </c>
      <c r="AB34" s="644"/>
      <c r="AC34" s="644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 t="s">
        <v>218</v>
      </c>
      <c r="AN34" s="644"/>
      <c r="AO34" s="644"/>
      <c r="AP34" s="644"/>
      <c r="AQ34" s="644"/>
      <c r="AR34" s="644"/>
      <c r="AS34" s="644"/>
      <c r="AT34" s="644"/>
      <c r="AU34" s="644"/>
      <c r="AV34" s="644"/>
      <c r="AW34" s="644"/>
      <c r="AX34" s="644"/>
      <c r="AY34" s="644" t="s">
        <v>217</v>
      </c>
      <c r="AZ34" s="644"/>
      <c r="BA34" s="644"/>
      <c r="BB34" s="644"/>
      <c r="BC34" s="644"/>
      <c r="BD34" s="644"/>
      <c r="BE34" s="644"/>
      <c r="BF34" s="644"/>
      <c r="BG34" s="644"/>
      <c r="BH34" s="644"/>
      <c r="BI34" s="644"/>
      <c r="BJ34" s="662"/>
    </row>
    <row r="35" spans="2:66" ht="18" customHeight="1">
      <c r="B35" s="656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 t="s">
        <v>175</v>
      </c>
      <c r="P35" s="645"/>
      <c r="Q35" s="645"/>
      <c r="R35" s="645"/>
      <c r="S35" s="645"/>
      <c r="T35" s="645" t="s">
        <v>174</v>
      </c>
      <c r="U35" s="645"/>
      <c r="V35" s="645"/>
      <c r="W35" s="645"/>
      <c r="X35" s="645"/>
      <c r="Y35" s="645"/>
      <c r="Z35" s="645"/>
      <c r="AA35" s="645" t="s">
        <v>175</v>
      </c>
      <c r="AB35" s="645"/>
      <c r="AC35" s="645"/>
      <c r="AD35" s="645"/>
      <c r="AE35" s="645"/>
      <c r="AF35" s="645" t="s">
        <v>174</v>
      </c>
      <c r="AG35" s="645"/>
      <c r="AH35" s="645"/>
      <c r="AI35" s="645"/>
      <c r="AJ35" s="645"/>
      <c r="AK35" s="645"/>
      <c r="AL35" s="645"/>
      <c r="AM35" s="645" t="s">
        <v>175</v>
      </c>
      <c r="AN35" s="645"/>
      <c r="AO35" s="645"/>
      <c r="AP35" s="645"/>
      <c r="AQ35" s="645"/>
      <c r="AR35" s="645" t="s">
        <v>174</v>
      </c>
      <c r="AS35" s="645"/>
      <c r="AT35" s="645"/>
      <c r="AU35" s="645"/>
      <c r="AV35" s="645"/>
      <c r="AW35" s="645"/>
      <c r="AX35" s="645"/>
      <c r="AY35" s="645" t="s">
        <v>175</v>
      </c>
      <c r="AZ35" s="645"/>
      <c r="BA35" s="645"/>
      <c r="BB35" s="645"/>
      <c r="BC35" s="645"/>
      <c r="BD35" s="645" t="s">
        <v>174</v>
      </c>
      <c r="BE35" s="645"/>
      <c r="BF35" s="645"/>
      <c r="BG35" s="645"/>
      <c r="BH35" s="645"/>
      <c r="BI35" s="645"/>
      <c r="BJ35" s="663"/>
    </row>
    <row r="36" spans="2:66" ht="13.5" customHeight="1">
      <c r="B36" s="64"/>
      <c r="C36" s="68"/>
      <c r="D36" s="68"/>
      <c r="E36" s="68"/>
      <c r="F36" s="68"/>
      <c r="G36" s="64"/>
      <c r="H36" s="64"/>
      <c r="I36" s="64"/>
      <c r="J36" s="64"/>
      <c r="K36" s="64"/>
      <c r="L36" s="64"/>
      <c r="M36" s="64"/>
      <c r="N36" s="78"/>
      <c r="O36" s="64"/>
      <c r="P36" s="64"/>
      <c r="Q36" s="64"/>
      <c r="R36" s="64"/>
      <c r="S36" s="64"/>
      <c r="T36" s="64"/>
      <c r="X36" s="650" t="s">
        <v>155</v>
      </c>
      <c r="Y36" s="650"/>
      <c r="Z36" s="650"/>
      <c r="AJ36" s="650" t="s">
        <v>155</v>
      </c>
      <c r="AK36" s="650"/>
      <c r="AL36" s="650"/>
      <c r="AV36" s="650" t="s">
        <v>155</v>
      </c>
      <c r="AW36" s="650"/>
      <c r="AX36" s="650"/>
      <c r="BH36" s="650" t="s">
        <v>155</v>
      </c>
      <c r="BI36" s="650"/>
      <c r="BJ36" s="650"/>
    </row>
    <row r="37" spans="2:66" ht="13.5" customHeight="1">
      <c r="B37" s="64"/>
      <c r="C37" s="68"/>
      <c r="D37" s="68"/>
      <c r="E37" s="68"/>
      <c r="F37" s="68"/>
      <c r="G37" s="64"/>
      <c r="H37" s="64"/>
      <c r="I37" s="64"/>
      <c r="J37" s="64"/>
      <c r="K37" s="64"/>
      <c r="L37" s="64"/>
      <c r="M37" s="64"/>
      <c r="N37" s="76"/>
      <c r="O37" s="64"/>
      <c r="P37" s="64"/>
      <c r="Q37" s="64"/>
      <c r="R37" s="64"/>
      <c r="S37" s="64"/>
      <c r="T37" s="64"/>
      <c r="X37" s="68"/>
      <c r="Y37" s="68"/>
      <c r="Z37" s="68"/>
      <c r="AJ37" s="68"/>
      <c r="AK37" s="68"/>
      <c r="AL37" s="68"/>
      <c r="AV37" s="68"/>
      <c r="AW37" s="68"/>
      <c r="AX37" s="68"/>
      <c r="BH37" s="68"/>
      <c r="BI37" s="68"/>
      <c r="BJ37" s="68"/>
    </row>
    <row r="38" spans="2:66" ht="13.5" customHeight="1">
      <c r="B38" s="73"/>
      <c r="C38" s="650" t="s">
        <v>212</v>
      </c>
      <c r="D38" s="745"/>
      <c r="E38" s="745"/>
      <c r="F38" s="745"/>
      <c r="G38" s="650">
        <v>21</v>
      </c>
      <c r="H38" s="650"/>
      <c r="I38" s="650"/>
      <c r="J38" s="650" t="s">
        <v>211</v>
      </c>
      <c r="K38" s="650"/>
      <c r="L38" s="650"/>
      <c r="M38" s="650"/>
      <c r="N38" s="74"/>
      <c r="O38" s="746">
        <v>116017</v>
      </c>
      <c r="P38" s="730"/>
      <c r="Q38" s="730"/>
      <c r="R38" s="730"/>
      <c r="S38" s="730"/>
      <c r="T38" s="730">
        <v>938697</v>
      </c>
      <c r="U38" s="730"/>
      <c r="V38" s="730"/>
      <c r="W38" s="730"/>
      <c r="X38" s="730"/>
      <c r="Y38" s="730"/>
      <c r="Z38" s="730"/>
      <c r="AA38" s="730">
        <f>1386+22</f>
        <v>1408</v>
      </c>
      <c r="AB38" s="730"/>
      <c r="AC38" s="730"/>
      <c r="AD38" s="730"/>
      <c r="AE38" s="730"/>
      <c r="AF38" s="730">
        <v>13285</v>
      </c>
      <c r="AG38" s="730"/>
      <c r="AH38" s="730"/>
      <c r="AI38" s="730"/>
      <c r="AJ38" s="730"/>
      <c r="AK38" s="730"/>
      <c r="AL38" s="730"/>
      <c r="AM38" s="730">
        <v>62</v>
      </c>
      <c r="AN38" s="730"/>
      <c r="AO38" s="730"/>
      <c r="AP38" s="730"/>
      <c r="AQ38" s="730"/>
      <c r="AR38" s="730">
        <v>473</v>
      </c>
      <c r="AS38" s="730"/>
      <c r="AT38" s="730"/>
      <c r="AU38" s="730"/>
      <c r="AV38" s="730"/>
      <c r="AW38" s="730"/>
      <c r="AX38" s="730"/>
      <c r="AY38" s="730">
        <f>6+1</f>
        <v>7</v>
      </c>
      <c r="AZ38" s="730"/>
      <c r="BA38" s="730"/>
      <c r="BB38" s="730"/>
      <c r="BC38" s="730"/>
      <c r="BD38" s="730">
        <v>260</v>
      </c>
      <c r="BE38" s="730"/>
      <c r="BF38" s="730"/>
      <c r="BG38" s="730"/>
      <c r="BH38" s="730"/>
      <c r="BI38" s="730"/>
      <c r="BJ38" s="730"/>
      <c r="BM38" s="111"/>
    </row>
    <row r="39" spans="2:66" s="72" customFormat="1" ht="13.5" customHeight="1">
      <c r="B39" s="64"/>
      <c r="C39" s="64"/>
      <c r="D39" s="64"/>
      <c r="E39" s="68"/>
      <c r="F39" s="68"/>
      <c r="G39" s="650">
        <v>22</v>
      </c>
      <c r="H39" s="650"/>
      <c r="I39" s="650"/>
      <c r="J39" s="64"/>
      <c r="K39" s="64"/>
      <c r="L39" s="64"/>
      <c r="M39" s="64"/>
      <c r="N39" s="76"/>
      <c r="O39" s="746">
        <v>115519</v>
      </c>
      <c r="P39" s="730"/>
      <c r="Q39" s="730"/>
      <c r="R39" s="730"/>
      <c r="S39" s="730"/>
      <c r="T39" s="730">
        <v>901926</v>
      </c>
      <c r="U39" s="730"/>
      <c r="V39" s="730"/>
      <c r="W39" s="730"/>
      <c r="X39" s="730"/>
      <c r="Y39" s="730"/>
      <c r="Z39" s="730"/>
      <c r="AA39" s="730">
        <f>1445+8</f>
        <v>1453</v>
      </c>
      <c r="AB39" s="730"/>
      <c r="AC39" s="730"/>
      <c r="AD39" s="730"/>
      <c r="AE39" s="730"/>
      <c r="AF39" s="730">
        <v>16813</v>
      </c>
      <c r="AG39" s="730"/>
      <c r="AH39" s="730"/>
      <c r="AI39" s="730"/>
      <c r="AJ39" s="730"/>
      <c r="AK39" s="730"/>
      <c r="AL39" s="730"/>
      <c r="AM39" s="730">
        <f>37+1</f>
        <v>38</v>
      </c>
      <c r="AN39" s="730"/>
      <c r="AO39" s="730"/>
      <c r="AP39" s="730"/>
      <c r="AQ39" s="730"/>
      <c r="AR39" s="730">
        <v>294</v>
      </c>
      <c r="AS39" s="730"/>
      <c r="AT39" s="730"/>
      <c r="AU39" s="730"/>
      <c r="AV39" s="730"/>
      <c r="AW39" s="730"/>
      <c r="AX39" s="730"/>
      <c r="AY39" s="730">
        <f>4</f>
        <v>4</v>
      </c>
      <c r="AZ39" s="730"/>
      <c r="BA39" s="730"/>
      <c r="BB39" s="730"/>
      <c r="BC39" s="730"/>
      <c r="BD39" s="730">
        <v>131</v>
      </c>
      <c r="BE39" s="730"/>
      <c r="BF39" s="730"/>
      <c r="BG39" s="730"/>
      <c r="BH39" s="730"/>
      <c r="BI39" s="730"/>
      <c r="BJ39" s="730"/>
      <c r="BM39" s="110"/>
      <c r="BN39" s="73"/>
    </row>
    <row r="40" spans="2:66" ht="13.5" customHeight="1">
      <c r="B40" s="64"/>
      <c r="C40" s="64"/>
      <c r="D40" s="64"/>
      <c r="E40" s="68"/>
      <c r="F40" s="68"/>
      <c r="G40" s="650">
        <v>23</v>
      </c>
      <c r="H40" s="650"/>
      <c r="I40" s="650"/>
      <c r="J40" s="64"/>
      <c r="K40" s="64"/>
      <c r="L40" s="64"/>
      <c r="M40" s="64"/>
      <c r="N40" s="76"/>
      <c r="O40" s="746">
        <v>118928</v>
      </c>
      <c r="P40" s="730"/>
      <c r="Q40" s="730"/>
      <c r="R40" s="730"/>
      <c r="S40" s="730"/>
      <c r="T40" s="730">
        <v>911309</v>
      </c>
      <c r="U40" s="730"/>
      <c r="V40" s="730"/>
      <c r="W40" s="730"/>
      <c r="X40" s="730"/>
      <c r="Y40" s="730"/>
      <c r="Z40" s="730"/>
      <c r="AA40" s="730">
        <f>1666+6</f>
        <v>1672</v>
      </c>
      <c r="AB40" s="730"/>
      <c r="AC40" s="730"/>
      <c r="AD40" s="730"/>
      <c r="AE40" s="730"/>
      <c r="AF40" s="730">
        <v>22969</v>
      </c>
      <c r="AG40" s="730"/>
      <c r="AH40" s="730"/>
      <c r="AI40" s="730"/>
      <c r="AJ40" s="730"/>
      <c r="AK40" s="730"/>
      <c r="AL40" s="730"/>
      <c r="AM40" s="730">
        <v>20</v>
      </c>
      <c r="AN40" s="730"/>
      <c r="AO40" s="730"/>
      <c r="AP40" s="730"/>
      <c r="AQ40" s="730"/>
      <c r="AR40" s="730">
        <v>212</v>
      </c>
      <c r="AS40" s="730"/>
      <c r="AT40" s="730"/>
      <c r="AU40" s="730"/>
      <c r="AV40" s="730"/>
      <c r="AW40" s="730"/>
      <c r="AX40" s="730"/>
      <c r="AY40" s="730">
        <v>2</v>
      </c>
      <c r="AZ40" s="730"/>
      <c r="BA40" s="730"/>
      <c r="BB40" s="730"/>
      <c r="BC40" s="730"/>
      <c r="BD40" s="730">
        <v>36</v>
      </c>
      <c r="BE40" s="730"/>
      <c r="BF40" s="730"/>
      <c r="BG40" s="730"/>
      <c r="BH40" s="730"/>
      <c r="BI40" s="730"/>
      <c r="BJ40" s="730"/>
      <c r="BM40" s="109"/>
    </row>
    <row r="41" spans="2:66" ht="13.5" customHeight="1">
      <c r="B41" s="64"/>
      <c r="C41" s="64"/>
      <c r="D41" s="64"/>
      <c r="E41" s="68"/>
      <c r="F41" s="68"/>
      <c r="G41" s="650">
        <v>24</v>
      </c>
      <c r="H41" s="650"/>
      <c r="I41" s="650"/>
      <c r="J41" s="64"/>
      <c r="K41" s="64"/>
      <c r="L41" s="64"/>
      <c r="M41" s="64"/>
      <c r="N41" s="76"/>
      <c r="O41" s="746">
        <v>118715</v>
      </c>
      <c r="P41" s="730"/>
      <c r="Q41" s="730"/>
      <c r="R41" s="730"/>
      <c r="S41" s="730"/>
      <c r="T41" s="730">
        <v>880137</v>
      </c>
      <c r="U41" s="730"/>
      <c r="V41" s="730"/>
      <c r="W41" s="730"/>
      <c r="X41" s="730"/>
      <c r="Y41" s="730"/>
      <c r="Z41" s="730"/>
      <c r="AA41" s="747">
        <v>2022</v>
      </c>
      <c r="AB41" s="747"/>
      <c r="AC41" s="747"/>
      <c r="AD41" s="747"/>
      <c r="AE41" s="747"/>
      <c r="AF41" s="747">
        <v>20909</v>
      </c>
      <c r="AG41" s="747"/>
      <c r="AH41" s="747"/>
      <c r="AI41" s="747"/>
      <c r="AJ41" s="747"/>
      <c r="AK41" s="747"/>
      <c r="AL41" s="747"/>
      <c r="AM41" s="747">
        <v>24</v>
      </c>
      <c r="AN41" s="747"/>
      <c r="AO41" s="747"/>
      <c r="AP41" s="747"/>
      <c r="AQ41" s="747"/>
      <c r="AR41" s="747">
        <v>287</v>
      </c>
      <c r="AS41" s="747"/>
      <c r="AT41" s="747"/>
      <c r="AU41" s="747"/>
      <c r="AV41" s="747"/>
      <c r="AW41" s="747"/>
      <c r="AX41" s="747"/>
      <c r="AY41" s="747">
        <v>2</v>
      </c>
      <c r="AZ41" s="747"/>
      <c r="BA41" s="747"/>
      <c r="BB41" s="747"/>
      <c r="BC41" s="747"/>
      <c r="BD41" s="747">
        <v>36</v>
      </c>
      <c r="BE41" s="747"/>
      <c r="BF41" s="747"/>
      <c r="BG41" s="747"/>
      <c r="BH41" s="747"/>
      <c r="BI41" s="747"/>
      <c r="BJ41" s="747"/>
      <c r="BM41" s="109"/>
    </row>
    <row r="42" spans="2:66" s="72" customFormat="1" ht="13.5" customHeight="1">
      <c r="B42" s="73"/>
      <c r="C42" s="73"/>
      <c r="D42" s="73"/>
      <c r="E42" s="75"/>
      <c r="F42" s="75"/>
      <c r="G42" s="665">
        <v>25</v>
      </c>
      <c r="H42" s="665"/>
      <c r="I42" s="665"/>
      <c r="J42" s="73"/>
      <c r="K42" s="73"/>
      <c r="L42" s="73"/>
      <c r="M42" s="73"/>
      <c r="N42" s="76"/>
      <c r="O42" s="726">
        <v>119504</v>
      </c>
      <c r="P42" s="726"/>
      <c r="Q42" s="726"/>
      <c r="R42" s="726"/>
      <c r="S42" s="726"/>
      <c r="T42" s="726">
        <v>848440</v>
      </c>
      <c r="U42" s="726"/>
      <c r="V42" s="726"/>
      <c r="W42" s="726"/>
      <c r="X42" s="726"/>
      <c r="Y42" s="726"/>
      <c r="Z42" s="726"/>
      <c r="AA42" s="726">
        <v>4107</v>
      </c>
      <c r="AB42" s="726"/>
      <c r="AC42" s="726"/>
      <c r="AD42" s="726"/>
      <c r="AE42" s="726"/>
      <c r="AF42" s="726">
        <v>26416</v>
      </c>
      <c r="AG42" s="726"/>
      <c r="AH42" s="726"/>
      <c r="AI42" s="726"/>
      <c r="AJ42" s="726"/>
      <c r="AK42" s="726"/>
      <c r="AL42" s="726"/>
      <c r="AM42" s="726">
        <v>32</v>
      </c>
      <c r="AN42" s="726"/>
      <c r="AO42" s="726"/>
      <c r="AP42" s="726"/>
      <c r="AQ42" s="726"/>
      <c r="AR42" s="726">
        <v>211</v>
      </c>
      <c r="AS42" s="726"/>
      <c r="AT42" s="726"/>
      <c r="AU42" s="726"/>
      <c r="AV42" s="726"/>
      <c r="AW42" s="726"/>
      <c r="AX42" s="726"/>
      <c r="AY42" s="726">
        <v>2</v>
      </c>
      <c r="AZ42" s="726"/>
      <c r="BA42" s="726"/>
      <c r="BB42" s="726"/>
      <c r="BC42" s="726"/>
      <c r="BD42" s="726">
        <v>104</v>
      </c>
      <c r="BE42" s="726"/>
      <c r="BF42" s="726"/>
      <c r="BG42" s="726"/>
      <c r="BH42" s="726"/>
      <c r="BI42" s="726"/>
      <c r="BJ42" s="726"/>
      <c r="BM42" s="108"/>
    </row>
    <row r="43" spans="2:66" ht="13.5" customHeight="1">
      <c r="B43" s="69"/>
      <c r="C43" s="69"/>
      <c r="D43" s="69"/>
      <c r="E43" s="71"/>
      <c r="F43" s="71"/>
      <c r="G43" s="71"/>
      <c r="H43" s="71"/>
      <c r="I43" s="69"/>
      <c r="J43" s="69"/>
      <c r="K43" s="69"/>
      <c r="L43" s="69"/>
      <c r="M43" s="69"/>
      <c r="N43" s="7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</row>
    <row r="44" spans="2:66" ht="18" customHeight="1">
      <c r="B44" s="655" t="s">
        <v>1</v>
      </c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4"/>
      <c r="N44" s="644"/>
      <c r="O44" s="644" t="s">
        <v>216</v>
      </c>
      <c r="P44" s="644"/>
      <c r="Q44" s="644"/>
      <c r="R44" s="644"/>
      <c r="S44" s="644"/>
      <c r="T44" s="644"/>
      <c r="U44" s="644"/>
      <c r="V44" s="644"/>
      <c r="W44" s="644"/>
      <c r="X44" s="644"/>
      <c r="Y44" s="644"/>
      <c r="Z44" s="644"/>
      <c r="AA44" s="644" t="s">
        <v>215</v>
      </c>
      <c r="AB44" s="644"/>
      <c r="AC44" s="644"/>
      <c r="AD44" s="644"/>
      <c r="AE44" s="644"/>
      <c r="AF44" s="644"/>
      <c r="AG44" s="644"/>
      <c r="AH44" s="644"/>
      <c r="AI44" s="644"/>
      <c r="AJ44" s="644"/>
      <c r="AK44" s="644"/>
      <c r="AL44" s="644"/>
      <c r="AM44" s="644" t="s">
        <v>214</v>
      </c>
      <c r="AN44" s="644"/>
      <c r="AO44" s="644"/>
      <c r="AP44" s="644"/>
      <c r="AQ44" s="644"/>
      <c r="AR44" s="644"/>
      <c r="AS44" s="644"/>
      <c r="AT44" s="644"/>
      <c r="AU44" s="644"/>
      <c r="AV44" s="644"/>
      <c r="AW44" s="644"/>
      <c r="AX44" s="644"/>
      <c r="AY44" s="644" t="s">
        <v>213</v>
      </c>
      <c r="AZ44" s="644"/>
      <c r="BA44" s="644"/>
      <c r="BB44" s="644"/>
      <c r="BC44" s="644"/>
      <c r="BD44" s="644"/>
      <c r="BE44" s="644"/>
      <c r="BF44" s="644"/>
      <c r="BG44" s="644"/>
      <c r="BH44" s="644"/>
      <c r="BI44" s="644"/>
      <c r="BJ44" s="662"/>
      <c r="BK44" s="64"/>
    </row>
    <row r="45" spans="2:66" ht="18" customHeight="1">
      <c r="B45" s="656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 t="s">
        <v>175</v>
      </c>
      <c r="P45" s="645"/>
      <c r="Q45" s="645"/>
      <c r="R45" s="645"/>
      <c r="S45" s="645"/>
      <c r="T45" s="645" t="s">
        <v>174</v>
      </c>
      <c r="U45" s="645"/>
      <c r="V45" s="645"/>
      <c r="W45" s="645"/>
      <c r="X45" s="645"/>
      <c r="Y45" s="645"/>
      <c r="Z45" s="645"/>
      <c r="AA45" s="645" t="s">
        <v>175</v>
      </c>
      <c r="AB45" s="645"/>
      <c r="AC45" s="645"/>
      <c r="AD45" s="645"/>
      <c r="AE45" s="645"/>
      <c r="AF45" s="645" t="s">
        <v>174</v>
      </c>
      <c r="AG45" s="645"/>
      <c r="AH45" s="645"/>
      <c r="AI45" s="645"/>
      <c r="AJ45" s="645"/>
      <c r="AK45" s="645"/>
      <c r="AL45" s="645"/>
      <c r="AM45" s="645" t="s">
        <v>175</v>
      </c>
      <c r="AN45" s="645"/>
      <c r="AO45" s="645"/>
      <c r="AP45" s="645"/>
      <c r="AQ45" s="645"/>
      <c r="AR45" s="645" t="s">
        <v>174</v>
      </c>
      <c r="AS45" s="645"/>
      <c r="AT45" s="645"/>
      <c r="AU45" s="645"/>
      <c r="AV45" s="645"/>
      <c r="AW45" s="645"/>
      <c r="AX45" s="645"/>
      <c r="AY45" s="645" t="s">
        <v>175</v>
      </c>
      <c r="AZ45" s="645"/>
      <c r="BA45" s="645"/>
      <c r="BB45" s="645"/>
      <c r="BC45" s="645"/>
      <c r="BD45" s="645" t="s">
        <v>174</v>
      </c>
      <c r="BE45" s="645"/>
      <c r="BF45" s="645"/>
      <c r="BG45" s="645"/>
      <c r="BH45" s="645"/>
      <c r="BI45" s="645"/>
      <c r="BJ45" s="663"/>
      <c r="BK45" s="64"/>
    </row>
    <row r="46" spans="2:66" ht="13.5" customHeight="1">
      <c r="B46" s="64"/>
      <c r="C46" s="68"/>
      <c r="D46" s="68"/>
      <c r="E46" s="68"/>
      <c r="F46" s="68"/>
      <c r="G46" s="64"/>
      <c r="H46" s="64"/>
      <c r="I46" s="64"/>
      <c r="J46" s="64"/>
      <c r="K46" s="64"/>
      <c r="L46" s="64"/>
      <c r="M46" s="64"/>
      <c r="N46" s="78"/>
      <c r="O46" s="64"/>
      <c r="P46" s="64"/>
      <c r="Q46" s="64"/>
      <c r="R46" s="64"/>
      <c r="S46" s="64"/>
      <c r="T46" s="64"/>
      <c r="X46" s="650" t="s">
        <v>155</v>
      </c>
      <c r="Y46" s="650"/>
      <c r="Z46" s="650"/>
      <c r="AJ46" s="650" t="s">
        <v>155</v>
      </c>
      <c r="AK46" s="650"/>
      <c r="AL46" s="650"/>
      <c r="AV46" s="650" t="s">
        <v>155</v>
      </c>
      <c r="AW46" s="650"/>
      <c r="AX46" s="650"/>
      <c r="AY46" s="64"/>
      <c r="AZ46" s="64"/>
      <c r="BA46" s="64"/>
      <c r="BB46" s="64"/>
      <c r="BC46" s="64"/>
      <c r="BD46" s="64"/>
      <c r="BH46" s="650" t="s">
        <v>155</v>
      </c>
      <c r="BI46" s="650"/>
      <c r="BJ46" s="650"/>
    </row>
    <row r="47" spans="2:66" ht="13.5" customHeight="1">
      <c r="B47" s="64"/>
      <c r="C47" s="68"/>
      <c r="D47" s="68"/>
      <c r="E47" s="68"/>
      <c r="F47" s="68"/>
      <c r="G47" s="64"/>
      <c r="H47" s="64"/>
      <c r="I47" s="64"/>
      <c r="J47" s="64"/>
      <c r="K47" s="64"/>
      <c r="L47" s="64"/>
      <c r="M47" s="64"/>
      <c r="N47" s="76"/>
      <c r="O47" s="64"/>
      <c r="P47" s="64"/>
      <c r="Q47" s="64"/>
      <c r="R47" s="64"/>
      <c r="S47" s="64"/>
      <c r="T47" s="64"/>
      <c r="X47" s="68"/>
      <c r="Y47" s="68"/>
      <c r="Z47" s="68"/>
      <c r="AJ47" s="68"/>
      <c r="AK47" s="68"/>
      <c r="AL47" s="68"/>
      <c r="AV47" s="68"/>
      <c r="AW47" s="68"/>
      <c r="AX47" s="68"/>
      <c r="AY47" s="64"/>
      <c r="AZ47" s="64"/>
      <c r="BA47" s="64"/>
      <c r="BB47" s="64"/>
      <c r="BC47" s="64"/>
      <c r="BD47" s="64"/>
      <c r="BH47" s="68"/>
      <c r="BI47" s="68"/>
      <c r="BJ47" s="68"/>
    </row>
    <row r="48" spans="2:66" ht="13.5" customHeight="1">
      <c r="B48" s="73"/>
      <c r="C48" s="650" t="s">
        <v>212</v>
      </c>
      <c r="D48" s="745"/>
      <c r="E48" s="745"/>
      <c r="F48" s="745"/>
      <c r="G48" s="650">
        <v>21</v>
      </c>
      <c r="H48" s="650"/>
      <c r="I48" s="650"/>
      <c r="J48" s="650" t="s">
        <v>211</v>
      </c>
      <c r="K48" s="650"/>
      <c r="L48" s="650"/>
      <c r="M48" s="650"/>
      <c r="N48" s="74"/>
      <c r="O48" s="730">
        <v>107752</v>
      </c>
      <c r="P48" s="730"/>
      <c r="Q48" s="730"/>
      <c r="R48" s="730"/>
      <c r="S48" s="730"/>
      <c r="T48" s="730">
        <v>804098</v>
      </c>
      <c r="U48" s="730"/>
      <c r="V48" s="730"/>
      <c r="W48" s="730"/>
      <c r="X48" s="730"/>
      <c r="Y48" s="730"/>
      <c r="Z48" s="730"/>
      <c r="AA48" s="730">
        <v>2495</v>
      </c>
      <c r="AB48" s="730"/>
      <c r="AC48" s="730"/>
      <c r="AD48" s="730"/>
      <c r="AE48" s="730"/>
      <c r="AF48" s="730">
        <v>60223</v>
      </c>
      <c r="AG48" s="730"/>
      <c r="AH48" s="730"/>
      <c r="AI48" s="730"/>
      <c r="AJ48" s="730"/>
      <c r="AK48" s="730"/>
      <c r="AL48" s="730"/>
      <c r="AM48" s="730">
        <v>3092</v>
      </c>
      <c r="AN48" s="730"/>
      <c r="AO48" s="730"/>
      <c r="AP48" s="730"/>
      <c r="AQ48" s="730"/>
      <c r="AR48" s="730">
        <v>22973</v>
      </c>
      <c r="AS48" s="730"/>
      <c r="AT48" s="730"/>
      <c r="AU48" s="730"/>
      <c r="AV48" s="730"/>
      <c r="AW48" s="730"/>
      <c r="AX48" s="730"/>
      <c r="AY48" s="730">
        <v>1201</v>
      </c>
      <c r="AZ48" s="730"/>
      <c r="BA48" s="730"/>
      <c r="BB48" s="730"/>
      <c r="BC48" s="730"/>
      <c r="BD48" s="730">
        <v>37385</v>
      </c>
      <c r="BE48" s="730"/>
      <c r="BF48" s="730"/>
      <c r="BG48" s="730"/>
      <c r="BH48" s="730"/>
      <c r="BI48" s="730"/>
      <c r="BJ48" s="730"/>
    </row>
    <row r="49" spans="2:62" s="72" customFormat="1" ht="13.5" customHeight="1">
      <c r="B49" s="64"/>
      <c r="C49" s="64"/>
      <c r="D49" s="64"/>
      <c r="E49" s="68"/>
      <c r="F49" s="68"/>
      <c r="G49" s="650">
        <v>22</v>
      </c>
      <c r="H49" s="650"/>
      <c r="I49" s="650"/>
      <c r="J49" s="64"/>
      <c r="K49" s="64"/>
      <c r="L49" s="64"/>
      <c r="M49" s="64"/>
      <c r="N49" s="76"/>
      <c r="O49" s="730">
        <v>106660</v>
      </c>
      <c r="P49" s="730"/>
      <c r="Q49" s="730"/>
      <c r="R49" s="730"/>
      <c r="S49" s="730"/>
      <c r="T49" s="730">
        <v>757297</v>
      </c>
      <c r="U49" s="730"/>
      <c r="V49" s="730"/>
      <c r="W49" s="730"/>
      <c r="X49" s="730"/>
      <c r="Y49" s="730"/>
      <c r="Z49" s="730"/>
      <c r="AA49" s="730">
        <v>2994</v>
      </c>
      <c r="AB49" s="730"/>
      <c r="AC49" s="730"/>
      <c r="AD49" s="730"/>
      <c r="AE49" s="730"/>
      <c r="AF49" s="730">
        <v>68190</v>
      </c>
      <c r="AG49" s="730"/>
      <c r="AH49" s="730"/>
      <c r="AI49" s="730"/>
      <c r="AJ49" s="730"/>
      <c r="AK49" s="730"/>
      <c r="AL49" s="730"/>
      <c r="AM49" s="730">
        <v>3065</v>
      </c>
      <c r="AN49" s="730"/>
      <c r="AO49" s="730"/>
      <c r="AP49" s="730"/>
      <c r="AQ49" s="730"/>
      <c r="AR49" s="730">
        <v>23191</v>
      </c>
      <c r="AS49" s="730"/>
      <c r="AT49" s="730"/>
      <c r="AU49" s="730"/>
      <c r="AV49" s="730"/>
      <c r="AW49" s="730"/>
      <c r="AX49" s="730"/>
      <c r="AY49" s="730">
        <v>1305</v>
      </c>
      <c r="AZ49" s="730"/>
      <c r="BA49" s="730"/>
      <c r="BB49" s="730"/>
      <c r="BC49" s="730"/>
      <c r="BD49" s="730">
        <v>36010</v>
      </c>
      <c r="BE49" s="730"/>
      <c r="BF49" s="730"/>
      <c r="BG49" s="730"/>
      <c r="BH49" s="730"/>
      <c r="BI49" s="730"/>
      <c r="BJ49" s="730"/>
    </row>
    <row r="50" spans="2:62" ht="13.5" customHeight="1">
      <c r="B50" s="64"/>
      <c r="C50" s="64"/>
      <c r="D50" s="64"/>
      <c r="E50" s="68"/>
      <c r="F50" s="68"/>
      <c r="G50" s="650">
        <v>23</v>
      </c>
      <c r="H50" s="650"/>
      <c r="I50" s="650"/>
      <c r="J50" s="64"/>
      <c r="K50" s="64"/>
      <c r="L50" s="64"/>
      <c r="M50" s="64"/>
      <c r="N50" s="76"/>
      <c r="O50" s="730">
        <v>109080</v>
      </c>
      <c r="P50" s="730"/>
      <c r="Q50" s="730"/>
      <c r="R50" s="730"/>
      <c r="S50" s="730"/>
      <c r="T50" s="730">
        <v>742047</v>
      </c>
      <c r="U50" s="730"/>
      <c r="V50" s="730"/>
      <c r="W50" s="730"/>
      <c r="X50" s="730"/>
      <c r="Y50" s="730"/>
      <c r="Z50" s="730"/>
      <c r="AA50" s="730">
        <v>3169</v>
      </c>
      <c r="AB50" s="730"/>
      <c r="AC50" s="730"/>
      <c r="AD50" s="730"/>
      <c r="AE50" s="730"/>
      <c r="AF50" s="730">
        <v>76836</v>
      </c>
      <c r="AG50" s="730"/>
      <c r="AH50" s="730"/>
      <c r="AI50" s="730"/>
      <c r="AJ50" s="730"/>
      <c r="AK50" s="730"/>
      <c r="AL50" s="730"/>
      <c r="AM50" s="730">
        <v>3594</v>
      </c>
      <c r="AN50" s="730"/>
      <c r="AO50" s="730"/>
      <c r="AP50" s="730"/>
      <c r="AQ50" s="730"/>
      <c r="AR50" s="730">
        <v>29145</v>
      </c>
      <c r="AS50" s="730"/>
      <c r="AT50" s="730"/>
      <c r="AU50" s="730"/>
      <c r="AV50" s="730"/>
      <c r="AW50" s="730"/>
      <c r="AX50" s="730"/>
      <c r="AY50" s="730">
        <v>1391</v>
      </c>
      <c r="AZ50" s="730"/>
      <c r="BA50" s="730"/>
      <c r="BB50" s="730"/>
      <c r="BC50" s="730"/>
      <c r="BD50" s="730">
        <v>40064</v>
      </c>
      <c r="BE50" s="730"/>
      <c r="BF50" s="730"/>
      <c r="BG50" s="730"/>
      <c r="BH50" s="730"/>
      <c r="BI50" s="730"/>
      <c r="BJ50" s="730"/>
    </row>
    <row r="51" spans="2:62" ht="13.5" customHeight="1">
      <c r="B51" s="64"/>
      <c r="C51" s="64"/>
      <c r="D51" s="64"/>
      <c r="E51" s="68"/>
      <c r="F51" s="68"/>
      <c r="G51" s="650">
        <v>24</v>
      </c>
      <c r="H51" s="650"/>
      <c r="I51" s="650"/>
      <c r="J51" s="64"/>
      <c r="K51" s="64"/>
      <c r="L51" s="64"/>
      <c r="M51" s="64"/>
      <c r="N51" s="76"/>
      <c r="O51" s="730">
        <v>108144</v>
      </c>
      <c r="P51" s="730"/>
      <c r="Q51" s="730"/>
      <c r="R51" s="730"/>
      <c r="S51" s="730"/>
      <c r="T51" s="730">
        <v>705575</v>
      </c>
      <c r="U51" s="730"/>
      <c r="V51" s="730"/>
      <c r="W51" s="730"/>
      <c r="X51" s="730"/>
      <c r="Y51" s="730"/>
      <c r="Z51" s="730"/>
      <c r="AA51" s="730">
        <v>3375</v>
      </c>
      <c r="AB51" s="730"/>
      <c r="AC51" s="730"/>
      <c r="AD51" s="730"/>
      <c r="AE51" s="730"/>
      <c r="AF51" s="730">
        <v>82642</v>
      </c>
      <c r="AG51" s="730"/>
      <c r="AH51" s="730"/>
      <c r="AI51" s="730"/>
      <c r="AJ51" s="730"/>
      <c r="AK51" s="730"/>
      <c r="AL51" s="730"/>
      <c r="AM51" s="730">
        <v>3806</v>
      </c>
      <c r="AN51" s="730"/>
      <c r="AO51" s="730"/>
      <c r="AP51" s="730"/>
      <c r="AQ51" s="730"/>
      <c r="AR51" s="730">
        <v>32011</v>
      </c>
      <c r="AS51" s="730"/>
      <c r="AT51" s="730"/>
      <c r="AU51" s="730"/>
      <c r="AV51" s="730"/>
      <c r="AW51" s="730"/>
      <c r="AX51" s="730"/>
      <c r="AY51" s="730">
        <v>1342</v>
      </c>
      <c r="AZ51" s="730"/>
      <c r="BA51" s="730"/>
      <c r="BB51" s="730"/>
      <c r="BC51" s="730"/>
      <c r="BD51" s="730">
        <v>38677</v>
      </c>
      <c r="BE51" s="730"/>
      <c r="BF51" s="730"/>
      <c r="BG51" s="730"/>
      <c r="BH51" s="730"/>
      <c r="BI51" s="730"/>
      <c r="BJ51" s="730"/>
    </row>
    <row r="52" spans="2:62" s="72" customFormat="1" ht="13.5" customHeight="1">
      <c r="B52" s="73"/>
      <c r="C52" s="73"/>
      <c r="D52" s="73"/>
      <c r="E52" s="75"/>
      <c r="F52" s="75"/>
      <c r="G52" s="665">
        <v>25</v>
      </c>
      <c r="H52" s="665"/>
      <c r="I52" s="665"/>
      <c r="J52" s="73"/>
      <c r="K52" s="73"/>
      <c r="L52" s="73"/>
      <c r="M52" s="73"/>
      <c r="N52" s="74"/>
      <c r="O52" s="726">
        <v>106899</v>
      </c>
      <c r="P52" s="726"/>
      <c r="Q52" s="726"/>
      <c r="R52" s="726"/>
      <c r="S52" s="726"/>
      <c r="T52" s="726">
        <v>675382</v>
      </c>
      <c r="U52" s="726"/>
      <c r="V52" s="726"/>
      <c r="W52" s="726"/>
      <c r="X52" s="726"/>
      <c r="Y52" s="726"/>
      <c r="Z52" s="726"/>
      <c r="AA52" s="726">
        <v>3407</v>
      </c>
      <c r="AB52" s="726"/>
      <c r="AC52" s="726"/>
      <c r="AD52" s="726"/>
      <c r="AE52" s="726"/>
      <c r="AF52" s="726">
        <v>76736</v>
      </c>
      <c r="AG52" s="726"/>
      <c r="AH52" s="726"/>
      <c r="AI52" s="726"/>
      <c r="AJ52" s="726"/>
      <c r="AK52" s="726"/>
      <c r="AL52" s="726"/>
      <c r="AM52" s="726">
        <v>3737</v>
      </c>
      <c r="AN52" s="726"/>
      <c r="AO52" s="726"/>
      <c r="AP52" s="726"/>
      <c r="AQ52" s="726"/>
      <c r="AR52" s="726">
        <v>30623</v>
      </c>
      <c r="AS52" s="726"/>
      <c r="AT52" s="726"/>
      <c r="AU52" s="726"/>
      <c r="AV52" s="726"/>
      <c r="AW52" s="726"/>
      <c r="AX52" s="726"/>
      <c r="AY52" s="726">
        <v>1320</v>
      </c>
      <c r="AZ52" s="726"/>
      <c r="BA52" s="726"/>
      <c r="BB52" s="726"/>
      <c r="BC52" s="726"/>
      <c r="BD52" s="726">
        <v>38968</v>
      </c>
      <c r="BE52" s="726"/>
      <c r="BF52" s="726"/>
      <c r="BG52" s="726"/>
      <c r="BH52" s="726"/>
      <c r="BI52" s="726"/>
      <c r="BJ52" s="726"/>
    </row>
    <row r="53" spans="2:62" ht="13.5" customHeight="1">
      <c r="B53" s="69"/>
      <c r="C53" s="69"/>
      <c r="D53" s="69"/>
      <c r="E53" s="71"/>
      <c r="F53" s="71"/>
      <c r="G53" s="71"/>
      <c r="H53" s="71"/>
      <c r="I53" s="69"/>
      <c r="J53" s="69"/>
      <c r="K53" s="69"/>
      <c r="L53" s="69"/>
      <c r="M53" s="69"/>
      <c r="N53" s="70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</row>
    <row r="54" spans="2:62" ht="13.5" customHeight="1">
      <c r="C54" s="660" t="s">
        <v>8</v>
      </c>
      <c r="D54" s="660"/>
      <c r="E54" s="66" t="s">
        <v>157</v>
      </c>
      <c r="F54" s="61" t="s">
        <v>210</v>
      </c>
      <c r="G54" s="65"/>
    </row>
    <row r="55" spans="2:62" ht="13.5" customHeight="1">
      <c r="C55" s="93"/>
      <c r="D55" s="93"/>
      <c r="E55" s="66"/>
      <c r="F55" s="61" t="s">
        <v>209</v>
      </c>
      <c r="G55" s="65"/>
    </row>
    <row r="56" spans="2:62" ht="13.5" customHeight="1">
      <c r="B56" s="661" t="s">
        <v>9</v>
      </c>
      <c r="C56" s="661"/>
      <c r="D56" s="661"/>
      <c r="E56" s="66" t="s">
        <v>157</v>
      </c>
      <c r="F56" s="61" t="s">
        <v>156</v>
      </c>
    </row>
    <row r="60" spans="2:62" ht="12" customHeight="1">
      <c r="G60" s="63"/>
      <c r="H60" s="63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</row>
    <row r="61" spans="2:62" ht="12" customHeight="1">
      <c r="G61" s="63"/>
      <c r="H61" s="63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</row>
    <row r="62" spans="2:62" ht="12" customHeight="1">
      <c r="G62" s="63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2:62" ht="12" customHeight="1"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</sheetData>
  <mergeCells count="251">
    <mergeCell ref="BM16:BR16"/>
    <mergeCell ref="A1:S2"/>
    <mergeCell ref="B5:BJ5"/>
    <mergeCell ref="O7:Z8"/>
    <mergeCell ref="AA7:BJ7"/>
    <mergeCell ref="B8:N8"/>
    <mergeCell ref="AA8:AL8"/>
    <mergeCell ref="AM8:AX8"/>
    <mergeCell ref="AY8:BJ8"/>
    <mergeCell ref="O9:T9"/>
    <mergeCell ref="U9:Z9"/>
    <mergeCell ref="AA9:AF9"/>
    <mergeCell ref="AG9:AL9"/>
    <mergeCell ref="AM9:AR9"/>
    <mergeCell ref="AS9:AX9"/>
    <mergeCell ref="AY9:BD9"/>
    <mergeCell ref="BE9:BJ9"/>
    <mergeCell ref="X10:Z10"/>
    <mergeCell ref="AJ10:AL10"/>
    <mergeCell ref="AV10:AX10"/>
    <mergeCell ref="BH10:BJ10"/>
    <mergeCell ref="C12:F12"/>
    <mergeCell ref="G12:I12"/>
    <mergeCell ref="J12:M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G14:I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G15:I15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G16:I16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B18:N19"/>
    <mergeCell ref="O18:AD18"/>
    <mergeCell ref="AE18:AT18"/>
    <mergeCell ref="AU18:BJ18"/>
    <mergeCell ref="O19:V19"/>
    <mergeCell ref="W19:AD19"/>
    <mergeCell ref="AE19:AL19"/>
    <mergeCell ref="AM19:AT19"/>
    <mergeCell ref="AU19:BB19"/>
    <mergeCell ref="BC19:BJ19"/>
    <mergeCell ref="AB20:AD20"/>
    <mergeCell ref="AR20:AT20"/>
    <mergeCell ref="BH20:BJ20"/>
    <mergeCell ref="C22:F22"/>
    <mergeCell ref="G22:I22"/>
    <mergeCell ref="J22:M22"/>
    <mergeCell ref="O22:V22"/>
    <mergeCell ref="W22:AD22"/>
    <mergeCell ref="AE22:AL22"/>
    <mergeCell ref="BC22:BJ22"/>
    <mergeCell ref="AM22:AT22"/>
    <mergeCell ref="AU22:BB22"/>
    <mergeCell ref="G23:I23"/>
    <mergeCell ref="O23:V23"/>
    <mergeCell ref="W23:AD23"/>
    <mergeCell ref="AE23:AL23"/>
    <mergeCell ref="AM23:AT23"/>
    <mergeCell ref="AU23:BB23"/>
    <mergeCell ref="BC23:BJ23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G24:I24"/>
    <mergeCell ref="O24:V24"/>
    <mergeCell ref="G26:I26"/>
    <mergeCell ref="O26:V26"/>
    <mergeCell ref="W26:AD26"/>
    <mergeCell ref="AE26:AL26"/>
    <mergeCell ref="AM26:AT26"/>
    <mergeCell ref="AU26:BB26"/>
    <mergeCell ref="BC26:BJ26"/>
    <mergeCell ref="C28:D28"/>
    <mergeCell ref="B29:D29"/>
    <mergeCell ref="B32:BJ32"/>
    <mergeCell ref="B34:N35"/>
    <mergeCell ref="O34:Z34"/>
    <mergeCell ref="AA34:AL34"/>
    <mergeCell ref="AM34:AX34"/>
    <mergeCell ref="AY34:BJ34"/>
    <mergeCell ref="O35:S35"/>
    <mergeCell ref="T35:Z35"/>
    <mergeCell ref="AA35:AE35"/>
    <mergeCell ref="AF35:AL35"/>
    <mergeCell ref="AM35:AQ35"/>
    <mergeCell ref="AR35:AX35"/>
    <mergeCell ref="AY35:BC35"/>
    <mergeCell ref="BD35:BJ35"/>
    <mergeCell ref="X36:Z36"/>
    <mergeCell ref="AJ36:AL36"/>
    <mergeCell ref="AV36:AX36"/>
    <mergeCell ref="BH36:BJ36"/>
    <mergeCell ref="C38:F38"/>
    <mergeCell ref="G38:I38"/>
    <mergeCell ref="J38:M38"/>
    <mergeCell ref="O38:S38"/>
    <mergeCell ref="T38:Z38"/>
    <mergeCell ref="AA38:AE38"/>
    <mergeCell ref="AF38:AL38"/>
    <mergeCell ref="AM38:AQ38"/>
    <mergeCell ref="AR38:AX38"/>
    <mergeCell ref="AY38:BC38"/>
    <mergeCell ref="BD38:BJ38"/>
    <mergeCell ref="G39:I39"/>
    <mergeCell ref="O39:S39"/>
    <mergeCell ref="T39:Z39"/>
    <mergeCell ref="AA39:AE39"/>
    <mergeCell ref="AF39:AL39"/>
    <mergeCell ref="AM39:AQ39"/>
    <mergeCell ref="AR39:AX39"/>
    <mergeCell ref="AY39:BC39"/>
    <mergeCell ref="BD39:BJ39"/>
    <mergeCell ref="G40:I40"/>
    <mergeCell ref="O40:S40"/>
    <mergeCell ref="T40:Z40"/>
    <mergeCell ref="AA40:AE40"/>
    <mergeCell ref="AF40:AL40"/>
    <mergeCell ref="AM40:AQ40"/>
    <mergeCell ref="AR40:AX40"/>
    <mergeCell ref="AY40:BC40"/>
    <mergeCell ref="BD40:BJ40"/>
    <mergeCell ref="G41:I41"/>
    <mergeCell ref="O41:S41"/>
    <mergeCell ref="T41:Z41"/>
    <mergeCell ref="AA41:AE41"/>
    <mergeCell ref="AF41:AL41"/>
    <mergeCell ref="AM41:AQ41"/>
    <mergeCell ref="AR41:AX41"/>
    <mergeCell ref="AY41:BC41"/>
    <mergeCell ref="BD41:BJ41"/>
    <mergeCell ref="G42:I42"/>
    <mergeCell ref="O42:S42"/>
    <mergeCell ref="T42:Z42"/>
    <mergeCell ref="AA42:AE42"/>
    <mergeCell ref="AF42:AL42"/>
    <mergeCell ref="AM42:AQ42"/>
    <mergeCell ref="AR42:AX42"/>
    <mergeCell ref="AY42:BC42"/>
    <mergeCell ref="BD42:BJ42"/>
    <mergeCell ref="B44:N45"/>
    <mergeCell ref="O44:Z44"/>
    <mergeCell ref="AA44:AL44"/>
    <mergeCell ref="AM44:AX44"/>
    <mergeCell ref="AY44:BJ44"/>
    <mergeCell ref="O45:S45"/>
    <mergeCell ref="T45:Z45"/>
    <mergeCell ref="AA45:AE45"/>
    <mergeCell ref="AF45:AL45"/>
    <mergeCell ref="AM45:AQ45"/>
    <mergeCell ref="AR45:AX45"/>
    <mergeCell ref="AY45:BC45"/>
    <mergeCell ref="BD45:BJ45"/>
    <mergeCell ref="AR49:AX49"/>
    <mergeCell ref="AY49:BC49"/>
    <mergeCell ref="BD49:BJ49"/>
    <mergeCell ref="X46:Z46"/>
    <mergeCell ref="AJ46:AL46"/>
    <mergeCell ref="AV46:AX46"/>
    <mergeCell ref="BH46:BJ46"/>
    <mergeCell ref="C48:F48"/>
    <mergeCell ref="G48:I48"/>
    <mergeCell ref="J48:M48"/>
    <mergeCell ref="O48:S48"/>
    <mergeCell ref="T48:Z48"/>
    <mergeCell ref="AA48:AE48"/>
    <mergeCell ref="AF48:AL48"/>
    <mergeCell ref="AM48:AQ48"/>
    <mergeCell ref="AR48:AX48"/>
    <mergeCell ref="AY48:BC48"/>
    <mergeCell ref="BD48:BJ48"/>
    <mergeCell ref="O51:S51"/>
    <mergeCell ref="T51:Z51"/>
    <mergeCell ref="AA51:AE51"/>
    <mergeCell ref="AF51:AL51"/>
    <mergeCell ref="AM51:AQ51"/>
    <mergeCell ref="G49:I49"/>
    <mergeCell ref="O49:S49"/>
    <mergeCell ref="T49:Z49"/>
    <mergeCell ref="AA49:AE49"/>
    <mergeCell ref="AF49:AL49"/>
    <mergeCell ref="AM49:AQ49"/>
    <mergeCell ref="AR52:AX52"/>
    <mergeCell ref="AY52:BC52"/>
    <mergeCell ref="AR50:AX50"/>
    <mergeCell ref="AY50:BC50"/>
    <mergeCell ref="BD50:BJ50"/>
    <mergeCell ref="AR51:AX51"/>
    <mergeCell ref="BD52:BJ52"/>
    <mergeCell ref="C54:D54"/>
    <mergeCell ref="B56:D56"/>
    <mergeCell ref="AY51:BC51"/>
    <mergeCell ref="BD51:BJ51"/>
    <mergeCell ref="G52:I52"/>
    <mergeCell ref="O52:S52"/>
    <mergeCell ref="T52:Z52"/>
    <mergeCell ref="AA52:AE52"/>
    <mergeCell ref="AF52:AL52"/>
    <mergeCell ref="AM52:AQ52"/>
    <mergeCell ref="G50:I50"/>
    <mergeCell ref="O50:S50"/>
    <mergeCell ref="T50:Z50"/>
    <mergeCell ref="AA50:AE50"/>
    <mergeCell ref="AF50:AL50"/>
    <mergeCell ref="AM50:AQ50"/>
    <mergeCell ref="G51:I51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</sheetPr>
  <dimension ref="A1:BQ93"/>
  <sheetViews>
    <sheetView view="pageBreakPreview" zoomScaleNormal="100" zoomScaleSheetLayoutView="100" workbookViewId="0"/>
  </sheetViews>
  <sheetFormatPr defaultRowHeight="12" customHeight="1"/>
  <cols>
    <col min="1" max="66" width="1.625" style="61" customWidth="1"/>
    <col min="67" max="16384" width="9" style="61"/>
  </cols>
  <sheetData>
    <row r="1" spans="1:69" ht="11.1" customHeight="1">
      <c r="A1" s="415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AW1" s="753">
        <v>197</v>
      </c>
      <c r="AX1" s="753"/>
      <c r="AY1" s="753"/>
      <c r="AZ1" s="753"/>
      <c r="BA1" s="753"/>
      <c r="BB1" s="753"/>
      <c r="BC1" s="753"/>
      <c r="BD1" s="753"/>
      <c r="BE1" s="753"/>
      <c r="BF1" s="753"/>
      <c r="BG1" s="753"/>
      <c r="BH1" s="753"/>
      <c r="BI1" s="753"/>
      <c r="BJ1" s="753"/>
      <c r="BK1" s="753"/>
      <c r="BL1" s="416"/>
      <c r="BM1" s="416"/>
      <c r="BN1" s="416"/>
      <c r="BO1" s="416"/>
      <c r="BP1" s="414"/>
      <c r="BQ1" s="414"/>
    </row>
    <row r="2" spans="1:69" ht="11.1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AW2" s="753"/>
      <c r="AX2" s="753"/>
      <c r="AY2" s="753"/>
      <c r="AZ2" s="753"/>
      <c r="BA2" s="753"/>
      <c r="BB2" s="753"/>
      <c r="BC2" s="753"/>
      <c r="BD2" s="753"/>
      <c r="BE2" s="753"/>
      <c r="BF2" s="753"/>
      <c r="BG2" s="753"/>
      <c r="BH2" s="753"/>
      <c r="BI2" s="753"/>
      <c r="BJ2" s="753"/>
      <c r="BK2" s="753"/>
      <c r="BL2" s="416"/>
      <c r="BM2" s="416"/>
      <c r="BN2" s="416"/>
      <c r="BO2" s="416"/>
      <c r="BP2" s="414"/>
      <c r="BQ2" s="414"/>
    </row>
    <row r="3" spans="1:69" ht="13.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69" s="64" customFormat="1" ht="13.5">
      <c r="A4" s="382"/>
    </row>
    <row r="5" spans="1:69" s="95" customFormat="1" ht="15.95" customHeight="1">
      <c r="B5" s="654" t="s">
        <v>875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96"/>
    </row>
    <row r="6" spans="1:69" s="64" customFormat="1" ht="11.25"/>
    <row r="7" spans="1:69" s="64" customFormat="1" ht="11.25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</row>
    <row r="8" spans="1:69" s="64" customFormat="1" ht="11.2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</row>
    <row r="9" spans="1:69" s="64" customFormat="1" ht="11.25">
      <c r="C9" s="329"/>
      <c r="D9" s="329"/>
      <c r="E9" s="329"/>
      <c r="F9" s="329"/>
    </row>
    <row r="10" spans="1:69" s="64" customFormat="1" ht="11.25">
      <c r="C10" s="329"/>
      <c r="D10" s="329"/>
      <c r="E10" s="329"/>
      <c r="F10" s="329"/>
      <c r="Y10" s="329"/>
      <c r="Z10" s="329"/>
      <c r="AK10" s="329"/>
      <c r="AL10" s="329"/>
      <c r="AW10" s="329"/>
      <c r="AX10" s="329"/>
      <c r="BI10" s="329"/>
      <c r="BJ10" s="329"/>
    </row>
    <row r="11" spans="1:69" s="73" customFormat="1" ht="11.25">
      <c r="C11" s="107"/>
      <c r="D11" s="107"/>
      <c r="E11" s="107"/>
      <c r="F11" s="107"/>
      <c r="G11" s="64"/>
      <c r="H11" s="64"/>
      <c r="I11" s="64"/>
      <c r="J11" s="107"/>
      <c r="K11" s="107"/>
      <c r="L11" s="107"/>
      <c r="M11" s="107"/>
      <c r="N11" s="64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</row>
    <row r="12" spans="1:69" s="64" customFormat="1" ht="11.25">
      <c r="E12" s="329"/>
      <c r="F12" s="329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</row>
    <row r="13" spans="1:69" s="64" customFormat="1" ht="11.25">
      <c r="E13" s="329"/>
      <c r="F13" s="329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</row>
    <row r="14" spans="1:69" s="64" customFormat="1" ht="11.25">
      <c r="E14" s="329"/>
      <c r="F14" s="329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</row>
    <row r="15" spans="1:69" s="64" customFormat="1" ht="11.25">
      <c r="E15" s="329"/>
      <c r="F15" s="329"/>
      <c r="G15" s="73"/>
      <c r="H15" s="73"/>
      <c r="I15" s="73"/>
      <c r="J15" s="73"/>
      <c r="K15" s="73"/>
      <c r="L15" s="73"/>
      <c r="M15" s="73"/>
      <c r="N15" s="73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</row>
    <row r="16" spans="1:69" s="64" customFormat="1" ht="11.25">
      <c r="E16" s="329"/>
      <c r="F16" s="329"/>
      <c r="G16" s="329"/>
      <c r="H16" s="329"/>
    </row>
    <row r="17" spans="2:62" s="64" customFormat="1" ht="11.25">
      <c r="E17" s="329"/>
      <c r="G17" s="329"/>
      <c r="H17" s="329"/>
    </row>
    <row r="18" spans="2:62" s="64" customFormat="1" ht="11.25">
      <c r="E18" s="329"/>
    </row>
    <row r="19" spans="2:62" s="64" customFormat="1" ht="11.25">
      <c r="B19" s="336"/>
      <c r="C19" s="336"/>
      <c r="D19" s="336"/>
      <c r="E19" s="329"/>
    </row>
    <row r="20" spans="2:62" s="64" customFormat="1" ht="11.25"/>
    <row r="21" spans="2:62" s="64" customFormat="1" ht="11.25">
      <c r="B21" s="336"/>
      <c r="C21" s="336"/>
      <c r="D21" s="336"/>
      <c r="E21" s="329"/>
    </row>
    <row r="22" spans="2:62" s="64" customFormat="1" ht="11.2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</row>
    <row r="23" spans="2:62" s="64" customFormat="1" ht="11.2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</row>
    <row r="24" spans="2:62" s="64" customFormat="1" ht="11.25"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</row>
    <row r="25" spans="2:62" s="64" customFormat="1" ht="11.25"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106"/>
      <c r="AJ25" s="106"/>
      <c r="AK25" s="333"/>
      <c r="AL25" s="333"/>
      <c r="AM25" s="333"/>
      <c r="AN25" s="333"/>
      <c r="AO25" s="333"/>
      <c r="AP25" s="333"/>
      <c r="AQ25" s="333"/>
      <c r="AR25" s="106"/>
      <c r="AS25" s="106"/>
      <c r="AT25" s="333"/>
      <c r="AU25" s="333"/>
      <c r="AV25" s="333"/>
      <c r="AW25" s="333"/>
      <c r="AX25" s="333"/>
      <c r="AY25" s="333"/>
      <c r="AZ25" s="333"/>
      <c r="BA25" s="106"/>
      <c r="BB25" s="106"/>
      <c r="BC25" s="333"/>
      <c r="BD25" s="333"/>
      <c r="BE25" s="333"/>
      <c r="BF25" s="333"/>
      <c r="BG25" s="333"/>
      <c r="BH25" s="333"/>
      <c r="BI25" s="106"/>
      <c r="BJ25" s="106"/>
    </row>
    <row r="26" spans="2:62" s="64" customFormat="1" ht="11.25">
      <c r="B26" s="33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333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</row>
    <row r="27" spans="2:62" s="64" customFormat="1" ht="11.25">
      <c r="B27" s="90"/>
      <c r="G27" s="90"/>
      <c r="H27" s="90"/>
      <c r="I27" s="90"/>
      <c r="N27" s="333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</row>
    <row r="28" spans="2:62" s="64" customFormat="1" ht="11.25">
      <c r="B28" s="90"/>
      <c r="G28" s="90"/>
      <c r="H28" s="90"/>
      <c r="I28" s="90"/>
      <c r="N28" s="333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</row>
    <row r="29" spans="2:62" s="73" customFormat="1" ht="11.25">
      <c r="B29" s="88"/>
      <c r="C29" s="87"/>
      <c r="D29" s="87"/>
      <c r="E29" s="87"/>
      <c r="F29" s="87"/>
      <c r="G29" s="90"/>
      <c r="H29" s="90"/>
      <c r="I29" s="90"/>
      <c r="J29" s="87"/>
      <c r="K29" s="87"/>
      <c r="L29" s="87"/>
      <c r="M29" s="87"/>
      <c r="N29" s="87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</row>
    <row r="30" spans="2:62" s="64" customFormat="1" ht="13.5">
      <c r="B30" s="107"/>
      <c r="C30" s="107"/>
      <c r="D30" s="107"/>
      <c r="E30" s="107"/>
      <c r="I30" s="107"/>
      <c r="J30" s="107"/>
      <c r="K30" s="107"/>
      <c r="L30" s="107"/>
      <c r="M30" s="395"/>
      <c r="N30" s="396"/>
      <c r="O30" s="396"/>
      <c r="P30" s="396"/>
      <c r="Q30" s="396"/>
      <c r="R30" s="396"/>
      <c r="S30" s="396"/>
      <c r="T30" s="396"/>
      <c r="U30" s="337"/>
      <c r="V30" s="397"/>
      <c r="W30" s="397"/>
      <c r="X30" s="397"/>
      <c r="Y30" s="397"/>
      <c r="Z30" s="338"/>
      <c r="AA30" s="396"/>
      <c r="AB30" s="396"/>
      <c r="AC30" s="396"/>
      <c r="AD30" s="396"/>
      <c r="AE30" s="396"/>
      <c r="AF30" s="396"/>
      <c r="AG30" s="396"/>
      <c r="AH30" s="338"/>
      <c r="AI30" s="396"/>
      <c r="AJ30" s="396"/>
      <c r="AK30" s="396"/>
      <c r="AL30" s="396"/>
      <c r="AM30" s="396"/>
      <c r="AN30" s="396"/>
      <c r="AO30" s="396"/>
      <c r="AP30" s="338"/>
      <c r="AQ30" s="396"/>
      <c r="AR30" s="396"/>
      <c r="AS30" s="396"/>
      <c r="AT30" s="396"/>
      <c r="AU30" s="396"/>
      <c r="AV30" s="396"/>
      <c r="AW30" s="396"/>
      <c r="AX30" s="338"/>
      <c r="AY30" s="396"/>
      <c r="AZ30" s="396"/>
      <c r="BA30" s="396"/>
      <c r="BB30" s="396"/>
      <c r="BC30" s="396"/>
      <c r="BD30" s="396"/>
      <c r="BE30" s="396"/>
      <c r="BF30" s="339"/>
      <c r="BG30" s="398"/>
      <c r="BH30" s="398"/>
      <c r="BI30" s="398"/>
      <c r="BJ30" s="398"/>
    </row>
    <row r="31" spans="2:62" s="73" customFormat="1" ht="13.5">
      <c r="B31" s="64"/>
      <c r="C31" s="64"/>
      <c r="D31" s="64"/>
      <c r="E31" s="329"/>
      <c r="F31" s="64"/>
      <c r="G31" s="64"/>
      <c r="H31" s="64"/>
      <c r="I31" s="64"/>
      <c r="J31" s="64"/>
      <c r="K31" s="64"/>
      <c r="L31" s="64"/>
      <c r="M31" s="395"/>
      <c r="N31" s="396"/>
      <c r="O31" s="396"/>
      <c r="P31" s="396"/>
      <c r="Q31" s="396"/>
      <c r="R31" s="396"/>
      <c r="S31" s="396"/>
      <c r="T31" s="396"/>
      <c r="U31" s="337"/>
      <c r="V31" s="397"/>
      <c r="W31" s="397"/>
      <c r="X31" s="397"/>
      <c r="Y31" s="397"/>
      <c r="Z31" s="338"/>
      <c r="AA31" s="396"/>
      <c r="AB31" s="396"/>
      <c r="AC31" s="396"/>
      <c r="AD31" s="396"/>
      <c r="AE31" s="396"/>
      <c r="AF31" s="396"/>
      <c r="AG31" s="396"/>
      <c r="AH31" s="338"/>
      <c r="AI31" s="396"/>
      <c r="AJ31" s="396"/>
      <c r="AK31" s="396"/>
      <c r="AL31" s="396"/>
      <c r="AM31" s="396"/>
      <c r="AN31" s="396"/>
      <c r="AO31" s="396"/>
      <c r="AP31" s="338"/>
      <c r="AQ31" s="396"/>
      <c r="AR31" s="396"/>
      <c r="AS31" s="396"/>
      <c r="AT31" s="396"/>
      <c r="AU31" s="396"/>
      <c r="AV31" s="396"/>
      <c r="AW31" s="396"/>
      <c r="AX31" s="338"/>
      <c r="AY31" s="396"/>
      <c r="AZ31" s="396"/>
      <c r="BA31" s="396"/>
      <c r="BB31" s="396"/>
      <c r="BC31" s="396"/>
      <c r="BD31" s="396"/>
      <c r="BE31" s="396"/>
      <c r="BF31" s="339"/>
      <c r="BG31" s="398"/>
      <c r="BH31" s="398"/>
      <c r="BI31" s="398"/>
      <c r="BJ31" s="398"/>
    </row>
    <row r="32" spans="2:62" s="64" customFormat="1" ht="13.5">
      <c r="E32" s="329"/>
      <c r="M32" s="395"/>
      <c r="N32" s="396"/>
      <c r="O32" s="396"/>
      <c r="P32" s="396"/>
      <c r="Q32" s="396"/>
      <c r="R32" s="396"/>
      <c r="S32" s="396"/>
      <c r="T32" s="396"/>
      <c r="U32" s="337"/>
      <c r="V32" s="397"/>
      <c r="W32" s="397"/>
      <c r="X32" s="397"/>
      <c r="Y32" s="397"/>
      <c r="Z32" s="338"/>
      <c r="AA32" s="396"/>
      <c r="AB32" s="396"/>
      <c r="AC32" s="396"/>
      <c r="AD32" s="396"/>
      <c r="AE32" s="396"/>
      <c r="AF32" s="396"/>
      <c r="AG32" s="396"/>
      <c r="AH32" s="338"/>
      <c r="AI32" s="396"/>
      <c r="AJ32" s="396"/>
      <c r="AK32" s="396"/>
      <c r="AL32" s="396"/>
      <c r="AM32" s="396"/>
      <c r="AN32" s="396"/>
      <c r="AO32" s="396"/>
      <c r="AP32" s="338"/>
      <c r="AQ32" s="396"/>
      <c r="AR32" s="396"/>
      <c r="AS32" s="396"/>
      <c r="AT32" s="396"/>
      <c r="AU32" s="396"/>
      <c r="AV32" s="396"/>
      <c r="AW32" s="396"/>
      <c r="AX32" s="338"/>
      <c r="AY32" s="396"/>
      <c r="AZ32" s="396"/>
      <c r="BA32" s="396"/>
      <c r="BB32" s="396"/>
      <c r="BC32" s="396"/>
      <c r="BD32" s="396"/>
      <c r="BE32" s="396"/>
      <c r="BF32" s="339"/>
      <c r="BG32" s="398"/>
      <c r="BH32" s="398"/>
      <c r="BI32" s="398"/>
      <c r="BJ32" s="398"/>
    </row>
    <row r="33" spans="2:63" s="73" customFormat="1" ht="11.25">
      <c r="B33" s="88"/>
      <c r="C33" s="87"/>
      <c r="D33" s="87"/>
      <c r="E33" s="87"/>
      <c r="F33" s="87"/>
      <c r="G33" s="88"/>
      <c r="H33" s="88"/>
      <c r="I33" s="88"/>
      <c r="J33" s="87"/>
      <c r="K33" s="87"/>
      <c r="L33" s="87"/>
      <c r="M33" s="87"/>
      <c r="N33" s="87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</row>
    <row r="34" spans="2:63" s="64" customFormat="1" ht="11.25">
      <c r="B34" s="90"/>
      <c r="C34" s="333"/>
      <c r="D34" s="333"/>
      <c r="E34" s="333"/>
      <c r="F34" s="333"/>
      <c r="G34" s="334"/>
      <c r="H34" s="334"/>
      <c r="I34" s="334"/>
      <c r="J34" s="333"/>
      <c r="K34" s="333"/>
      <c r="L34" s="333"/>
      <c r="M34" s="333"/>
      <c r="N34" s="333"/>
      <c r="O34" s="383"/>
      <c r="P34" s="383"/>
      <c r="Q34" s="383"/>
      <c r="R34" s="383"/>
      <c r="S34" s="383"/>
      <c r="T34" s="383"/>
      <c r="U34" s="383"/>
      <c r="V34" s="334"/>
      <c r="W34" s="334"/>
      <c r="X34" s="334"/>
      <c r="Y34" s="334"/>
      <c r="Z34" s="334"/>
      <c r="AA34" s="334"/>
      <c r="AB34" s="334"/>
      <c r="AC34" s="384"/>
      <c r="AD34" s="384"/>
      <c r="AE34" s="384"/>
      <c r="AF34" s="384"/>
      <c r="AG34" s="384"/>
      <c r="AH34" s="384"/>
      <c r="AI34" s="384"/>
      <c r="AJ34" s="38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84"/>
      <c r="BD34" s="384"/>
      <c r="BE34" s="384"/>
      <c r="BF34" s="384"/>
      <c r="BG34" s="384"/>
      <c r="BH34" s="384"/>
      <c r="BI34" s="384"/>
      <c r="BJ34" s="384"/>
    </row>
    <row r="35" spans="2:63" s="64" customFormat="1" ht="11.25">
      <c r="E35" s="329"/>
    </row>
    <row r="36" spans="2:63" s="64" customFormat="1" ht="11.25">
      <c r="B36" s="336"/>
      <c r="C36" s="336"/>
      <c r="D36" s="336"/>
      <c r="E36" s="329"/>
    </row>
    <row r="37" spans="2:63" s="95" customFormat="1" ht="15.95" customHeight="1">
      <c r="B37" s="654" t="s">
        <v>874</v>
      </c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  <c r="AJ37" s="654"/>
      <c r="AK37" s="654"/>
      <c r="AL37" s="654"/>
      <c r="AM37" s="654"/>
      <c r="AN37" s="654"/>
      <c r="AO37" s="654"/>
      <c r="AP37" s="654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654"/>
      <c r="BG37" s="654"/>
      <c r="BH37" s="654"/>
      <c r="BI37" s="654"/>
      <c r="BJ37" s="654"/>
      <c r="BK37" s="96"/>
    </row>
    <row r="38" spans="2:63" s="64" customFormat="1" ht="11.25">
      <c r="B38" s="336"/>
      <c r="C38" s="336"/>
      <c r="D38" s="336"/>
      <c r="E38" s="329"/>
    </row>
    <row r="39" spans="2:63" s="64" customFormat="1" ht="11.2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387"/>
      <c r="AY39" s="387"/>
      <c r="AZ39" s="387"/>
      <c r="BA39" s="387"/>
      <c r="BB39" s="387"/>
      <c r="BC39" s="387"/>
      <c r="BD39" s="387"/>
      <c r="BE39" s="107"/>
      <c r="BF39" s="107"/>
      <c r="BG39" s="107"/>
      <c r="BH39" s="107"/>
      <c r="BI39" s="107"/>
      <c r="BJ39" s="107"/>
    </row>
    <row r="40" spans="2:63" s="64" customFormat="1" ht="11.25">
      <c r="C40" s="329"/>
      <c r="D40" s="329"/>
      <c r="E40" s="329"/>
      <c r="F40" s="329"/>
    </row>
    <row r="41" spans="2:63" s="64" customFormat="1" ht="11.25">
      <c r="C41" s="107"/>
      <c r="D41" s="107"/>
      <c r="E41" s="107"/>
      <c r="F41" s="107"/>
      <c r="J41" s="107"/>
      <c r="K41" s="107"/>
      <c r="L41" s="107"/>
      <c r="M41" s="107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47"/>
      <c r="AY41" s="347"/>
      <c r="AZ41" s="347"/>
      <c r="BA41" s="347"/>
      <c r="BB41" s="347"/>
      <c r="BC41" s="347"/>
      <c r="BD41" s="347"/>
      <c r="BE41" s="335"/>
      <c r="BF41" s="335"/>
      <c r="BG41" s="335"/>
      <c r="BH41" s="335"/>
      <c r="BI41" s="335"/>
      <c r="BJ41" s="335"/>
    </row>
    <row r="42" spans="2:63" s="73" customFormat="1" ht="11.25">
      <c r="B42" s="64"/>
      <c r="C42" s="64"/>
      <c r="D42" s="64"/>
      <c r="E42" s="329"/>
      <c r="F42" s="329"/>
      <c r="G42" s="64"/>
      <c r="H42" s="64"/>
      <c r="I42" s="64"/>
      <c r="J42" s="64"/>
      <c r="K42" s="64"/>
      <c r="L42" s="64"/>
      <c r="M42" s="64"/>
      <c r="N42" s="64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</row>
    <row r="43" spans="2:63" s="64" customFormat="1" ht="11.25">
      <c r="E43" s="329"/>
      <c r="F43" s="329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47"/>
      <c r="AY43" s="347"/>
      <c r="AZ43" s="347"/>
      <c r="BA43" s="347"/>
      <c r="BB43" s="347"/>
      <c r="BC43" s="347"/>
      <c r="BD43" s="347"/>
      <c r="BE43" s="335"/>
      <c r="BF43" s="335"/>
      <c r="BG43" s="335"/>
      <c r="BH43" s="335"/>
      <c r="BI43" s="335"/>
      <c r="BJ43" s="335"/>
    </row>
    <row r="44" spans="2:63" s="93" customFormat="1" ht="11.25">
      <c r="G44" s="64"/>
      <c r="H44" s="64"/>
      <c r="I44" s="64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47"/>
      <c r="AY44" s="347"/>
      <c r="AZ44" s="347"/>
      <c r="BA44" s="347"/>
      <c r="BB44" s="347"/>
      <c r="BC44" s="347"/>
      <c r="BD44" s="347"/>
      <c r="BE44" s="335"/>
      <c r="BF44" s="335"/>
      <c r="BG44" s="335"/>
      <c r="BH44" s="335"/>
      <c r="BI44" s="335"/>
      <c r="BJ44" s="335"/>
    </row>
    <row r="45" spans="2:63" s="103" customFormat="1" ht="11.25">
      <c r="G45" s="73"/>
      <c r="H45" s="73"/>
      <c r="I45" s="73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</row>
    <row r="46" spans="2:63" s="64" customFormat="1" ht="11.25">
      <c r="E46" s="329"/>
      <c r="F46" s="329"/>
      <c r="G46" s="329"/>
      <c r="H46" s="329"/>
    </row>
    <row r="47" spans="2:63" s="64" customFormat="1" ht="11.25">
      <c r="E47" s="329"/>
    </row>
    <row r="48" spans="2:63" s="64" customFormat="1" ht="11.25">
      <c r="B48" s="336"/>
      <c r="C48" s="336"/>
      <c r="D48" s="336"/>
      <c r="E48" s="329"/>
    </row>
    <row r="49" spans="2:62" s="64" customFormat="1" ht="11.25"/>
    <row r="50" spans="2:62" s="64" customFormat="1" ht="11.25">
      <c r="B50" s="336"/>
      <c r="C50" s="336"/>
      <c r="D50" s="336"/>
      <c r="E50" s="329"/>
    </row>
    <row r="51" spans="2:62" s="64" customFormat="1" ht="11.2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387"/>
      <c r="AY51" s="387"/>
      <c r="AZ51" s="387"/>
      <c r="BA51" s="387"/>
      <c r="BB51" s="387"/>
      <c r="BC51" s="387"/>
      <c r="BD51" s="387"/>
      <c r="BE51" s="107"/>
      <c r="BF51" s="107"/>
      <c r="BG51" s="107"/>
      <c r="BH51" s="107"/>
      <c r="BI51" s="107"/>
      <c r="BJ51" s="107"/>
    </row>
    <row r="52" spans="2:62" s="64" customFormat="1" ht="11.25">
      <c r="C52" s="329"/>
      <c r="D52" s="329"/>
      <c r="E52" s="329"/>
      <c r="F52" s="329"/>
    </row>
    <row r="53" spans="2:62" s="64" customFormat="1" ht="11.25">
      <c r="C53" s="107"/>
      <c r="D53" s="107"/>
      <c r="E53" s="107"/>
      <c r="F53" s="107"/>
      <c r="J53" s="107"/>
      <c r="K53" s="107"/>
      <c r="L53" s="107"/>
      <c r="M53" s="107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47"/>
      <c r="AY53" s="347"/>
      <c r="AZ53" s="347"/>
      <c r="BA53" s="347"/>
      <c r="BB53" s="347"/>
      <c r="BC53" s="347"/>
      <c r="BD53" s="347"/>
      <c r="BE53" s="335"/>
      <c r="BF53" s="335"/>
      <c r="BG53" s="335"/>
      <c r="BH53" s="335"/>
      <c r="BI53" s="335"/>
      <c r="BJ53" s="335"/>
    </row>
    <row r="54" spans="2:62" s="73" customFormat="1" ht="11.25">
      <c r="B54" s="64"/>
      <c r="C54" s="64"/>
      <c r="D54" s="64"/>
      <c r="E54" s="329"/>
      <c r="F54" s="329"/>
      <c r="G54" s="64"/>
      <c r="H54" s="64"/>
      <c r="I54" s="64"/>
      <c r="J54" s="64"/>
      <c r="K54" s="64"/>
      <c r="L54" s="64"/>
      <c r="M54" s="64"/>
      <c r="N54" s="64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</row>
    <row r="55" spans="2:62" s="64" customFormat="1" ht="11.25">
      <c r="E55" s="329"/>
      <c r="F55" s="329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</row>
    <row r="56" spans="2:62" s="64" customFormat="1" ht="11.25">
      <c r="E56" s="329"/>
      <c r="F56" s="329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</row>
    <row r="57" spans="2:62" s="73" customFormat="1" ht="11.25">
      <c r="E57" s="332"/>
      <c r="F57" s="332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</row>
    <row r="58" spans="2:62" s="64" customFormat="1" ht="11.25">
      <c r="E58" s="329"/>
      <c r="F58" s="329"/>
      <c r="G58" s="329"/>
      <c r="H58" s="329"/>
    </row>
    <row r="59" spans="2:62" s="64" customFormat="1" ht="11.25">
      <c r="E59" s="329"/>
    </row>
    <row r="60" spans="2:62" s="64" customFormat="1" ht="11.25">
      <c r="B60" s="336"/>
      <c r="C60" s="336"/>
      <c r="D60" s="336"/>
      <c r="E60" s="329"/>
      <c r="O60" s="64">
        <v>0</v>
      </c>
    </row>
    <row r="61" spans="2:62" s="64" customFormat="1" ht="11.25"/>
    <row r="62" spans="2:62" s="64" customFormat="1" ht="11.25">
      <c r="C62" s="336"/>
      <c r="D62" s="336"/>
      <c r="E62" s="336"/>
      <c r="F62" s="329"/>
    </row>
    <row r="63" spans="2:62" s="64" customFormat="1" ht="13.5">
      <c r="C63" s="336"/>
      <c r="D63" s="336"/>
      <c r="E63" s="336"/>
      <c r="F63" s="329"/>
      <c r="M63" s="107"/>
      <c r="N63" s="388"/>
      <c r="O63" s="388"/>
      <c r="P63" s="388"/>
      <c r="Q63" s="388"/>
      <c r="R63" s="388"/>
      <c r="S63" s="388"/>
      <c r="T63" s="388"/>
      <c r="U63" s="389"/>
      <c r="V63" s="126"/>
      <c r="W63" s="126"/>
      <c r="X63" s="126"/>
      <c r="Y63" s="126"/>
      <c r="Z63" s="107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</row>
    <row r="64" spans="2:62" s="64" customFormat="1" ht="13.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388"/>
      <c r="N64" s="388"/>
      <c r="O64" s="388"/>
      <c r="P64" s="388"/>
      <c r="Q64" s="388"/>
      <c r="R64" s="388"/>
      <c r="S64" s="388"/>
      <c r="T64" s="388"/>
      <c r="U64" s="126"/>
      <c r="V64" s="126"/>
      <c r="W64" s="126"/>
      <c r="X64" s="126"/>
      <c r="Y64" s="126"/>
      <c r="AA64" s="345"/>
      <c r="AB64" s="345"/>
      <c r="AC64" s="345"/>
      <c r="AD64" s="345"/>
      <c r="AE64" s="345"/>
      <c r="AF64" s="345"/>
      <c r="AG64" s="345"/>
      <c r="AH64" s="390"/>
      <c r="AI64" s="199"/>
      <c r="AJ64" s="199"/>
      <c r="AK64" s="199"/>
      <c r="AL64" s="199"/>
      <c r="AM64" s="199"/>
      <c r="AN64" s="199"/>
      <c r="AO64" s="199"/>
      <c r="AP64" s="107"/>
      <c r="AQ64" s="199"/>
      <c r="AR64" s="199"/>
      <c r="AS64" s="199"/>
      <c r="AT64" s="199"/>
      <c r="AU64" s="199"/>
      <c r="AV64" s="199"/>
      <c r="AW64" s="199"/>
      <c r="AX64" s="390"/>
      <c r="AY64" s="388"/>
      <c r="AZ64" s="388"/>
      <c r="BA64" s="388"/>
      <c r="BB64" s="388"/>
      <c r="BC64" s="388"/>
      <c r="BD64" s="388"/>
      <c r="BE64" s="388"/>
      <c r="BF64" s="390"/>
      <c r="BG64" s="388"/>
      <c r="BH64" s="388"/>
      <c r="BI64" s="388"/>
      <c r="BJ64" s="388"/>
    </row>
    <row r="65" spans="2:62" s="64" customFormat="1" ht="13.5">
      <c r="E65" s="329"/>
      <c r="F65" s="329"/>
      <c r="M65" s="388"/>
      <c r="N65" s="388"/>
      <c r="O65" s="388"/>
      <c r="P65" s="388"/>
      <c r="Q65" s="388"/>
      <c r="R65" s="388"/>
      <c r="S65" s="388"/>
      <c r="T65" s="388"/>
      <c r="U65" s="126"/>
      <c r="V65" s="126"/>
      <c r="W65" s="126"/>
      <c r="X65" s="126"/>
      <c r="Y65" s="126"/>
      <c r="Z65" s="345"/>
      <c r="AA65" s="345"/>
      <c r="AB65" s="345"/>
      <c r="AC65" s="345"/>
      <c r="AD65" s="345"/>
      <c r="AE65" s="345"/>
      <c r="AF65" s="345"/>
      <c r="AG65" s="345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</row>
    <row r="66" spans="2:62" s="64" customFormat="1" ht="11.25">
      <c r="C66" s="329"/>
      <c r="D66" s="329"/>
      <c r="E66" s="329"/>
      <c r="AB66" s="329"/>
      <c r="AC66" s="329"/>
      <c r="AD66" s="391"/>
      <c r="AE66" s="392"/>
      <c r="AF66" s="392"/>
      <c r="AG66" s="392"/>
      <c r="AI66" s="329"/>
      <c r="AJ66" s="329"/>
      <c r="AK66" s="329"/>
      <c r="AL66" s="391"/>
      <c r="AM66" s="392"/>
      <c r="AN66" s="392"/>
      <c r="AO66" s="392"/>
      <c r="AP66" s="329"/>
      <c r="AQ66" s="329"/>
      <c r="AR66" s="329"/>
      <c r="AT66" s="391"/>
      <c r="AU66" s="392"/>
      <c r="AV66" s="392"/>
      <c r="AW66" s="392"/>
      <c r="AX66" s="329"/>
      <c r="AY66" s="329"/>
      <c r="BB66" s="391"/>
      <c r="BC66" s="392"/>
      <c r="BD66" s="392"/>
      <c r="BE66" s="392"/>
      <c r="BF66" s="329"/>
      <c r="BH66" s="393"/>
      <c r="BI66" s="394"/>
      <c r="BJ66" s="394"/>
    </row>
    <row r="67" spans="2:62" s="64" customFormat="1" ht="11.25">
      <c r="C67" s="329"/>
      <c r="D67" s="329"/>
      <c r="E67" s="329"/>
      <c r="AB67" s="329"/>
      <c r="AC67" s="329"/>
      <c r="AD67" s="329"/>
      <c r="AP67" s="329"/>
      <c r="AQ67" s="329"/>
      <c r="AR67" s="329"/>
      <c r="AW67" s="329"/>
      <c r="AX67" s="329"/>
      <c r="AY67" s="329"/>
      <c r="BD67" s="329"/>
      <c r="BE67" s="329"/>
      <c r="BF67" s="329"/>
      <c r="BI67" s="329"/>
      <c r="BJ67" s="329"/>
    </row>
    <row r="68" spans="2:62" s="64" customFormat="1" ht="13.5">
      <c r="E68" s="329"/>
      <c r="M68" s="395"/>
      <c r="N68" s="396"/>
      <c r="O68" s="396"/>
      <c r="P68" s="396"/>
      <c r="Q68" s="396"/>
      <c r="R68" s="396"/>
      <c r="S68" s="396"/>
      <c r="T68" s="396"/>
      <c r="U68" s="337"/>
      <c r="V68" s="397"/>
      <c r="W68" s="397"/>
      <c r="X68" s="397"/>
      <c r="Y68" s="397"/>
      <c r="Z68" s="338"/>
      <c r="AA68" s="396"/>
      <c r="AB68" s="396"/>
      <c r="AC68" s="396"/>
      <c r="AD68" s="396"/>
      <c r="AE68" s="396"/>
      <c r="AF68" s="396"/>
      <c r="AG68" s="396"/>
      <c r="AH68" s="338"/>
      <c r="AI68" s="396"/>
      <c r="AJ68" s="396"/>
      <c r="AK68" s="396"/>
      <c r="AL68" s="396"/>
      <c r="AM68" s="396"/>
      <c r="AN68" s="396"/>
      <c r="AO68" s="396"/>
      <c r="AP68" s="338"/>
      <c r="AQ68" s="396"/>
      <c r="AR68" s="396"/>
      <c r="AS68" s="396"/>
      <c r="AT68" s="396"/>
      <c r="AU68" s="396"/>
      <c r="AV68" s="396"/>
      <c r="AW68" s="396"/>
      <c r="AX68" s="338"/>
      <c r="AY68" s="396"/>
      <c r="AZ68" s="396"/>
      <c r="BA68" s="396"/>
      <c r="BB68" s="396"/>
      <c r="BC68" s="396"/>
      <c r="BD68" s="396"/>
      <c r="BE68" s="396"/>
      <c r="BF68" s="339"/>
      <c r="BG68" s="398"/>
      <c r="BH68" s="398"/>
      <c r="BI68" s="398"/>
      <c r="BJ68" s="398"/>
    </row>
    <row r="69" spans="2:62" s="64" customFormat="1" ht="13.5">
      <c r="E69" s="329"/>
      <c r="M69" s="395"/>
      <c r="N69" s="396"/>
      <c r="O69" s="396"/>
      <c r="P69" s="396"/>
      <c r="Q69" s="396"/>
      <c r="R69" s="396"/>
      <c r="S69" s="396"/>
      <c r="T69" s="396"/>
      <c r="U69" s="337"/>
      <c r="V69" s="397"/>
      <c r="W69" s="397"/>
      <c r="X69" s="397"/>
      <c r="Y69" s="397"/>
      <c r="Z69" s="338"/>
      <c r="AA69" s="396"/>
      <c r="AB69" s="396"/>
      <c r="AC69" s="396"/>
      <c r="AD69" s="396"/>
      <c r="AE69" s="396"/>
      <c r="AF69" s="396"/>
      <c r="AG69" s="396"/>
      <c r="AH69" s="338"/>
      <c r="AI69" s="396"/>
      <c r="AJ69" s="396"/>
      <c r="AK69" s="396"/>
      <c r="AL69" s="396"/>
      <c r="AM69" s="396"/>
      <c r="AN69" s="396"/>
      <c r="AO69" s="396"/>
      <c r="AP69" s="338"/>
      <c r="AQ69" s="396"/>
      <c r="AR69" s="396"/>
      <c r="AS69" s="396"/>
      <c r="AT69" s="396"/>
      <c r="AU69" s="396"/>
      <c r="AV69" s="396"/>
      <c r="AW69" s="396"/>
      <c r="AX69" s="338"/>
      <c r="AY69" s="396"/>
      <c r="AZ69" s="396"/>
      <c r="BA69" s="396"/>
      <c r="BB69" s="396"/>
      <c r="BC69" s="396"/>
      <c r="BD69" s="396"/>
      <c r="BE69" s="396"/>
      <c r="BF69" s="339"/>
      <c r="BG69" s="398"/>
      <c r="BH69" s="398"/>
      <c r="BI69" s="398"/>
      <c r="BJ69" s="398"/>
    </row>
    <row r="70" spans="2:62" s="64" customFormat="1" ht="13.5">
      <c r="E70" s="329"/>
      <c r="M70" s="395"/>
      <c r="N70" s="396"/>
      <c r="O70" s="396"/>
      <c r="P70" s="396"/>
      <c r="Q70" s="396"/>
      <c r="R70" s="396"/>
      <c r="S70" s="396"/>
      <c r="T70" s="396"/>
      <c r="U70" s="337"/>
      <c r="V70" s="397"/>
      <c r="W70" s="397"/>
      <c r="X70" s="397"/>
      <c r="Y70" s="397"/>
      <c r="Z70" s="338"/>
      <c r="AA70" s="396"/>
      <c r="AB70" s="396"/>
      <c r="AC70" s="396"/>
      <c r="AD70" s="396"/>
      <c r="AE70" s="396"/>
      <c r="AF70" s="396"/>
      <c r="AG70" s="396"/>
      <c r="AH70" s="338"/>
      <c r="AI70" s="396"/>
      <c r="AJ70" s="396"/>
      <c r="AK70" s="396"/>
      <c r="AL70" s="396"/>
      <c r="AM70" s="396"/>
      <c r="AN70" s="396"/>
      <c r="AO70" s="396"/>
      <c r="AP70" s="338"/>
      <c r="AQ70" s="396"/>
      <c r="AR70" s="396"/>
      <c r="AS70" s="396"/>
      <c r="AT70" s="396"/>
      <c r="AU70" s="396"/>
      <c r="AV70" s="396"/>
      <c r="AW70" s="396"/>
      <c r="AX70" s="338"/>
      <c r="AY70" s="396"/>
      <c r="AZ70" s="396"/>
      <c r="BA70" s="396"/>
      <c r="BB70" s="396"/>
      <c r="BC70" s="396"/>
      <c r="BD70" s="396"/>
      <c r="BE70" s="396"/>
      <c r="BF70" s="339"/>
      <c r="BG70" s="398"/>
      <c r="BH70" s="398"/>
      <c r="BI70" s="398"/>
      <c r="BJ70" s="398"/>
    </row>
    <row r="71" spans="2:62" s="64" customFormat="1" ht="13.5">
      <c r="E71" s="329"/>
      <c r="M71" s="395"/>
      <c r="N71" s="396"/>
      <c r="O71" s="396"/>
      <c r="P71" s="396"/>
      <c r="Q71" s="396"/>
      <c r="R71" s="396"/>
      <c r="S71" s="396"/>
      <c r="T71" s="396"/>
      <c r="U71" s="337"/>
      <c r="V71" s="397"/>
      <c r="W71" s="397"/>
      <c r="X71" s="397"/>
      <c r="Y71" s="397"/>
      <c r="Z71" s="338"/>
      <c r="AA71" s="396"/>
      <c r="AB71" s="396"/>
      <c r="AC71" s="396"/>
      <c r="AD71" s="396"/>
      <c r="AE71" s="396"/>
      <c r="AF71" s="396"/>
      <c r="AG71" s="396"/>
      <c r="AH71" s="338"/>
      <c r="AI71" s="396"/>
      <c r="AJ71" s="396"/>
      <c r="AK71" s="396"/>
      <c r="AL71" s="396"/>
      <c r="AM71" s="396"/>
      <c r="AN71" s="396"/>
      <c r="AO71" s="396"/>
      <c r="AP71" s="338"/>
      <c r="AQ71" s="396"/>
      <c r="AR71" s="396"/>
      <c r="AS71" s="396"/>
      <c r="AT71" s="396"/>
      <c r="AU71" s="396"/>
      <c r="AV71" s="396"/>
      <c r="AW71" s="396"/>
      <c r="AX71" s="338"/>
      <c r="AY71" s="396"/>
      <c r="AZ71" s="396"/>
      <c r="BA71" s="396"/>
      <c r="BB71" s="396"/>
      <c r="BC71" s="396"/>
      <c r="BD71" s="396"/>
      <c r="BE71" s="396"/>
      <c r="BF71" s="339"/>
      <c r="BG71" s="398"/>
      <c r="BH71" s="398"/>
      <c r="BI71" s="398"/>
      <c r="BJ71" s="398"/>
    </row>
    <row r="72" spans="2:62" s="64" customFormat="1" ht="13.5">
      <c r="E72" s="329"/>
      <c r="M72" s="395"/>
      <c r="N72" s="396"/>
      <c r="O72" s="396"/>
      <c r="P72" s="396"/>
      <c r="Q72" s="396"/>
      <c r="R72" s="396"/>
      <c r="S72" s="396"/>
      <c r="T72" s="396"/>
      <c r="U72" s="337"/>
      <c r="V72" s="397"/>
      <c r="W72" s="397"/>
      <c r="X72" s="397"/>
      <c r="Y72" s="397"/>
      <c r="Z72" s="338"/>
      <c r="AA72" s="396"/>
      <c r="AB72" s="396"/>
      <c r="AC72" s="396"/>
      <c r="AD72" s="396"/>
      <c r="AE72" s="396"/>
      <c r="AF72" s="396"/>
      <c r="AG72" s="396"/>
      <c r="AH72" s="338"/>
      <c r="AI72" s="396"/>
      <c r="AJ72" s="396"/>
      <c r="AK72" s="396"/>
      <c r="AL72" s="396"/>
      <c r="AM72" s="396"/>
      <c r="AN72" s="396"/>
      <c r="AO72" s="396"/>
      <c r="AP72" s="338"/>
      <c r="AQ72" s="396"/>
      <c r="AR72" s="396"/>
      <c r="AS72" s="396"/>
      <c r="AT72" s="396"/>
      <c r="AU72" s="396"/>
      <c r="AV72" s="396"/>
      <c r="AW72" s="396"/>
      <c r="AX72" s="338"/>
      <c r="AY72" s="396"/>
      <c r="AZ72" s="396"/>
      <c r="BA72" s="396"/>
      <c r="BB72" s="396"/>
      <c r="BC72" s="396"/>
      <c r="BD72" s="396"/>
      <c r="BE72" s="396"/>
      <c r="BF72" s="339"/>
      <c r="BG72" s="398"/>
      <c r="BH72" s="398"/>
      <c r="BI72" s="398"/>
      <c r="BJ72" s="398"/>
    </row>
    <row r="73" spans="2:62" s="64" customFormat="1" ht="13.5">
      <c r="E73" s="329"/>
      <c r="M73" s="395"/>
      <c r="N73" s="396"/>
      <c r="O73" s="396"/>
      <c r="P73" s="396"/>
      <c r="Q73" s="396"/>
      <c r="R73" s="396"/>
      <c r="S73" s="396"/>
      <c r="T73" s="396"/>
      <c r="U73" s="337"/>
      <c r="V73" s="397"/>
      <c r="W73" s="397"/>
      <c r="X73" s="397"/>
      <c r="Y73" s="397"/>
      <c r="Z73" s="338"/>
      <c r="AA73" s="396"/>
      <c r="AB73" s="396"/>
      <c r="AC73" s="396"/>
      <c r="AD73" s="396"/>
      <c r="AE73" s="396"/>
      <c r="AF73" s="396"/>
      <c r="AG73" s="396"/>
      <c r="AH73" s="338"/>
      <c r="AI73" s="396"/>
      <c r="AJ73" s="396"/>
      <c r="AK73" s="396"/>
      <c r="AL73" s="396"/>
      <c r="AM73" s="396"/>
      <c r="AN73" s="396"/>
      <c r="AO73" s="396"/>
      <c r="AP73" s="338"/>
      <c r="AQ73" s="396"/>
      <c r="AR73" s="396"/>
      <c r="AS73" s="396"/>
      <c r="AT73" s="396"/>
      <c r="AU73" s="396"/>
      <c r="AV73" s="396"/>
      <c r="AW73" s="396"/>
      <c r="AX73" s="338"/>
      <c r="AY73" s="396"/>
      <c r="AZ73" s="396"/>
      <c r="BA73" s="396"/>
      <c r="BB73" s="396"/>
      <c r="BC73" s="396"/>
      <c r="BD73" s="396"/>
      <c r="BE73" s="396"/>
      <c r="BF73" s="339"/>
      <c r="BG73" s="398"/>
      <c r="BH73" s="398"/>
      <c r="BI73" s="398"/>
      <c r="BJ73" s="398"/>
    </row>
    <row r="74" spans="2:62" s="64" customFormat="1" ht="13.5">
      <c r="E74" s="329"/>
      <c r="M74" s="395"/>
      <c r="N74" s="396"/>
      <c r="O74" s="396"/>
      <c r="P74" s="396"/>
      <c r="Q74" s="396"/>
      <c r="R74" s="396"/>
      <c r="S74" s="396"/>
      <c r="T74" s="396"/>
      <c r="U74" s="337"/>
      <c r="V74" s="397"/>
      <c r="W74" s="397"/>
      <c r="X74" s="397"/>
      <c r="Y74" s="397"/>
      <c r="Z74" s="338"/>
      <c r="AA74" s="396"/>
      <c r="AB74" s="396"/>
      <c r="AC74" s="396"/>
      <c r="AD74" s="396"/>
      <c r="AE74" s="396"/>
      <c r="AF74" s="396"/>
      <c r="AG74" s="396"/>
      <c r="AH74" s="338"/>
      <c r="AI74" s="396"/>
      <c r="AJ74" s="396"/>
      <c r="AK74" s="396"/>
      <c r="AL74" s="396"/>
      <c r="AM74" s="396"/>
      <c r="AN74" s="396"/>
      <c r="AO74" s="396"/>
      <c r="AP74" s="338"/>
      <c r="AQ74" s="396"/>
      <c r="AR74" s="396"/>
      <c r="AS74" s="396"/>
      <c r="AT74" s="396"/>
      <c r="AU74" s="396"/>
      <c r="AV74" s="396"/>
      <c r="AW74" s="396"/>
      <c r="AX74" s="338"/>
      <c r="AY74" s="396"/>
      <c r="AZ74" s="396"/>
      <c r="BA74" s="396"/>
      <c r="BB74" s="396"/>
      <c r="BC74" s="396"/>
      <c r="BD74" s="396"/>
      <c r="BE74" s="396"/>
      <c r="BF74" s="339"/>
      <c r="BG74" s="398"/>
      <c r="BH74" s="398"/>
      <c r="BI74" s="398"/>
      <c r="BJ74" s="398"/>
    </row>
    <row r="75" spans="2:62" s="64" customFormat="1" ht="13.5">
      <c r="E75" s="329"/>
      <c r="M75" s="395"/>
      <c r="N75" s="396"/>
      <c r="O75" s="396"/>
      <c r="P75" s="396"/>
      <c r="Q75" s="396"/>
      <c r="R75" s="396"/>
      <c r="S75" s="396"/>
      <c r="T75" s="396"/>
      <c r="U75" s="337"/>
      <c r="V75" s="397"/>
      <c r="W75" s="397"/>
      <c r="X75" s="397"/>
      <c r="Y75" s="397"/>
      <c r="Z75" s="338"/>
      <c r="AA75" s="396"/>
      <c r="AB75" s="396"/>
      <c r="AC75" s="396"/>
      <c r="AD75" s="396"/>
      <c r="AE75" s="396"/>
      <c r="AF75" s="396"/>
      <c r="AG75" s="396"/>
      <c r="AH75" s="338"/>
      <c r="AI75" s="396"/>
      <c r="AJ75" s="396"/>
      <c r="AK75" s="396"/>
      <c r="AL75" s="396"/>
      <c r="AM75" s="396"/>
      <c r="AN75" s="396"/>
      <c r="AO75" s="396"/>
      <c r="AP75" s="338"/>
      <c r="AQ75" s="396"/>
      <c r="AR75" s="396"/>
      <c r="AS75" s="396"/>
      <c r="AT75" s="396"/>
      <c r="AU75" s="396"/>
      <c r="AV75" s="396"/>
      <c r="AW75" s="396"/>
      <c r="AX75" s="338"/>
      <c r="AY75" s="396"/>
      <c r="AZ75" s="396"/>
      <c r="BA75" s="396"/>
      <c r="BB75" s="396"/>
      <c r="BC75" s="396"/>
      <c r="BD75" s="396"/>
      <c r="BE75" s="396"/>
      <c r="BF75" s="339"/>
      <c r="BG75" s="398"/>
      <c r="BH75" s="398"/>
      <c r="BI75" s="398"/>
      <c r="BJ75" s="398"/>
    </row>
    <row r="76" spans="2:62" s="64" customFormat="1" ht="13.5">
      <c r="E76" s="329"/>
      <c r="M76" s="395"/>
      <c r="N76" s="396"/>
      <c r="O76" s="396"/>
      <c r="P76" s="396"/>
      <c r="Q76" s="396"/>
      <c r="R76" s="396"/>
      <c r="S76" s="396"/>
      <c r="T76" s="396"/>
      <c r="U76" s="337"/>
      <c r="V76" s="397"/>
      <c r="W76" s="397"/>
      <c r="X76" s="397"/>
      <c r="Y76" s="397"/>
      <c r="Z76" s="338"/>
      <c r="AA76" s="396"/>
      <c r="AB76" s="396"/>
      <c r="AC76" s="396"/>
      <c r="AD76" s="396"/>
      <c r="AE76" s="396"/>
      <c r="AF76" s="396"/>
      <c r="AG76" s="396"/>
      <c r="AH76" s="338"/>
      <c r="AI76" s="396"/>
      <c r="AJ76" s="396"/>
      <c r="AK76" s="396"/>
      <c r="AL76" s="396"/>
      <c r="AM76" s="396"/>
      <c r="AN76" s="396"/>
      <c r="AO76" s="396"/>
      <c r="AP76" s="338"/>
      <c r="AQ76" s="396"/>
      <c r="AR76" s="396"/>
      <c r="AS76" s="396"/>
      <c r="AT76" s="396"/>
      <c r="AU76" s="396"/>
      <c r="AV76" s="396"/>
      <c r="AW76" s="396"/>
      <c r="AX76" s="338"/>
      <c r="AY76" s="396"/>
      <c r="AZ76" s="396"/>
      <c r="BA76" s="396"/>
      <c r="BB76" s="396"/>
      <c r="BC76" s="396"/>
      <c r="BD76" s="396"/>
      <c r="BE76" s="396"/>
      <c r="BF76" s="339"/>
      <c r="BG76" s="398"/>
      <c r="BH76" s="398"/>
      <c r="BI76" s="398"/>
      <c r="BJ76" s="398"/>
    </row>
    <row r="77" spans="2:62" s="64" customFormat="1" ht="13.5">
      <c r="E77" s="329"/>
      <c r="M77" s="395"/>
      <c r="N77" s="396"/>
      <c r="O77" s="396"/>
      <c r="P77" s="396"/>
      <c r="Q77" s="396"/>
      <c r="R77" s="396"/>
      <c r="S77" s="396"/>
      <c r="T77" s="396"/>
      <c r="U77" s="337"/>
      <c r="V77" s="397"/>
      <c r="W77" s="397"/>
      <c r="X77" s="397"/>
      <c r="Y77" s="397"/>
      <c r="Z77" s="338"/>
      <c r="AA77" s="396"/>
      <c r="AB77" s="396"/>
      <c r="AC77" s="396"/>
      <c r="AD77" s="396"/>
      <c r="AE77" s="396"/>
      <c r="AF77" s="396"/>
      <c r="AG77" s="396"/>
      <c r="AH77" s="338"/>
      <c r="AI77" s="396"/>
      <c r="AJ77" s="396"/>
      <c r="AK77" s="396"/>
      <c r="AL77" s="396"/>
      <c r="AM77" s="396"/>
      <c r="AN77" s="396"/>
      <c r="AO77" s="396"/>
      <c r="AP77" s="338"/>
      <c r="AQ77" s="396"/>
      <c r="AR77" s="396"/>
      <c r="AS77" s="396"/>
      <c r="AT77" s="396"/>
      <c r="AU77" s="396"/>
      <c r="AV77" s="396"/>
      <c r="AW77" s="396"/>
      <c r="AX77" s="338"/>
      <c r="AY77" s="396"/>
      <c r="AZ77" s="396"/>
      <c r="BA77" s="396"/>
      <c r="BB77" s="396"/>
      <c r="BC77" s="396"/>
      <c r="BD77" s="396"/>
      <c r="BE77" s="396"/>
      <c r="BF77" s="339"/>
      <c r="BG77" s="398"/>
      <c r="BH77" s="398"/>
      <c r="BI77" s="398"/>
      <c r="BJ77" s="398"/>
    </row>
    <row r="78" spans="2:62" s="73" customFormat="1" ht="11.25">
      <c r="E78" s="332"/>
      <c r="M78" s="399"/>
      <c r="N78" s="340"/>
      <c r="O78" s="340"/>
      <c r="P78" s="340"/>
      <c r="Q78" s="340"/>
      <c r="R78" s="340"/>
      <c r="S78" s="340"/>
      <c r="T78" s="340"/>
      <c r="U78" s="341"/>
      <c r="V78" s="342"/>
      <c r="W78" s="342"/>
      <c r="X78" s="342"/>
      <c r="Y78" s="342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3"/>
      <c r="BG78" s="343"/>
      <c r="BH78" s="343"/>
      <c r="BI78" s="343"/>
      <c r="BJ78" s="343"/>
    </row>
    <row r="79" spans="2:62" s="64" customFormat="1" ht="11.25">
      <c r="B79" s="336"/>
      <c r="C79" s="336"/>
      <c r="D79" s="336"/>
      <c r="E79" s="329"/>
    </row>
    <row r="80" spans="2:62" s="64" customFormat="1" ht="12" customHeight="1">
      <c r="B80" s="336"/>
      <c r="C80" s="336"/>
      <c r="D80" s="336"/>
      <c r="E80" s="329"/>
    </row>
    <row r="81" spans="3:55" s="64" customFormat="1" ht="12" customHeight="1">
      <c r="C81" s="336"/>
      <c r="D81" s="336"/>
      <c r="E81" s="336"/>
      <c r="F81" s="336"/>
    </row>
    <row r="82" spans="3:55" s="64" customFormat="1" ht="12" customHeight="1"/>
    <row r="83" spans="3:55" s="64" customFormat="1" ht="12" customHeight="1">
      <c r="G83" s="63"/>
      <c r="H83" s="63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</row>
    <row r="84" spans="3:55" s="64" customFormat="1" ht="12" customHeight="1">
      <c r="G84" s="63"/>
      <c r="H84" s="63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</row>
    <row r="85" spans="3:55" s="64" customFormat="1" ht="12" customHeight="1">
      <c r="G85" s="63"/>
      <c r="H85" s="63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</row>
    <row r="86" spans="3:55" s="64" customFormat="1" ht="12" customHeight="1">
      <c r="G86" s="63"/>
      <c r="H86" s="63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</row>
    <row r="87" spans="3:55" s="64" customFormat="1" ht="12" customHeight="1"/>
    <row r="88" spans="3:55" s="64" customFormat="1" ht="12" customHeight="1"/>
    <row r="89" spans="3:55" s="64" customFormat="1" ht="12" customHeight="1"/>
    <row r="90" spans="3:55" s="64" customFormat="1" ht="12" customHeight="1"/>
    <row r="91" spans="3:55" s="64" customFormat="1" ht="12" customHeight="1"/>
    <row r="92" spans="3:55" s="64" customFormat="1" ht="12" customHeight="1"/>
    <row r="93" spans="3:55" s="64" customFormat="1" ht="12" customHeight="1"/>
  </sheetData>
  <mergeCells count="3">
    <mergeCell ref="B5:BJ5"/>
    <mergeCell ref="B37:BJ37"/>
    <mergeCell ref="AW1:BK2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</sheetPr>
  <dimension ref="A1:BO69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style="193" customWidth="1"/>
    <col min="64" max="16384" width="9" style="193"/>
  </cols>
  <sheetData>
    <row r="1" spans="1:63">
      <c r="A1" s="781">
        <v>198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</row>
    <row r="2" spans="1:63">
      <c r="A2" s="782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</row>
    <row r="3" spans="1:63" s="61" customFormat="1" ht="11.1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</row>
    <row r="4" spans="1:63" s="61" customFormat="1" ht="11.1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</row>
    <row r="5" spans="1:63" ht="18" customHeight="1">
      <c r="B5" s="805" t="s">
        <v>848</v>
      </c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  <c r="AP5" s="805"/>
      <c r="AQ5" s="805"/>
      <c r="AR5" s="805"/>
      <c r="AS5" s="805"/>
      <c r="AT5" s="805"/>
      <c r="AU5" s="805"/>
      <c r="AV5" s="805"/>
      <c r="AW5" s="805"/>
      <c r="AX5" s="805"/>
      <c r="AY5" s="805"/>
      <c r="AZ5" s="805"/>
      <c r="BA5" s="805"/>
      <c r="BB5" s="805"/>
      <c r="BC5" s="805"/>
      <c r="BD5" s="805"/>
      <c r="BE5" s="805"/>
      <c r="BF5" s="805"/>
      <c r="BG5" s="805"/>
      <c r="BH5" s="805"/>
      <c r="BI5" s="805"/>
      <c r="BJ5" s="805"/>
    </row>
    <row r="6" spans="1:63" ht="12.95" customHeight="1"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786" t="s">
        <v>357</v>
      </c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6"/>
      <c r="AS6" s="786"/>
      <c r="AT6" s="786"/>
      <c r="AU6" s="786"/>
      <c r="AV6" s="786"/>
      <c r="AW6" s="124"/>
      <c r="AX6" s="124"/>
      <c r="AY6" s="124"/>
      <c r="AZ6" s="124"/>
      <c r="BA6" s="124"/>
      <c r="BB6" s="799" t="s">
        <v>17</v>
      </c>
      <c r="BC6" s="799"/>
      <c r="BD6" s="799"/>
      <c r="BE6" s="799"/>
      <c r="BF6" s="799"/>
      <c r="BG6" s="799"/>
      <c r="BH6" s="799"/>
      <c r="BI6" s="799"/>
      <c r="BJ6" s="799"/>
    </row>
    <row r="7" spans="1:63" ht="7.5" customHeight="1">
      <c r="BB7" s="800"/>
      <c r="BC7" s="800"/>
      <c r="BD7" s="800"/>
      <c r="BE7" s="800"/>
      <c r="BF7" s="800"/>
      <c r="BG7" s="800"/>
      <c r="BH7" s="800"/>
      <c r="BI7" s="800"/>
      <c r="BJ7" s="800"/>
    </row>
    <row r="8" spans="1:63" ht="15" customHeight="1">
      <c r="B8" s="758" t="s">
        <v>1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 t="s">
        <v>261</v>
      </c>
      <c r="P8" s="806"/>
      <c r="Q8" s="806"/>
      <c r="R8" s="806"/>
      <c r="S8" s="806"/>
      <c r="T8" s="806"/>
      <c r="U8" s="806"/>
      <c r="V8" s="806"/>
      <c r="W8" s="806"/>
      <c r="X8" s="806"/>
      <c r="Y8" s="806" t="s">
        <v>260</v>
      </c>
      <c r="Z8" s="806"/>
      <c r="AA8" s="806"/>
      <c r="AB8" s="806"/>
      <c r="AC8" s="806"/>
      <c r="AD8" s="806"/>
      <c r="AE8" s="806"/>
      <c r="AF8" s="806"/>
      <c r="AG8" s="806"/>
      <c r="AH8" s="806"/>
      <c r="AI8" s="806"/>
      <c r="AJ8" s="806"/>
      <c r="AK8" s="806"/>
      <c r="AL8" s="806"/>
      <c r="AM8" s="806"/>
      <c r="AN8" s="806"/>
      <c r="AO8" s="806"/>
      <c r="AP8" s="806"/>
      <c r="AQ8" s="806"/>
      <c r="AR8" s="806"/>
      <c r="AS8" s="806"/>
      <c r="AT8" s="806"/>
      <c r="AU8" s="806"/>
      <c r="AV8" s="806"/>
      <c r="AW8" s="806"/>
      <c r="AX8" s="806"/>
      <c r="AY8" s="806"/>
      <c r="AZ8" s="806"/>
      <c r="BA8" s="806"/>
      <c r="BB8" s="806"/>
      <c r="BC8" s="806"/>
      <c r="BD8" s="806"/>
      <c r="BE8" s="806"/>
      <c r="BF8" s="806"/>
      <c r="BG8" s="806"/>
      <c r="BH8" s="806"/>
      <c r="BI8" s="806"/>
      <c r="BJ8" s="809"/>
    </row>
    <row r="9" spans="1:63" ht="15" customHeight="1">
      <c r="B9" s="807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808" t="s">
        <v>235</v>
      </c>
      <c r="Z9" s="808"/>
      <c r="AA9" s="808"/>
      <c r="AB9" s="808"/>
      <c r="AC9" s="808"/>
      <c r="AD9" s="808"/>
      <c r="AE9" s="808"/>
      <c r="AF9" s="808"/>
      <c r="AG9" s="808"/>
      <c r="AH9" s="808"/>
      <c r="AI9" s="496" t="s">
        <v>259</v>
      </c>
      <c r="AJ9" s="496"/>
      <c r="AK9" s="496"/>
      <c r="AL9" s="496"/>
      <c r="AM9" s="496"/>
      <c r="AN9" s="496"/>
      <c r="AO9" s="496"/>
      <c r="AP9" s="496"/>
      <c r="AQ9" s="496"/>
      <c r="AR9" s="496" t="s">
        <v>258</v>
      </c>
      <c r="AS9" s="496"/>
      <c r="AT9" s="496"/>
      <c r="AU9" s="496"/>
      <c r="AV9" s="496"/>
      <c r="AW9" s="496"/>
      <c r="AX9" s="496"/>
      <c r="AY9" s="496"/>
      <c r="AZ9" s="496"/>
      <c r="BA9" s="496" t="s">
        <v>257</v>
      </c>
      <c r="BB9" s="496"/>
      <c r="BC9" s="496"/>
      <c r="BD9" s="496"/>
      <c r="BE9" s="496"/>
      <c r="BF9" s="496"/>
      <c r="BG9" s="496"/>
      <c r="BH9" s="496"/>
      <c r="BI9" s="496"/>
      <c r="BJ9" s="497"/>
    </row>
    <row r="10" spans="1:63">
      <c r="N10" s="194"/>
      <c r="BI10" s="802" t="s">
        <v>169</v>
      </c>
      <c r="BJ10" s="802"/>
    </row>
    <row r="11" spans="1:63" ht="6" customHeight="1">
      <c r="N11" s="195"/>
    </row>
    <row r="12" spans="1:63">
      <c r="C12" s="790" t="s">
        <v>7</v>
      </c>
      <c r="D12" s="790"/>
      <c r="E12" s="790"/>
      <c r="F12" s="790"/>
      <c r="G12" s="786">
        <v>21</v>
      </c>
      <c r="H12" s="786"/>
      <c r="I12" s="786"/>
      <c r="J12" s="790" t="s">
        <v>1</v>
      </c>
      <c r="K12" s="790"/>
      <c r="L12" s="790"/>
      <c r="M12" s="790"/>
      <c r="N12" s="195"/>
      <c r="O12" s="795">
        <v>707319</v>
      </c>
      <c r="P12" s="796"/>
      <c r="Q12" s="796"/>
      <c r="R12" s="796"/>
      <c r="S12" s="796"/>
      <c r="T12" s="796"/>
      <c r="U12" s="796"/>
      <c r="V12" s="796"/>
      <c r="W12" s="796"/>
      <c r="X12" s="796"/>
      <c r="Y12" s="791">
        <v>137093</v>
      </c>
      <c r="Z12" s="792"/>
      <c r="AA12" s="792"/>
      <c r="AB12" s="792"/>
      <c r="AC12" s="792"/>
      <c r="AD12" s="792"/>
      <c r="AE12" s="792"/>
      <c r="AF12" s="792"/>
      <c r="AG12" s="792"/>
      <c r="AH12" s="792"/>
      <c r="AI12" s="791">
        <v>72384</v>
      </c>
      <c r="AJ12" s="792"/>
      <c r="AK12" s="792"/>
      <c r="AL12" s="792"/>
      <c r="AM12" s="792"/>
      <c r="AN12" s="792"/>
      <c r="AO12" s="792"/>
      <c r="AP12" s="792"/>
      <c r="AQ12" s="792"/>
      <c r="AR12" s="791">
        <v>64709</v>
      </c>
      <c r="AS12" s="804"/>
      <c r="AT12" s="804"/>
      <c r="AU12" s="804"/>
      <c r="AV12" s="804"/>
      <c r="AW12" s="804"/>
      <c r="AX12" s="804"/>
      <c r="AY12" s="804"/>
      <c r="AZ12" s="804"/>
      <c r="BA12" s="803">
        <v>19.382060993695912</v>
      </c>
      <c r="BB12" s="804"/>
      <c r="BC12" s="804"/>
      <c r="BD12" s="804"/>
      <c r="BE12" s="804"/>
      <c r="BF12" s="804"/>
      <c r="BG12" s="804"/>
      <c r="BH12" s="804"/>
      <c r="BI12" s="804"/>
      <c r="BJ12" s="804"/>
    </row>
    <row r="13" spans="1:63">
      <c r="G13" s="786">
        <v>22</v>
      </c>
      <c r="H13" s="786"/>
      <c r="I13" s="786"/>
      <c r="N13" s="195"/>
      <c r="O13" s="795">
        <v>708488</v>
      </c>
      <c r="P13" s="796"/>
      <c r="Q13" s="796"/>
      <c r="R13" s="796"/>
      <c r="S13" s="796"/>
      <c r="T13" s="796"/>
      <c r="U13" s="796"/>
      <c r="V13" s="796"/>
      <c r="W13" s="796"/>
      <c r="X13" s="796"/>
      <c r="Y13" s="791">
        <v>137915</v>
      </c>
      <c r="Z13" s="792"/>
      <c r="AA13" s="792"/>
      <c r="AB13" s="792"/>
      <c r="AC13" s="792"/>
      <c r="AD13" s="792"/>
      <c r="AE13" s="792"/>
      <c r="AF13" s="792"/>
      <c r="AG13" s="792"/>
      <c r="AH13" s="792"/>
      <c r="AI13" s="791">
        <v>70069</v>
      </c>
      <c r="AJ13" s="792"/>
      <c r="AK13" s="792"/>
      <c r="AL13" s="792"/>
      <c r="AM13" s="792"/>
      <c r="AN13" s="792"/>
      <c r="AO13" s="792"/>
      <c r="AP13" s="792"/>
      <c r="AQ13" s="792"/>
      <c r="AR13" s="791">
        <v>67846</v>
      </c>
      <c r="AS13" s="804"/>
      <c r="AT13" s="804"/>
      <c r="AU13" s="804"/>
      <c r="AV13" s="804"/>
      <c r="AW13" s="804"/>
      <c r="AX13" s="804"/>
      <c r="AY13" s="804"/>
      <c r="AZ13" s="804"/>
      <c r="BA13" s="803">
        <v>19.466102460450987</v>
      </c>
      <c r="BB13" s="804"/>
      <c r="BC13" s="804"/>
      <c r="BD13" s="804"/>
      <c r="BE13" s="804"/>
      <c r="BF13" s="804"/>
      <c r="BG13" s="804"/>
      <c r="BH13" s="804"/>
      <c r="BI13" s="804"/>
      <c r="BJ13" s="804"/>
    </row>
    <row r="14" spans="1:63">
      <c r="G14" s="786">
        <v>23</v>
      </c>
      <c r="H14" s="786"/>
      <c r="I14" s="786"/>
      <c r="N14" s="195"/>
      <c r="O14" s="795">
        <v>708500</v>
      </c>
      <c r="P14" s="796"/>
      <c r="Q14" s="796"/>
      <c r="R14" s="796"/>
      <c r="S14" s="796"/>
      <c r="T14" s="796"/>
      <c r="U14" s="796"/>
      <c r="V14" s="796"/>
      <c r="W14" s="796"/>
      <c r="X14" s="796"/>
      <c r="Y14" s="791">
        <v>140859</v>
      </c>
      <c r="Z14" s="792"/>
      <c r="AA14" s="792"/>
      <c r="AB14" s="792"/>
      <c r="AC14" s="792"/>
      <c r="AD14" s="792"/>
      <c r="AE14" s="792"/>
      <c r="AF14" s="792"/>
      <c r="AG14" s="792"/>
      <c r="AH14" s="792"/>
      <c r="AI14" s="791">
        <v>70081</v>
      </c>
      <c r="AJ14" s="792"/>
      <c r="AK14" s="792"/>
      <c r="AL14" s="792"/>
      <c r="AM14" s="792"/>
      <c r="AN14" s="792"/>
      <c r="AO14" s="792"/>
      <c r="AP14" s="792"/>
      <c r="AQ14" s="792"/>
      <c r="AR14" s="791">
        <v>70778</v>
      </c>
      <c r="AS14" s="804"/>
      <c r="AT14" s="804"/>
      <c r="AU14" s="804"/>
      <c r="AV14" s="804"/>
      <c r="AW14" s="804"/>
      <c r="AX14" s="804"/>
      <c r="AY14" s="804"/>
      <c r="AZ14" s="804"/>
      <c r="BA14" s="803">
        <v>19.881298517995766</v>
      </c>
      <c r="BB14" s="804"/>
      <c r="BC14" s="804"/>
      <c r="BD14" s="804"/>
      <c r="BE14" s="804"/>
      <c r="BF14" s="804"/>
      <c r="BG14" s="804"/>
      <c r="BH14" s="804"/>
      <c r="BI14" s="804"/>
      <c r="BJ14" s="804"/>
    </row>
    <row r="15" spans="1:63">
      <c r="G15" s="786">
        <v>24</v>
      </c>
      <c r="H15" s="786"/>
      <c r="I15" s="786"/>
      <c r="N15" s="195"/>
      <c r="O15" s="795">
        <v>709609</v>
      </c>
      <c r="P15" s="796"/>
      <c r="Q15" s="796"/>
      <c r="R15" s="796"/>
      <c r="S15" s="796"/>
      <c r="T15" s="796"/>
      <c r="U15" s="796"/>
      <c r="V15" s="796"/>
      <c r="W15" s="796"/>
      <c r="X15" s="796"/>
      <c r="Y15" s="791">
        <v>145923</v>
      </c>
      <c r="Z15" s="792"/>
      <c r="AA15" s="792"/>
      <c r="AB15" s="792"/>
      <c r="AC15" s="792"/>
      <c r="AD15" s="792"/>
      <c r="AE15" s="792"/>
      <c r="AF15" s="792"/>
      <c r="AG15" s="792"/>
      <c r="AH15" s="792"/>
      <c r="AI15" s="791">
        <v>72365</v>
      </c>
      <c r="AJ15" s="792"/>
      <c r="AK15" s="792"/>
      <c r="AL15" s="792"/>
      <c r="AM15" s="792"/>
      <c r="AN15" s="792"/>
      <c r="AO15" s="792"/>
      <c r="AP15" s="792"/>
      <c r="AQ15" s="792"/>
      <c r="AR15" s="791">
        <v>73558</v>
      </c>
      <c r="AS15" s="804"/>
      <c r="AT15" s="804"/>
      <c r="AU15" s="804"/>
      <c r="AV15" s="804"/>
      <c r="AW15" s="804"/>
      <c r="AX15" s="804"/>
      <c r="AY15" s="804"/>
      <c r="AZ15" s="804"/>
      <c r="BA15" s="803">
        <v>20.563859815757692</v>
      </c>
      <c r="BB15" s="804"/>
      <c r="BC15" s="804"/>
      <c r="BD15" s="804"/>
      <c r="BE15" s="804"/>
      <c r="BF15" s="804"/>
      <c r="BG15" s="804"/>
      <c r="BH15" s="804"/>
      <c r="BI15" s="804"/>
      <c r="BJ15" s="804"/>
    </row>
    <row r="16" spans="1:63">
      <c r="G16" s="777">
        <v>25</v>
      </c>
      <c r="H16" s="777"/>
      <c r="I16" s="777"/>
      <c r="N16" s="195"/>
      <c r="O16" s="797">
        <v>712407</v>
      </c>
      <c r="P16" s="798"/>
      <c r="Q16" s="798"/>
      <c r="R16" s="798"/>
      <c r="S16" s="798"/>
      <c r="T16" s="798"/>
      <c r="U16" s="798"/>
      <c r="V16" s="798"/>
      <c r="W16" s="798"/>
      <c r="X16" s="798"/>
      <c r="Y16" s="793">
        <v>150037</v>
      </c>
      <c r="Z16" s="794"/>
      <c r="AA16" s="794"/>
      <c r="AB16" s="794"/>
      <c r="AC16" s="794"/>
      <c r="AD16" s="794"/>
      <c r="AE16" s="794"/>
      <c r="AF16" s="794"/>
      <c r="AG16" s="794"/>
      <c r="AH16" s="794"/>
      <c r="AI16" s="793">
        <v>74661</v>
      </c>
      <c r="AJ16" s="794"/>
      <c r="AK16" s="794"/>
      <c r="AL16" s="794"/>
      <c r="AM16" s="794"/>
      <c r="AN16" s="794"/>
      <c r="AO16" s="794"/>
      <c r="AP16" s="794"/>
      <c r="AQ16" s="794"/>
      <c r="AR16" s="793">
        <v>75376</v>
      </c>
      <c r="AS16" s="812"/>
      <c r="AT16" s="812"/>
      <c r="AU16" s="812"/>
      <c r="AV16" s="812"/>
      <c r="AW16" s="812"/>
      <c r="AX16" s="812"/>
      <c r="AY16" s="812"/>
      <c r="AZ16" s="812"/>
      <c r="BA16" s="811">
        <v>21.06</v>
      </c>
      <c r="BB16" s="812"/>
      <c r="BC16" s="812"/>
      <c r="BD16" s="812"/>
      <c r="BE16" s="812"/>
      <c r="BF16" s="812"/>
      <c r="BG16" s="812"/>
      <c r="BH16" s="812"/>
      <c r="BI16" s="812"/>
      <c r="BJ16" s="812"/>
    </row>
    <row r="17" spans="2:62" ht="12" customHeight="1"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</row>
    <row r="18" spans="2:62">
      <c r="C18" s="520" t="s">
        <v>8</v>
      </c>
      <c r="D18" s="520"/>
      <c r="E18" s="125" t="s">
        <v>168</v>
      </c>
      <c r="F18" s="198" t="s">
        <v>256</v>
      </c>
    </row>
    <row r="19" spans="2:62">
      <c r="B19" s="783" t="s">
        <v>9</v>
      </c>
      <c r="C19" s="783"/>
      <c r="D19" s="783"/>
      <c r="E19" s="125" t="s">
        <v>168</v>
      </c>
      <c r="F19" s="198" t="s">
        <v>230</v>
      </c>
    </row>
    <row r="21" spans="2:62" ht="12.95" customHeight="1"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786" t="s">
        <v>255</v>
      </c>
      <c r="Q21" s="786"/>
      <c r="R21" s="786"/>
      <c r="S21" s="786"/>
      <c r="T21" s="786"/>
      <c r="U21" s="786"/>
      <c r="V21" s="786"/>
      <c r="W21" s="786"/>
      <c r="X21" s="786"/>
      <c r="Y21" s="786"/>
      <c r="Z21" s="786"/>
      <c r="AA21" s="786"/>
      <c r="AB21" s="786"/>
      <c r="AC21" s="786"/>
      <c r="AD21" s="786"/>
      <c r="AE21" s="786"/>
      <c r="AF21" s="786"/>
      <c r="AG21" s="786"/>
      <c r="AH21" s="786"/>
      <c r="AI21" s="786"/>
      <c r="AJ21" s="786"/>
      <c r="AK21" s="786"/>
      <c r="AL21" s="786"/>
      <c r="AM21" s="786"/>
      <c r="AN21" s="786"/>
      <c r="AO21" s="786"/>
      <c r="AP21" s="786"/>
      <c r="AQ21" s="786"/>
      <c r="AR21" s="786"/>
      <c r="AS21" s="786"/>
      <c r="AT21" s="786"/>
      <c r="AU21" s="786"/>
      <c r="AV21" s="786"/>
      <c r="AW21" s="124"/>
      <c r="AX21" s="124"/>
      <c r="AY21" s="124"/>
      <c r="AZ21" s="124"/>
      <c r="BA21" s="124"/>
      <c r="BB21" s="799" t="s">
        <v>17</v>
      </c>
      <c r="BC21" s="799"/>
      <c r="BD21" s="799"/>
      <c r="BE21" s="799"/>
      <c r="BF21" s="799"/>
      <c r="BG21" s="799"/>
      <c r="BH21" s="799"/>
      <c r="BI21" s="799"/>
      <c r="BJ21" s="799"/>
    </row>
    <row r="22" spans="2:62" ht="7.5" customHeight="1">
      <c r="BB22" s="800"/>
      <c r="BC22" s="800"/>
      <c r="BD22" s="800"/>
      <c r="BE22" s="800"/>
      <c r="BF22" s="800"/>
      <c r="BG22" s="800"/>
      <c r="BH22" s="800"/>
      <c r="BI22" s="800"/>
      <c r="BJ22" s="800"/>
    </row>
    <row r="23" spans="2:62" ht="15.95" customHeight="1">
      <c r="B23" s="759" t="s">
        <v>1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60"/>
      <c r="Q23" s="767" t="s">
        <v>18</v>
      </c>
      <c r="R23" s="768"/>
      <c r="S23" s="768"/>
      <c r="T23" s="768"/>
      <c r="U23" s="768"/>
      <c r="V23" s="769"/>
      <c r="W23" s="763" t="s">
        <v>254</v>
      </c>
      <c r="X23" s="761"/>
      <c r="Y23" s="761"/>
      <c r="Z23" s="761"/>
      <c r="AA23" s="764"/>
      <c r="AB23" s="763" t="s">
        <v>253</v>
      </c>
      <c r="AC23" s="761"/>
      <c r="AD23" s="761"/>
      <c r="AE23" s="761"/>
      <c r="AF23" s="764"/>
      <c r="AG23" s="754" t="s">
        <v>252</v>
      </c>
      <c r="AH23" s="755"/>
      <c r="AI23" s="755"/>
      <c r="AJ23" s="755"/>
      <c r="AK23" s="755"/>
      <c r="AL23" s="755"/>
      <c r="AM23" s="755"/>
      <c r="AN23" s="755"/>
      <c r="AO23" s="755"/>
      <c r="AP23" s="756"/>
      <c r="AQ23" s="763" t="s">
        <v>251</v>
      </c>
      <c r="AR23" s="761"/>
      <c r="AS23" s="761"/>
      <c r="AT23" s="761"/>
      <c r="AU23" s="764"/>
      <c r="AV23" s="763" t="s">
        <v>250</v>
      </c>
      <c r="AW23" s="761"/>
      <c r="AX23" s="761"/>
      <c r="AY23" s="761"/>
      <c r="AZ23" s="764"/>
      <c r="BA23" s="763" t="s">
        <v>249</v>
      </c>
      <c r="BB23" s="761"/>
      <c r="BC23" s="761"/>
      <c r="BD23" s="761"/>
      <c r="BE23" s="764"/>
      <c r="BF23" s="761" t="s">
        <v>248</v>
      </c>
      <c r="BG23" s="761"/>
      <c r="BH23" s="761"/>
      <c r="BI23" s="761"/>
      <c r="BJ23" s="761"/>
    </row>
    <row r="24" spans="2:62" ht="15.95" customHeight="1">
      <c r="B24" s="716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7"/>
      <c r="Q24" s="770"/>
      <c r="R24" s="771"/>
      <c r="S24" s="771"/>
      <c r="T24" s="771"/>
      <c r="U24" s="771"/>
      <c r="V24" s="772"/>
      <c r="W24" s="765"/>
      <c r="X24" s="762"/>
      <c r="Y24" s="762"/>
      <c r="Z24" s="762"/>
      <c r="AA24" s="766"/>
      <c r="AB24" s="765"/>
      <c r="AC24" s="762"/>
      <c r="AD24" s="762"/>
      <c r="AE24" s="762"/>
      <c r="AF24" s="766"/>
      <c r="AG24" s="773" t="s">
        <v>356</v>
      </c>
      <c r="AH24" s="774"/>
      <c r="AI24" s="774"/>
      <c r="AJ24" s="774"/>
      <c r="AK24" s="775"/>
      <c r="AL24" s="773" t="s">
        <v>252</v>
      </c>
      <c r="AM24" s="774"/>
      <c r="AN24" s="774"/>
      <c r="AO24" s="774"/>
      <c r="AP24" s="775"/>
      <c r="AQ24" s="765"/>
      <c r="AR24" s="762"/>
      <c r="AS24" s="762"/>
      <c r="AT24" s="762"/>
      <c r="AU24" s="766"/>
      <c r="AV24" s="765"/>
      <c r="AW24" s="762"/>
      <c r="AX24" s="762"/>
      <c r="AY24" s="762"/>
      <c r="AZ24" s="766"/>
      <c r="BA24" s="765"/>
      <c r="BB24" s="762"/>
      <c r="BC24" s="762"/>
      <c r="BD24" s="762"/>
      <c r="BE24" s="766"/>
      <c r="BF24" s="762"/>
      <c r="BG24" s="762"/>
      <c r="BH24" s="762"/>
      <c r="BI24" s="762"/>
      <c r="BJ24" s="762"/>
    </row>
    <row r="25" spans="2:62" ht="12" customHeight="1">
      <c r="P25" s="194"/>
      <c r="Q25" s="42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</row>
    <row r="26" spans="2:62" ht="13.5" customHeight="1">
      <c r="D26" s="790" t="s">
        <v>7</v>
      </c>
      <c r="E26" s="790"/>
      <c r="F26" s="790"/>
      <c r="G26" s="790"/>
      <c r="H26" s="786">
        <v>21</v>
      </c>
      <c r="I26" s="786"/>
      <c r="J26" s="786"/>
      <c r="K26" s="790" t="s">
        <v>1</v>
      </c>
      <c r="L26" s="790"/>
      <c r="M26" s="790"/>
      <c r="N26" s="790"/>
      <c r="P26" s="195"/>
      <c r="Q26" s="810">
        <v>137312</v>
      </c>
      <c r="R26" s="810"/>
      <c r="S26" s="810"/>
      <c r="T26" s="810"/>
      <c r="U26" s="810"/>
      <c r="V26" s="810"/>
      <c r="W26" s="801">
        <v>5396</v>
      </c>
      <c r="X26" s="801"/>
      <c r="Y26" s="801"/>
      <c r="Z26" s="801"/>
      <c r="AA26" s="801"/>
      <c r="AB26" s="801">
        <v>20806</v>
      </c>
      <c r="AC26" s="801"/>
      <c r="AD26" s="801"/>
      <c r="AE26" s="801"/>
      <c r="AF26" s="801"/>
      <c r="AG26" s="191"/>
      <c r="AH26" s="191"/>
      <c r="AI26" s="801">
        <v>14501</v>
      </c>
      <c r="AJ26" s="801"/>
      <c r="AK26" s="801"/>
      <c r="AL26" s="801"/>
      <c r="AM26" s="801"/>
      <c r="AN26" s="200"/>
      <c r="AO26" s="200"/>
      <c r="AP26" s="200"/>
      <c r="AQ26" s="780">
        <v>22090</v>
      </c>
      <c r="AR26" s="778"/>
      <c r="AS26" s="778"/>
      <c r="AT26" s="778"/>
      <c r="AU26" s="779"/>
      <c r="AV26" s="801">
        <v>13783</v>
      </c>
      <c r="AW26" s="801"/>
      <c r="AX26" s="801"/>
      <c r="AY26" s="801"/>
      <c r="AZ26" s="801"/>
      <c r="BA26" s="776">
        <v>13061</v>
      </c>
      <c r="BB26" s="776"/>
      <c r="BC26" s="776"/>
      <c r="BD26" s="776"/>
      <c r="BE26" s="776"/>
      <c r="BF26" s="801">
        <v>15435</v>
      </c>
      <c r="BG26" s="801"/>
      <c r="BH26" s="801"/>
      <c r="BI26" s="801"/>
      <c r="BJ26" s="801"/>
    </row>
    <row r="27" spans="2:62" ht="13.5" customHeight="1">
      <c r="D27" s="790"/>
      <c r="E27" s="790"/>
      <c r="F27" s="790"/>
      <c r="G27" s="790"/>
      <c r="H27" s="786">
        <v>22</v>
      </c>
      <c r="I27" s="786"/>
      <c r="J27" s="786"/>
      <c r="K27" s="790"/>
      <c r="L27" s="790"/>
      <c r="M27" s="790"/>
      <c r="N27" s="790"/>
      <c r="P27" s="195"/>
      <c r="Q27" s="776">
        <v>138101</v>
      </c>
      <c r="R27" s="776"/>
      <c r="S27" s="776"/>
      <c r="T27" s="776"/>
      <c r="U27" s="776"/>
      <c r="V27" s="776"/>
      <c r="W27" s="776">
        <v>5746</v>
      </c>
      <c r="X27" s="776"/>
      <c r="Y27" s="776"/>
      <c r="Z27" s="776"/>
      <c r="AA27" s="776"/>
      <c r="AB27" s="776">
        <v>21397</v>
      </c>
      <c r="AC27" s="776"/>
      <c r="AD27" s="776"/>
      <c r="AE27" s="776"/>
      <c r="AF27" s="776"/>
      <c r="AG27" s="192"/>
      <c r="AH27" s="192"/>
      <c r="AI27" s="776">
        <v>15523</v>
      </c>
      <c r="AJ27" s="776"/>
      <c r="AK27" s="776"/>
      <c r="AL27" s="776"/>
      <c r="AM27" s="776"/>
      <c r="AN27" s="200"/>
      <c r="AO27" s="200"/>
      <c r="AP27" s="200"/>
      <c r="AQ27" s="776">
        <v>21736</v>
      </c>
      <c r="AR27" s="776"/>
      <c r="AS27" s="776"/>
      <c r="AT27" s="776"/>
      <c r="AU27" s="776"/>
      <c r="AV27" s="776">
        <v>13627</v>
      </c>
      <c r="AW27" s="776"/>
      <c r="AX27" s="776"/>
      <c r="AY27" s="776"/>
      <c r="AZ27" s="776"/>
      <c r="BA27" s="776">
        <v>13284</v>
      </c>
      <c r="BB27" s="776"/>
      <c r="BC27" s="776"/>
      <c r="BD27" s="776"/>
      <c r="BE27" s="776"/>
      <c r="BF27" s="776">
        <v>15705</v>
      </c>
      <c r="BG27" s="776"/>
      <c r="BH27" s="776"/>
      <c r="BI27" s="776"/>
      <c r="BJ27" s="776"/>
    </row>
    <row r="28" spans="2:62" ht="13.5" customHeight="1">
      <c r="H28" s="786">
        <v>23</v>
      </c>
      <c r="I28" s="786"/>
      <c r="J28" s="786"/>
      <c r="P28" s="195"/>
      <c r="Q28" s="776">
        <v>141031</v>
      </c>
      <c r="R28" s="776"/>
      <c r="S28" s="776"/>
      <c r="T28" s="776"/>
      <c r="U28" s="776"/>
      <c r="V28" s="776"/>
      <c r="W28" s="776">
        <v>6158</v>
      </c>
      <c r="X28" s="776"/>
      <c r="Y28" s="776"/>
      <c r="Z28" s="776"/>
      <c r="AA28" s="776"/>
      <c r="AB28" s="776">
        <v>21974</v>
      </c>
      <c r="AC28" s="776"/>
      <c r="AD28" s="776"/>
      <c r="AE28" s="776"/>
      <c r="AF28" s="776"/>
      <c r="AG28" s="192"/>
      <c r="AH28" s="192"/>
      <c r="AI28" s="776">
        <v>16363</v>
      </c>
      <c r="AJ28" s="776"/>
      <c r="AK28" s="776"/>
      <c r="AL28" s="776"/>
      <c r="AM28" s="776"/>
      <c r="AN28" s="200"/>
      <c r="AO28" s="200"/>
      <c r="AP28" s="200"/>
      <c r="AQ28" s="776">
        <v>21487</v>
      </c>
      <c r="AR28" s="776"/>
      <c r="AS28" s="776"/>
      <c r="AT28" s="776"/>
      <c r="AU28" s="776"/>
      <c r="AV28" s="776">
        <v>13915</v>
      </c>
      <c r="AW28" s="776"/>
      <c r="AX28" s="776"/>
      <c r="AY28" s="776"/>
      <c r="AZ28" s="776"/>
      <c r="BA28" s="776">
        <v>13795</v>
      </c>
      <c r="BB28" s="776"/>
      <c r="BC28" s="776"/>
      <c r="BD28" s="776"/>
      <c r="BE28" s="776"/>
      <c r="BF28" s="776">
        <v>16042</v>
      </c>
      <c r="BG28" s="776"/>
      <c r="BH28" s="776"/>
      <c r="BI28" s="776"/>
      <c r="BJ28" s="776"/>
    </row>
    <row r="29" spans="2:62" ht="13.5" customHeight="1">
      <c r="H29" s="786">
        <v>24</v>
      </c>
      <c r="I29" s="786"/>
      <c r="J29" s="786"/>
      <c r="K29" s="201"/>
      <c r="L29" s="201"/>
      <c r="M29" s="201"/>
      <c r="N29" s="201"/>
      <c r="P29" s="202"/>
      <c r="Q29" s="776">
        <v>146092</v>
      </c>
      <c r="R29" s="776"/>
      <c r="S29" s="776"/>
      <c r="T29" s="776"/>
      <c r="U29" s="776"/>
      <c r="V29" s="776"/>
      <c r="W29" s="776">
        <v>6628</v>
      </c>
      <c r="X29" s="776"/>
      <c r="Y29" s="776"/>
      <c r="Z29" s="776"/>
      <c r="AA29" s="776"/>
      <c r="AB29" s="776">
        <v>23015</v>
      </c>
      <c r="AC29" s="776"/>
      <c r="AD29" s="776"/>
      <c r="AE29" s="776"/>
      <c r="AF29" s="776"/>
      <c r="AG29" s="813">
        <v>7957</v>
      </c>
      <c r="AH29" s="814"/>
      <c r="AI29" s="814"/>
      <c r="AJ29" s="814"/>
      <c r="AK29" s="815"/>
      <c r="AL29" s="801">
        <v>9219</v>
      </c>
      <c r="AM29" s="801"/>
      <c r="AN29" s="801"/>
      <c r="AO29" s="801"/>
      <c r="AP29" s="801"/>
      <c r="AQ29" s="776">
        <v>21940</v>
      </c>
      <c r="AR29" s="776"/>
      <c r="AS29" s="776"/>
      <c r="AT29" s="776"/>
      <c r="AU29" s="776"/>
      <c r="AV29" s="776">
        <v>14100</v>
      </c>
      <c r="AW29" s="776"/>
      <c r="AX29" s="776"/>
      <c r="AY29" s="776"/>
      <c r="AZ29" s="776"/>
      <c r="BA29" s="776">
        <v>14746</v>
      </c>
      <c r="BB29" s="776"/>
      <c r="BC29" s="776"/>
      <c r="BD29" s="776"/>
      <c r="BE29" s="776"/>
      <c r="BF29" s="776">
        <v>16811</v>
      </c>
      <c r="BG29" s="776"/>
      <c r="BH29" s="776"/>
      <c r="BI29" s="776"/>
      <c r="BJ29" s="776"/>
    </row>
    <row r="30" spans="2:62" ht="13.5" customHeight="1">
      <c r="H30" s="777">
        <v>25</v>
      </c>
      <c r="I30" s="777"/>
      <c r="J30" s="777"/>
      <c r="K30" s="249"/>
      <c r="L30" s="249"/>
      <c r="M30" s="249"/>
      <c r="N30" s="249"/>
      <c r="O30" s="249"/>
      <c r="P30" s="250"/>
      <c r="Q30" s="778">
        <v>149890</v>
      </c>
      <c r="R30" s="778"/>
      <c r="S30" s="778"/>
      <c r="T30" s="778"/>
      <c r="U30" s="778"/>
      <c r="V30" s="779"/>
      <c r="W30" s="780">
        <v>6987</v>
      </c>
      <c r="X30" s="778"/>
      <c r="Y30" s="778"/>
      <c r="Z30" s="778"/>
      <c r="AA30" s="779"/>
      <c r="AB30" s="780">
        <v>23442</v>
      </c>
      <c r="AC30" s="778"/>
      <c r="AD30" s="778"/>
      <c r="AE30" s="778"/>
      <c r="AF30" s="779"/>
      <c r="AG30" s="780">
        <v>8266</v>
      </c>
      <c r="AH30" s="778"/>
      <c r="AI30" s="778"/>
      <c r="AJ30" s="778"/>
      <c r="AK30" s="779"/>
      <c r="AL30" s="780">
        <v>9609</v>
      </c>
      <c r="AM30" s="778"/>
      <c r="AN30" s="778"/>
      <c r="AO30" s="778"/>
      <c r="AP30" s="779"/>
      <c r="AQ30" s="780">
        <v>22367</v>
      </c>
      <c r="AR30" s="778"/>
      <c r="AS30" s="778"/>
      <c r="AT30" s="778"/>
      <c r="AU30" s="779"/>
      <c r="AV30" s="780">
        <v>14126</v>
      </c>
      <c r="AW30" s="778"/>
      <c r="AX30" s="778"/>
      <c r="AY30" s="778"/>
      <c r="AZ30" s="779"/>
      <c r="BA30" s="780">
        <v>15446</v>
      </c>
      <c r="BB30" s="778"/>
      <c r="BC30" s="778"/>
      <c r="BD30" s="778"/>
      <c r="BE30" s="779"/>
      <c r="BF30" s="780">
        <v>17369</v>
      </c>
      <c r="BG30" s="778"/>
      <c r="BH30" s="778"/>
      <c r="BI30" s="778"/>
      <c r="BJ30" s="779"/>
    </row>
    <row r="31" spans="2:62" ht="12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7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</row>
    <row r="32" spans="2:62" ht="13.5" customHeight="1">
      <c r="B32" s="757" t="s">
        <v>1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8"/>
      <c r="Q32" s="754" t="s">
        <v>247</v>
      </c>
      <c r="R32" s="755"/>
      <c r="S32" s="755"/>
      <c r="T32" s="755"/>
      <c r="U32" s="755"/>
      <c r="V32" s="756"/>
      <c r="W32" s="754" t="s">
        <v>246</v>
      </c>
      <c r="X32" s="755"/>
      <c r="Y32" s="755"/>
      <c r="Z32" s="755"/>
      <c r="AA32" s="756"/>
      <c r="AB32" s="754" t="s">
        <v>245</v>
      </c>
      <c r="AC32" s="755"/>
      <c r="AD32" s="755"/>
      <c r="AE32" s="755"/>
      <c r="AF32" s="756"/>
      <c r="AG32" s="755" t="s">
        <v>244</v>
      </c>
      <c r="AH32" s="755"/>
      <c r="AI32" s="755"/>
      <c r="AJ32" s="755"/>
      <c r="AK32" s="756"/>
      <c r="AL32" s="754" t="s">
        <v>243</v>
      </c>
      <c r="AM32" s="755"/>
      <c r="AN32" s="755"/>
      <c r="AO32" s="755"/>
      <c r="AP32" s="756"/>
      <c r="AQ32" s="755" t="s">
        <v>242</v>
      </c>
      <c r="AR32" s="755"/>
      <c r="AS32" s="755"/>
      <c r="AT32" s="755"/>
      <c r="AU32" s="755"/>
    </row>
    <row r="33" spans="2:67" ht="12" customHeight="1">
      <c r="P33" s="195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P33" s="200"/>
    </row>
    <row r="34" spans="2:67" ht="12" customHeight="1">
      <c r="D34" s="790" t="s">
        <v>7</v>
      </c>
      <c r="E34" s="790"/>
      <c r="F34" s="790"/>
      <c r="G34" s="790"/>
      <c r="H34" s="786">
        <v>21</v>
      </c>
      <c r="I34" s="786"/>
      <c r="J34" s="786"/>
      <c r="K34" s="790" t="s">
        <v>1</v>
      </c>
      <c r="L34" s="790"/>
      <c r="M34" s="790"/>
      <c r="N34" s="790"/>
      <c r="P34" s="195"/>
      <c r="Q34" s="787">
        <v>14003</v>
      </c>
      <c r="R34" s="784"/>
      <c r="S34" s="784"/>
      <c r="T34" s="784"/>
      <c r="U34" s="784"/>
      <c r="V34" s="784"/>
      <c r="W34" s="784">
        <v>6016</v>
      </c>
      <c r="X34" s="784"/>
      <c r="Y34" s="784"/>
      <c r="Z34" s="784"/>
      <c r="AA34" s="784"/>
      <c r="AB34" s="784">
        <v>5130</v>
      </c>
      <c r="AC34" s="784"/>
      <c r="AD34" s="784"/>
      <c r="AE34" s="784"/>
      <c r="AF34" s="784"/>
      <c r="AG34" s="784">
        <v>2132</v>
      </c>
      <c r="AH34" s="784"/>
      <c r="AI34" s="784"/>
      <c r="AJ34" s="784"/>
      <c r="AK34" s="784"/>
      <c r="AL34" s="784">
        <v>1172</v>
      </c>
      <c r="AM34" s="784"/>
      <c r="AN34" s="784"/>
      <c r="AO34" s="784"/>
      <c r="AP34" s="784"/>
      <c r="AQ34" s="784">
        <v>3787</v>
      </c>
      <c r="AR34" s="784"/>
      <c r="AS34" s="784"/>
      <c r="AT34" s="784"/>
      <c r="AU34" s="784"/>
      <c r="BN34" s="200"/>
    </row>
    <row r="35" spans="2:67" ht="13.5" customHeight="1">
      <c r="D35" s="790"/>
      <c r="E35" s="790"/>
      <c r="F35" s="790"/>
      <c r="G35" s="790"/>
      <c r="H35" s="786">
        <v>22</v>
      </c>
      <c r="I35" s="786"/>
      <c r="J35" s="786"/>
      <c r="K35" s="790"/>
      <c r="L35" s="790"/>
      <c r="M35" s="790"/>
      <c r="N35" s="790"/>
      <c r="P35" s="195"/>
      <c r="Q35" s="787">
        <v>13728</v>
      </c>
      <c r="R35" s="784"/>
      <c r="S35" s="784"/>
      <c r="T35" s="784"/>
      <c r="U35" s="784"/>
      <c r="V35" s="784"/>
      <c r="W35" s="784">
        <v>5826</v>
      </c>
      <c r="X35" s="784"/>
      <c r="Y35" s="784"/>
      <c r="Z35" s="784"/>
      <c r="AA35" s="784"/>
      <c r="AB35" s="784">
        <v>5004</v>
      </c>
      <c r="AC35" s="784"/>
      <c r="AD35" s="784"/>
      <c r="AE35" s="784"/>
      <c r="AF35" s="784"/>
      <c r="AG35" s="784">
        <v>1945</v>
      </c>
      <c r="AH35" s="784"/>
      <c r="AI35" s="784"/>
      <c r="AJ35" s="784"/>
      <c r="AK35" s="784"/>
      <c r="AL35" s="784">
        <v>1114</v>
      </c>
      <c r="AM35" s="784"/>
      <c r="AN35" s="784"/>
      <c r="AO35" s="784"/>
      <c r="AP35" s="784"/>
      <c r="AQ35" s="784">
        <v>3466</v>
      </c>
      <c r="AR35" s="784"/>
      <c r="AS35" s="784"/>
      <c r="AT35" s="784"/>
      <c r="AU35" s="784"/>
      <c r="BB35" s="200"/>
      <c r="BC35" s="200"/>
      <c r="BD35" s="200"/>
      <c r="BE35" s="200"/>
    </row>
    <row r="36" spans="2:67" ht="13.5" customHeight="1">
      <c r="H36" s="786">
        <v>23</v>
      </c>
      <c r="I36" s="786"/>
      <c r="J36" s="786"/>
      <c r="P36" s="195"/>
      <c r="Q36" s="787">
        <v>13732</v>
      </c>
      <c r="R36" s="784"/>
      <c r="S36" s="784"/>
      <c r="T36" s="784"/>
      <c r="U36" s="784"/>
      <c r="V36" s="784"/>
      <c r="W36" s="784">
        <v>5883</v>
      </c>
      <c r="X36" s="784"/>
      <c r="Y36" s="784"/>
      <c r="Z36" s="784"/>
      <c r="AA36" s="784"/>
      <c r="AB36" s="784">
        <v>5036</v>
      </c>
      <c r="AC36" s="784"/>
      <c r="AD36" s="784"/>
      <c r="AE36" s="784"/>
      <c r="AF36" s="784"/>
      <c r="AG36" s="784">
        <v>2026</v>
      </c>
      <c r="AH36" s="784"/>
      <c r="AI36" s="784"/>
      <c r="AJ36" s="784"/>
      <c r="AK36" s="784"/>
      <c r="AL36" s="784">
        <v>1019</v>
      </c>
      <c r="AM36" s="784"/>
      <c r="AN36" s="784"/>
      <c r="AO36" s="784"/>
      <c r="AP36" s="784"/>
      <c r="AQ36" s="784">
        <v>3601</v>
      </c>
      <c r="AR36" s="784"/>
      <c r="AS36" s="784"/>
      <c r="AT36" s="784"/>
      <c r="AU36" s="784"/>
      <c r="BB36" s="200"/>
      <c r="BC36" s="200"/>
      <c r="BD36" s="200"/>
    </row>
    <row r="37" spans="2:67" ht="13.5" customHeight="1">
      <c r="H37" s="786">
        <v>24</v>
      </c>
      <c r="I37" s="786"/>
      <c r="J37" s="786"/>
      <c r="K37" s="201"/>
      <c r="L37" s="201"/>
      <c r="M37" s="201"/>
      <c r="N37" s="201"/>
      <c r="P37" s="202"/>
      <c r="Q37" s="787">
        <v>13774</v>
      </c>
      <c r="R37" s="784"/>
      <c r="S37" s="784"/>
      <c r="T37" s="784"/>
      <c r="U37" s="784"/>
      <c r="V37" s="784"/>
      <c r="W37" s="784">
        <v>6079</v>
      </c>
      <c r="X37" s="784"/>
      <c r="Y37" s="784"/>
      <c r="Z37" s="784"/>
      <c r="AA37" s="784"/>
      <c r="AB37" s="784">
        <v>5093</v>
      </c>
      <c r="AC37" s="784"/>
      <c r="AD37" s="784"/>
      <c r="AE37" s="784"/>
      <c r="AF37" s="784"/>
      <c r="AG37" s="784">
        <v>2054</v>
      </c>
      <c r="AH37" s="784"/>
      <c r="AI37" s="784"/>
      <c r="AJ37" s="784"/>
      <c r="AK37" s="784"/>
      <c r="AL37" s="784">
        <v>1046</v>
      </c>
      <c r="AM37" s="784"/>
      <c r="AN37" s="784"/>
      <c r="AO37" s="784"/>
      <c r="AP37" s="784"/>
      <c r="AQ37" s="784">
        <v>3630</v>
      </c>
      <c r="AR37" s="784"/>
      <c r="AS37" s="784"/>
      <c r="AT37" s="784"/>
      <c r="AU37" s="784"/>
    </row>
    <row r="38" spans="2:67" ht="13.5" customHeight="1">
      <c r="H38" s="777">
        <v>25</v>
      </c>
      <c r="I38" s="777"/>
      <c r="J38" s="777"/>
      <c r="K38" s="249"/>
      <c r="L38" s="249"/>
      <c r="M38" s="249"/>
      <c r="N38" s="249"/>
      <c r="O38" s="249"/>
      <c r="P38" s="250"/>
      <c r="Q38" s="788">
        <v>13862</v>
      </c>
      <c r="R38" s="789"/>
      <c r="S38" s="789"/>
      <c r="T38" s="789"/>
      <c r="U38" s="789"/>
      <c r="V38" s="789"/>
      <c r="W38" s="789">
        <v>6332</v>
      </c>
      <c r="X38" s="789"/>
      <c r="Y38" s="789"/>
      <c r="Z38" s="789"/>
      <c r="AA38" s="789"/>
      <c r="AB38" s="789">
        <v>5169</v>
      </c>
      <c r="AC38" s="789"/>
      <c r="AD38" s="789"/>
      <c r="AE38" s="789"/>
      <c r="AF38" s="789"/>
      <c r="AG38" s="789">
        <v>1955</v>
      </c>
      <c r="AH38" s="789"/>
      <c r="AI38" s="789"/>
      <c r="AJ38" s="789"/>
      <c r="AK38" s="789"/>
      <c r="AL38" s="789">
        <v>1123</v>
      </c>
      <c r="AM38" s="789"/>
      <c r="AN38" s="789"/>
      <c r="AO38" s="789"/>
      <c r="AP38" s="789"/>
      <c r="AQ38" s="789">
        <v>3837</v>
      </c>
      <c r="AR38" s="789"/>
      <c r="AS38" s="789"/>
      <c r="AT38" s="789"/>
      <c r="AU38" s="789"/>
    </row>
    <row r="39" spans="2:67" ht="12" customHeight="1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7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BO39" s="200"/>
    </row>
    <row r="40" spans="2:67">
      <c r="C40" s="520" t="s">
        <v>8</v>
      </c>
      <c r="D40" s="520"/>
      <c r="E40" s="125" t="s">
        <v>376</v>
      </c>
      <c r="F40" s="785">
        <v>-1</v>
      </c>
      <c r="G40" s="785"/>
      <c r="H40" s="198" t="s">
        <v>377</v>
      </c>
    </row>
    <row r="41" spans="2:67">
      <c r="C41" s="203"/>
      <c r="D41" s="203"/>
      <c r="E41" s="125"/>
      <c r="F41" s="573">
        <v>-2</v>
      </c>
      <c r="G41" s="573"/>
      <c r="H41" s="198" t="s">
        <v>378</v>
      </c>
    </row>
    <row r="42" spans="2:67">
      <c r="F42" s="573">
        <v>-3</v>
      </c>
      <c r="G42" s="573"/>
      <c r="H42" s="198" t="s">
        <v>241</v>
      </c>
    </row>
    <row r="43" spans="2:67">
      <c r="B43" s="783" t="s">
        <v>9</v>
      </c>
      <c r="C43" s="783"/>
      <c r="D43" s="783"/>
      <c r="E43" s="125" t="s">
        <v>376</v>
      </c>
      <c r="F43" s="198" t="s">
        <v>230</v>
      </c>
    </row>
    <row r="45" spans="2:67" ht="12.95" customHeight="1">
      <c r="B45" s="786" t="s">
        <v>240</v>
      </c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  <c r="AA45" s="786"/>
      <c r="AB45" s="786"/>
      <c r="AC45" s="786"/>
      <c r="AD45" s="786"/>
      <c r="AE45" s="786"/>
      <c r="AF45" s="786"/>
      <c r="AG45" s="786"/>
      <c r="AH45" s="786"/>
      <c r="AI45" s="786"/>
      <c r="AJ45" s="786"/>
      <c r="AK45" s="786"/>
      <c r="AL45" s="786"/>
      <c r="AM45" s="786"/>
      <c r="AN45" s="786"/>
      <c r="AO45" s="786"/>
      <c r="AP45" s="786"/>
      <c r="AQ45" s="786"/>
      <c r="AR45" s="786"/>
      <c r="AS45" s="786"/>
      <c r="AT45" s="786"/>
      <c r="AU45" s="786"/>
      <c r="AV45" s="786"/>
      <c r="AW45" s="786"/>
      <c r="AX45" s="786"/>
      <c r="AY45" s="786"/>
      <c r="AZ45" s="786"/>
      <c r="BA45" s="786"/>
      <c r="BB45" s="786"/>
      <c r="BC45" s="786"/>
      <c r="BD45" s="786"/>
      <c r="BE45" s="786"/>
      <c r="BF45" s="786"/>
      <c r="BG45" s="786"/>
      <c r="BH45" s="786"/>
      <c r="BI45" s="786"/>
      <c r="BJ45" s="786"/>
    </row>
    <row r="46" spans="2:67" ht="7.5" customHeight="1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</row>
    <row r="47" spans="2:67" ht="15" customHeight="1">
      <c r="B47" s="758" t="s">
        <v>1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 t="s">
        <v>239</v>
      </c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/>
      <c r="AL47" s="806"/>
      <c r="AM47" s="806" t="s">
        <v>238</v>
      </c>
      <c r="AN47" s="806"/>
      <c r="AO47" s="806"/>
      <c r="AP47" s="806"/>
      <c r="AQ47" s="806"/>
      <c r="AR47" s="806"/>
      <c r="AS47" s="806"/>
      <c r="AT47" s="806"/>
      <c r="AU47" s="806"/>
      <c r="AV47" s="806"/>
      <c r="AW47" s="806"/>
      <c r="AX47" s="806"/>
      <c r="AY47" s="806"/>
      <c r="AZ47" s="806"/>
      <c r="BA47" s="806"/>
      <c r="BB47" s="806"/>
      <c r="BC47" s="806"/>
      <c r="BD47" s="806"/>
      <c r="BE47" s="806"/>
      <c r="BF47" s="806"/>
      <c r="BG47" s="806"/>
      <c r="BH47" s="806"/>
      <c r="BI47" s="806"/>
      <c r="BJ47" s="809"/>
    </row>
    <row r="48" spans="2:67" ht="15" customHeight="1">
      <c r="B48" s="807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808" t="s">
        <v>235</v>
      </c>
      <c r="P48" s="808"/>
      <c r="Q48" s="808"/>
      <c r="R48" s="808"/>
      <c r="S48" s="808"/>
      <c r="T48" s="808"/>
      <c r="U48" s="808"/>
      <c r="V48" s="808"/>
      <c r="W48" s="496" t="s">
        <v>234</v>
      </c>
      <c r="X48" s="496"/>
      <c r="Y48" s="496"/>
      <c r="Z48" s="496"/>
      <c r="AA48" s="496"/>
      <c r="AB48" s="496"/>
      <c r="AC48" s="496"/>
      <c r="AD48" s="496"/>
      <c r="AE48" s="496" t="s">
        <v>233</v>
      </c>
      <c r="AF48" s="496"/>
      <c r="AG48" s="496"/>
      <c r="AH48" s="496"/>
      <c r="AI48" s="496"/>
      <c r="AJ48" s="496"/>
      <c r="AK48" s="496"/>
      <c r="AL48" s="496"/>
      <c r="AM48" s="808" t="s">
        <v>235</v>
      </c>
      <c r="AN48" s="808"/>
      <c r="AO48" s="808"/>
      <c r="AP48" s="808"/>
      <c r="AQ48" s="808"/>
      <c r="AR48" s="808"/>
      <c r="AS48" s="808"/>
      <c r="AT48" s="808"/>
      <c r="AU48" s="496" t="s">
        <v>234</v>
      </c>
      <c r="AV48" s="496"/>
      <c r="AW48" s="496"/>
      <c r="AX48" s="496"/>
      <c r="AY48" s="496"/>
      <c r="AZ48" s="496"/>
      <c r="BA48" s="496"/>
      <c r="BB48" s="496"/>
      <c r="BC48" s="496" t="s">
        <v>233</v>
      </c>
      <c r="BD48" s="496"/>
      <c r="BE48" s="496"/>
      <c r="BF48" s="496"/>
      <c r="BG48" s="496"/>
      <c r="BH48" s="496"/>
      <c r="BI48" s="496"/>
      <c r="BJ48" s="497"/>
    </row>
    <row r="49" spans="2:62">
      <c r="N49" s="194"/>
      <c r="U49" s="138"/>
      <c r="V49" s="138"/>
      <c r="AC49" s="138"/>
      <c r="AD49" s="138"/>
      <c r="AK49" s="138"/>
      <c r="AL49" s="138"/>
      <c r="AS49" s="802" t="s">
        <v>161</v>
      </c>
      <c r="AT49" s="802"/>
      <c r="BA49" s="802" t="s">
        <v>161</v>
      </c>
      <c r="BB49" s="802"/>
      <c r="BI49" s="802" t="s">
        <v>161</v>
      </c>
      <c r="BJ49" s="802"/>
    </row>
    <row r="50" spans="2:62" ht="6" customHeight="1">
      <c r="N50" s="195"/>
    </row>
    <row r="51" spans="2:62">
      <c r="C51" s="790" t="s">
        <v>7</v>
      </c>
      <c r="D51" s="790"/>
      <c r="E51" s="790"/>
      <c r="F51" s="790"/>
      <c r="G51" s="786">
        <v>21</v>
      </c>
      <c r="H51" s="786"/>
      <c r="I51" s="786"/>
      <c r="J51" s="790" t="s">
        <v>1</v>
      </c>
      <c r="K51" s="790"/>
      <c r="L51" s="790"/>
      <c r="M51" s="790"/>
      <c r="N51" s="195"/>
      <c r="O51" s="810">
        <v>142185</v>
      </c>
      <c r="P51" s="810"/>
      <c r="Q51" s="810"/>
      <c r="R51" s="810"/>
      <c r="S51" s="810"/>
      <c r="T51" s="810"/>
      <c r="U51" s="810"/>
      <c r="V51" s="810"/>
      <c r="W51" s="810">
        <v>115840</v>
      </c>
      <c r="X51" s="810"/>
      <c r="Y51" s="810"/>
      <c r="Z51" s="810"/>
      <c r="AA51" s="810"/>
      <c r="AB51" s="810"/>
      <c r="AC51" s="810"/>
      <c r="AD51" s="810"/>
      <c r="AE51" s="810">
        <v>26345</v>
      </c>
      <c r="AF51" s="810"/>
      <c r="AG51" s="810"/>
      <c r="AH51" s="810"/>
      <c r="AI51" s="810"/>
      <c r="AJ51" s="810"/>
      <c r="AK51" s="810"/>
      <c r="AL51" s="810"/>
      <c r="AM51" s="816">
        <v>6282301800</v>
      </c>
      <c r="AN51" s="816"/>
      <c r="AO51" s="816"/>
      <c r="AP51" s="816"/>
      <c r="AQ51" s="816"/>
      <c r="AR51" s="816"/>
      <c r="AS51" s="816"/>
      <c r="AT51" s="816"/>
      <c r="AU51" s="810">
        <v>5292326560</v>
      </c>
      <c r="AV51" s="810"/>
      <c r="AW51" s="810"/>
      <c r="AX51" s="810"/>
      <c r="AY51" s="810"/>
      <c r="AZ51" s="810"/>
      <c r="BA51" s="810"/>
      <c r="BB51" s="810"/>
      <c r="BC51" s="810">
        <v>989975240</v>
      </c>
      <c r="BD51" s="810"/>
      <c r="BE51" s="810"/>
      <c r="BF51" s="810"/>
      <c r="BG51" s="810"/>
      <c r="BH51" s="810"/>
      <c r="BI51" s="810"/>
      <c r="BJ51" s="810"/>
    </row>
    <row r="52" spans="2:62">
      <c r="G52" s="786">
        <v>22</v>
      </c>
      <c r="H52" s="786"/>
      <c r="I52" s="786"/>
      <c r="N52" s="195"/>
      <c r="O52" s="810">
        <v>143549</v>
      </c>
      <c r="P52" s="810"/>
      <c r="Q52" s="810"/>
      <c r="R52" s="810"/>
      <c r="S52" s="810"/>
      <c r="T52" s="810"/>
      <c r="U52" s="810"/>
      <c r="V52" s="810"/>
      <c r="W52" s="801">
        <v>118970</v>
      </c>
      <c r="X52" s="801"/>
      <c r="Y52" s="801"/>
      <c r="Z52" s="801"/>
      <c r="AA52" s="801"/>
      <c r="AB52" s="801"/>
      <c r="AC52" s="801"/>
      <c r="AD52" s="801"/>
      <c r="AE52" s="801">
        <v>24579</v>
      </c>
      <c r="AF52" s="801"/>
      <c r="AG52" s="801"/>
      <c r="AH52" s="801"/>
      <c r="AI52" s="801"/>
      <c r="AJ52" s="801"/>
      <c r="AK52" s="801"/>
      <c r="AL52" s="801"/>
      <c r="AM52" s="816">
        <v>6299489140</v>
      </c>
      <c r="AN52" s="816"/>
      <c r="AO52" s="816"/>
      <c r="AP52" s="816"/>
      <c r="AQ52" s="816"/>
      <c r="AR52" s="816"/>
      <c r="AS52" s="816"/>
      <c r="AT52" s="816"/>
      <c r="AU52" s="801">
        <v>5384518850</v>
      </c>
      <c r="AV52" s="801"/>
      <c r="AW52" s="801"/>
      <c r="AX52" s="801"/>
      <c r="AY52" s="801"/>
      <c r="AZ52" s="801"/>
      <c r="BA52" s="801"/>
      <c r="BB52" s="801"/>
      <c r="BC52" s="801">
        <v>914970290</v>
      </c>
      <c r="BD52" s="801"/>
      <c r="BE52" s="801"/>
      <c r="BF52" s="801"/>
      <c r="BG52" s="801"/>
      <c r="BH52" s="801"/>
      <c r="BI52" s="801"/>
      <c r="BJ52" s="801"/>
    </row>
    <row r="53" spans="2:62">
      <c r="G53" s="786">
        <v>23</v>
      </c>
      <c r="H53" s="786"/>
      <c r="I53" s="786"/>
      <c r="N53" s="195"/>
      <c r="O53" s="810">
        <v>146494</v>
      </c>
      <c r="P53" s="810"/>
      <c r="Q53" s="810"/>
      <c r="R53" s="810"/>
      <c r="S53" s="810"/>
      <c r="T53" s="810"/>
      <c r="U53" s="810"/>
      <c r="V53" s="810"/>
      <c r="W53" s="801">
        <v>120067</v>
      </c>
      <c r="X53" s="801"/>
      <c r="Y53" s="801"/>
      <c r="Z53" s="801"/>
      <c r="AA53" s="801"/>
      <c r="AB53" s="801"/>
      <c r="AC53" s="801"/>
      <c r="AD53" s="801"/>
      <c r="AE53" s="801">
        <v>26427</v>
      </c>
      <c r="AF53" s="801"/>
      <c r="AG53" s="801"/>
      <c r="AH53" s="801"/>
      <c r="AI53" s="801"/>
      <c r="AJ53" s="801"/>
      <c r="AK53" s="801"/>
      <c r="AL53" s="801"/>
      <c r="AM53" s="816">
        <v>6342978880</v>
      </c>
      <c r="AN53" s="816"/>
      <c r="AO53" s="816"/>
      <c r="AP53" s="816"/>
      <c r="AQ53" s="816"/>
      <c r="AR53" s="816"/>
      <c r="AS53" s="816"/>
      <c r="AT53" s="816"/>
      <c r="AU53" s="801">
        <v>5438314520</v>
      </c>
      <c r="AV53" s="801"/>
      <c r="AW53" s="801"/>
      <c r="AX53" s="801"/>
      <c r="AY53" s="801"/>
      <c r="AZ53" s="801"/>
      <c r="BA53" s="801"/>
      <c r="BB53" s="801"/>
      <c r="BC53" s="801">
        <v>904664360</v>
      </c>
      <c r="BD53" s="801"/>
      <c r="BE53" s="801"/>
      <c r="BF53" s="801"/>
      <c r="BG53" s="801"/>
      <c r="BH53" s="801"/>
      <c r="BI53" s="801"/>
      <c r="BJ53" s="801"/>
    </row>
    <row r="54" spans="2:62">
      <c r="G54" s="786">
        <v>24</v>
      </c>
      <c r="H54" s="786"/>
      <c r="I54" s="786"/>
      <c r="N54" s="195"/>
      <c r="O54" s="801">
        <v>151840</v>
      </c>
      <c r="P54" s="801"/>
      <c r="Q54" s="801"/>
      <c r="R54" s="801"/>
      <c r="S54" s="801"/>
      <c r="T54" s="801"/>
      <c r="U54" s="801"/>
      <c r="V54" s="801"/>
      <c r="W54" s="801">
        <v>122564</v>
      </c>
      <c r="X54" s="801"/>
      <c r="Y54" s="801"/>
      <c r="Z54" s="801"/>
      <c r="AA54" s="801"/>
      <c r="AB54" s="801"/>
      <c r="AC54" s="801"/>
      <c r="AD54" s="801"/>
      <c r="AE54" s="801">
        <v>29276</v>
      </c>
      <c r="AF54" s="801"/>
      <c r="AG54" s="801"/>
      <c r="AH54" s="801"/>
      <c r="AI54" s="801"/>
      <c r="AJ54" s="801"/>
      <c r="AK54" s="801"/>
      <c r="AL54" s="801"/>
      <c r="AM54" s="801">
        <v>8873156720</v>
      </c>
      <c r="AN54" s="801"/>
      <c r="AO54" s="801"/>
      <c r="AP54" s="801"/>
      <c r="AQ54" s="801"/>
      <c r="AR54" s="801"/>
      <c r="AS54" s="801"/>
      <c r="AT54" s="801"/>
      <c r="AU54" s="801">
        <v>7492999540</v>
      </c>
      <c r="AV54" s="801"/>
      <c r="AW54" s="801"/>
      <c r="AX54" s="801"/>
      <c r="AY54" s="801"/>
      <c r="AZ54" s="801"/>
      <c r="BA54" s="801"/>
      <c r="BB54" s="801"/>
      <c r="BC54" s="801">
        <v>1380157180</v>
      </c>
      <c r="BD54" s="801"/>
      <c r="BE54" s="801"/>
      <c r="BF54" s="801"/>
      <c r="BG54" s="801"/>
      <c r="BH54" s="801"/>
      <c r="BI54" s="801"/>
      <c r="BJ54" s="801"/>
    </row>
    <row r="55" spans="2:62">
      <c r="G55" s="777">
        <v>25</v>
      </c>
      <c r="H55" s="777"/>
      <c r="I55" s="777"/>
      <c r="N55" s="195"/>
      <c r="O55" s="817">
        <v>155936</v>
      </c>
      <c r="P55" s="817"/>
      <c r="Q55" s="817"/>
      <c r="R55" s="817"/>
      <c r="S55" s="817"/>
      <c r="T55" s="817"/>
      <c r="U55" s="817"/>
      <c r="V55" s="817"/>
      <c r="W55" s="818">
        <v>126609</v>
      </c>
      <c r="X55" s="818"/>
      <c r="Y55" s="818"/>
      <c r="Z55" s="818"/>
      <c r="AA55" s="818"/>
      <c r="AB55" s="818"/>
      <c r="AC55" s="818"/>
      <c r="AD55" s="818"/>
      <c r="AE55" s="818">
        <v>29327</v>
      </c>
      <c r="AF55" s="818"/>
      <c r="AG55" s="818"/>
      <c r="AH55" s="818"/>
      <c r="AI55" s="818"/>
      <c r="AJ55" s="818"/>
      <c r="AK55" s="818"/>
      <c r="AL55" s="818"/>
      <c r="AM55" s="822">
        <v>9152007100</v>
      </c>
      <c r="AN55" s="822"/>
      <c r="AO55" s="822"/>
      <c r="AP55" s="822"/>
      <c r="AQ55" s="822"/>
      <c r="AR55" s="822"/>
      <c r="AS55" s="822"/>
      <c r="AT55" s="822"/>
      <c r="AU55" s="818">
        <v>7756550250</v>
      </c>
      <c r="AV55" s="818"/>
      <c r="AW55" s="818"/>
      <c r="AX55" s="818"/>
      <c r="AY55" s="818"/>
      <c r="AZ55" s="818"/>
      <c r="BA55" s="818"/>
      <c r="BB55" s="818"/>
      <c r="BC55" s="818">
        <v>1395456860</v>
      </c>
      <c r="BD55" s="818"/>
      <c r="BE55" s="818"/>
      <c r="BF55" s="818"/>
      <c r="BG55" s="818"/>
      <c r="BH55" s="818"/>
      <c r="BI55" s="818"/>
      <c r="BJ55" s="818"/>
    </row>
    <row r="56" spans="2:62" ht="12" customHeight="1"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7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</row>
    <row r="57" spans="2:62" ht="15" customHeight="1">
      <c r="B57" s="758" t="s">
        <v>1</v>
      </c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 t="s">
        <v>237</v>
      </c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6"/>
      <c r="AL57" s="806"/>
      <c r="AM57" s="806" t="s">
        <v>236</v>
      </c>
      <c r="AN57" s="806"/>
      <c r="AO57" s="806"/>
      <c r="AP57" s="806"/>
      <c r="AQ57" s="806"/>
      <c r="AR57" s="806"/>
      <c r="AS57" s="806"/>
      <c r="AT57" s="806"/>
      <c r="AU57" s="806"/>
      <c r="AV57" s="806"/>
      <c r="AW57" s="806"/>
      <c r="AX57" s="806"/>
      <c r="AY57" s="806"/>
      <c r="AZ57" s="806"/>
      <c r="BA57" s="806"/>
      <c r="BB57" s="806"/>
      <c r="BC57" s="806"/>
      <c r="BD57" s="806"/>
      <c r="BE57" s="806"/>
      <c r="BF57" s="806"/>
      <c r="BG57" s="806"/>
      <c r="BH57" s="806"/>
      <c r="BI57" s="806"/>
      <c r="BJ57" s="809"/>
    </row>
    <row r="58" spans="2:62" ht="15" customHeight="1">
      <c r="B58" s="807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808" t="s">
        <v>235</v>
      </c>
      <c r="P58" s="808"/>
      <c r="Q58" s="808"/>
      <c r="R58" s="808"/>
      <c r="S58" s="808"/>
      <c r="T58" s="808"/>
      <c r="U58" s="808"/>
      <c r="V58" s="808"/>
      <c r="W58" s="496" t="s">
        <v>234</v>
      </c>
      <c r="X58" s="496"/>
      <c r="Y58" s="496"/>
      <c r="Z58" s="496"/>
      <c r="AA58" s="496"/>
      <c r="AB58" s="496"/>
      <c r="AC58" s="496"/>
      <c r="AD58" s="496"/>
      <c r="AE58" s="496" t="s">
        <v>233</v>
      </c>
      <c r="AF58" s="496"/>
      <c r="AG58" s="496"/>
      <c r="AH58" s="496"/>
      <c r="AI58" s="496"/>
      <c r="AJ58" s="496"/>
      <c r="AK58" s="496"/>
      <c r="AL58" s="496"/>
      <c r="AM58" s="808" t="s">
        <v>235</v>
      </c>
      <c r="AN58" s="808"/>
      <c r="AO58" s="808"/>
      <c r="AP58" s="808"/>
      <c r="AQ58" s="808"/>
      <c r="AR58" s="808"/>
      <c r="AS58" s="808"/>
      <c r="AT58" s="808"/>
      <c r="AU58" s="496" t="s">
        <v>234</v>
      </c>
      <c r="AV58" s="496"/>
      <c r="AW58" s="496"/>
      <c r="AX58" s="496"/>
      <c r="AY58" s="496"/>
      <c r="AZ58" s="496"/>
      <c r="BA58" s="496"/>
      <c r="BB58" s="496"/>
      <c r="BC58" s="496" t="s">
        <v>233</v>
      </c>
      <c r="BD58" s="496"/>
      <c r="BE58" s="496"/>
      <c r="BF58" s="496"/>
      <c r="BG58" s="496"/>
      <c r="BH58" s="496"/>
      <c r="BI58" s="496"/>
      <c r="BJ58" s="497"/>
    </row>
    <row r="59" spans="2:62">
      <c r="N59" s="194"/>
      <c r="U59" s="802" t="s">
        <v>161</v>
      </c>
      <c r="V59" s="802"/>
      <c r="AC59" s="802" t="s">
        <v>161</v>
      </c>
      <c r="AD59" s="802"/>
      <c r="AK59" s="802" t="s">
        <v>161</v>
      </c>
      <c r="AL59" s="802"/>
      <c r="AS59" s="802" t="s">
        <v>169</v>
      </c>
      <c r="AT59" s="802"/>
      <c r="BA59" s="802" t="s">
        <v>169</v>
      </c>
      <c r="BB59" s="802"/>
      <c r="BI59" s="802" t="s">
        <v>169</v>
      </c>
      <c r="BJ59" s="802"/>
    </row>
    <row r="60" spans="2:62" ht="6" customHeight="1">
      <c r="N60" s="195"/>
      <c r="O60" s="193">
        <v>0</v>
      </c>
    </row>
    <row r="61" spans="2:62">
      <c r="C61" s="790" t="s">
        <v>7</v>
      </c>
      <c r="D61" s="790"/>
      <c r="E61" s="790"/>
      <c r="F61" s="790"/>
      <c r="G61" s="786">
        <v>21</v>
      </c>
      <c r="H61" s="786"/>
      <c r="I61" s="786"/>
      <c r="J61" s="790" t="s">
        <v>1</v>
      </c>
      <c r="K61" s="790"/>
      <c r="L61" s="790"/>
      <c r="M61" s="790"/>
      <c r="N61" s="195"/>
      <c r="O61" s="810">
        <v>6126077110</v>
      </c>
      <c r="P61" s="810"/>
      <c r="Q61" s="810"/>
      <c r="R61" s="810"/>
      <c r="S61" s="810"/>
      <c r="T61" s="810"/>
      <c r="U61" s="810"/>
      <c r="V61" s="810"/>
      <c r="W61" s="810">
        <v>5292326560</v>
      </c>
      <c r="X61" s="810"/>
      <c r="Y61" s="810"/>
      <c r="Z61" s="810"/>
      <c r="AA61" s="810"/>
      <c r="AB61" s="810"/>
      <c r="AC61" s="810"/>
      <c r="AD61" s="810"/>
      <c r="AE61" s="810">
        <v>833750550</v>
      </c>
      <c r="AF61" s="810"/>
      <c r="AG61" s="810"/>
      <c r="AH61" s="810"/>
      <c r="AI61" s="810"/>
      <c r="AJ61" s="810"/>
      <c r="AK61" s="810"/>
      <c r="AL61" s="810"/>
      <c r="AM61" s="819">
        <v>97.51325716316272</v>
      </c>
      <c r="AN61" s="819"/>
      <c r="AO61" s="819"/>
      <c r="AP61" s="819"/>
      <c r="AQ61" s="819"/>
      <c r="AR61" s="819"/>
      <c r="AS61" s="819"/>
      <c r="AT61" s="819"/>
      <c r="AU61" s="819">
        <v>100</v>
      </c>
      <c r="AV61" s="819"/>
      <c r="AW61" s="819"/>
      <c r="AX61" s="819"/>
      <c r="AY61" s="819"/>
      <c r="AZ61" s="819"/>
      <c r="BA61" s="819"/>
      <c r="BB61" s="819"/>
      <c r="BC61" s="819">
        <v>84.219333606767776</v>
      </c>
      <c r="BD61" s="819"/>
      <c r="BE61" s="819"/>
      <c r="BF61" s="819"/>
      <c r="BG61" s="819"/>
      <c r="BH61" s="819"/>
      <c r="BI61" s="819"/>
      <c r="BJ61" s="819"/>
    </row>
    <row r="62" spans="2:62">
      <c r="G62" s="786">
        <v>22</v>
      </c>
      <c r="H62" s="786"/>
      <c r="I62" s="786"/>
      <c r="N62" s="195"/>
      <c r="O62" s="810">
        <v>6150070135</v>
      </c>
      <c r="P62" s="810"/>
      <c r="Q62" s="810"/>
      <c r="R62" s="810"/>
      <c r="S62" s="810"/>
      <c r="T62" s="810"/>
      <c r="U62" s="810"/>
      <c r="V62" s="810"/>
      <c r="W62" s="801">
        <v>5384518850</v>
      </c>
      <c r="X62" s="801"/>
      <c r="Y62" s="801"/>
      <c r="Z62" s="801"/>
      <c r="AA62" s="801"/>
      <c r="AB62" s="801"/>
      <c r="AC62" s="801"/>
      <c r="AD62" s="801"/>
      <c r="AE62" s="801">
        <v>765551285</v>
      </c>
      <c r="AF62" s="801"/>
      <c r="AG62" s="801"/>
      <c r="AH62" s="801"/>
      <c r="AI62" s="801"/>
      <c r="AJ62" s="801"/>
      <c r="AK62" s="801"/>
      <c r="AL62" s="801"/>
      <c r="AM62" s="819">
        <v>97.62807742533866</v>
      </c>
      <c r="AN62" s="819"/>
      <c r="AO62" s="819"/>
      <c r="AP62" s="819"/>
      <c r="AQ62" s="819"/>
      <c r="AR62" s="819"/>
      <c r="AS62" s="819"/>
      <c r="AT62" s="819"/>
      <c r="AU62" s="819">
        <v>100</v>
      </c>
      <c r="AV62" s="819"/>
      <c r="AW62" s="819"/>
      <c r="AX62" s="819"/>
      <c r="AY62" s="819"/>
      <c r="AZ62" s="819"/>
      <c r="BA62" s="819"/>
      <c r="BB62" s="819"/>
      <c r="BC62" s="819">
        <v>83.669523848692393</v>
      </c>
      <c r="BD62" s="819"/>
      <c r="BE62" s="819"/>
      <c r="BF62" s="819"/>
      <c r="BG62" s="819"/>
      <c r="BH62" s="819"/>
      <c r="BI62" s="819"/>
      <c r="BJ62" s="819"/>
    </row>
    <row r="63" spans="2:62">
      <c r="G63" s="786">
        <v>23</v>
      </c>
      <c r="H63" s="786"/>
      <c r="I63" s="786"/>
      <c r="N63" s="195"/>
      <c r="O63" s="810">
        <v>6196623285</v>
      </c>
      <c r="P63" s="810"/>
      <c r="Q63" s="810"/>
      <c r="R63" s="810"/>
      <c r="S63" s="810"/>
      <c r="T63" s="810"/>
      <c r="U63" s="810"/>
      <c r="V63" s="810"/>
      <c r="W63" s="801">
        <v>5438314520</v>
      </c>
      <c r="X63" s="801"/>
      <c r="Y63" s="801"/>
      <c r="Z63" s="801"/>
      <c r="AA63" s="801"/>
      <c r="AB63" s="801"/>
      <c r="AC63" s="801"/>
      <c r="AD63" s="801"/>
      <c r="AE63" s="801">
        <v>758308765</v>
      </c>
      <c r="AF63" s="801"/>
      <c r="AG63" s="801"/>
      <c r="AH63" s="801"/>
      <c r="AI63" s="801"/>
      <c r="AJ63" s="801"/>
      <c r="AK63" s="801"/>
      <c r="AL63" s="801"/>
      <c r="AM63" s="819">
        <v>97.692636255474966</v>
      </c>
      <c r="AN63" s="819"/>
      <c r="AO63" s="819"/>
      <c r="AP63" s="819"/>
      <c r="AQ63" s="819"/>
      <c r="AR63" s="819"/>
      <c r="AS63" s="819"/>
      <c r="AT63" s="819"/>
      <c r="AU63" s="819">
        <v>100</v>
      </c>
      <c r="AV63" s="819"/>
      <c r="AW63" s="819"/>
      <c r="AX63" s="819"/>
      <c r="AY63" s="819"/>
      <c r="AZ63" s="819"/>
      <c r="BA63" s="819"/>
      <c r="BB63" s="819"/>
      <c r="BC63" s="819">
        <v>83.82211110869892</v>
      </c>
      <c r="BD63" s="819"/>
      <c r="BE63" s="819"/>
      <c r="BF63" s="819"/>
      <c r="BG63" s="819"/>
      <c r="BH63" s="819"/>
      <c r="BI63" s="819"/>
      <c r="BJ63" s="819"/>
    </row>
    <row r="64" spans="2:62">
      <c r="G64" s="786">
        <v>24</v>
      </c>
      <c r="H64" s="786"/>
      <c r="I64" s="786"/>
      <c r="N64" s="195"/>
      <c r="O64" s="810">
        <v>8657475630</v>
      </c>
      <c r="P64" s="810"/>
      <c r="Q64" s="810"/>
      <c r="R64" s="810"/>
      <c r="S64" s="810"/>
      <c r="T64" s="810"/>
      <c r="U64" s="810"/>
      <c r="V64" s="810"/>
      <c r="W64" s="801">
        <v>7492999540</v>
      </c>
      <c r="X64" s="801"/>
      <c r="Y64" s="801"/>
      <c r="Z64" s="801"/>
      <c r="AA64" s="801"/>
      <c r="AB64" s="801"/>
      <c r="AC64" s="801"/>
      <c r="AD64" s="801"/>
      <c r="AE64" s="801">
        <v>1164476090</v>
      </c>
      <c r="AF64" s="801"/>
      <c r="AG64" s="801"/>
      <c r="AH64" s="801"/>
      <c r="AI64" s="801"/>
      <c r="AJ64" s="801"/>
      <c r="AK64" s="801"/>
      <c r="AL64" s="801"/>
      <c r="AM64" s="819">
        <v>97.569285691597713</v>
      </c>
      <c r="AN64" s="819"/>
      <c r="AO64" s="819"/>
      <c r="AP64" s="819"/>
      <c r="AQ64" s="819"/>
      <c r="AR64" s="819"/>
      <c r="AS64" s="819"/>
      <c r="AT64" s="819"/>
      <c r="AU64" s="819">
        <v>100</v>
      </c>
      <c r="AV64" s="819"/>
      <c r="AW64" s="819"/>
      <c r="AX64" s="819"/>
      <c r="AY64" s="819"/>
      <c r="AZ64" s="819"/>
      <c r="BA64" s="819"/>
      <c r="BB64" s="819"/>
      <c r="BC64" s="819">
        <v>84.3727154323104</v>
      </c>
      <c r="BD64" s="819"/>
      <c r="BE64" s="819"/>
      <c r="BF64" s="819"/>
      <c r="BG64" s="819"/>
      <c r="BH64" s="819"/>
      <c r="BI64" s="819"/>
      <c r="BJ64" s="819"/>
    </row>
    <row r="65" spans="2:62">
      <c r="G65" s="777">
        <v>25</v>
      </c>
      <c r="H65" s="777"/>
      <c r="I65" s="777"/>
      <c r="N65" s="195"/>
      <c r="O65" s="817">
        <v>8931121363</v>
      </c>
      <c r="P65" s="817"/>
      <c r="Q65" s="817"/>
      <c r="R65" s="817"/>
      <c r="S65" s="817"/>
      <c r="T65" s="817"/>
      <c r="U65" s="817"/>
      <c r="V65" s="817"/>
      <c r="W65" s="818">
        <v>7756550250</v>
      </c>
      <c r="X65" s="818"/>
      <c r="Y65" s="818"/>
      <c r="Z65" s="818"/>
      <c r="AA65" s="818"/>
      <c r="AB65" s="818"/>
      <c r="AC65" s="818"/>
      <c r="AD65" s="818"/>
      <c r="AE65" s="818">
        <v>1174571113</v>
      </c>
      <c r="AF65" s="818"/>
      <c r="AG65" s="818"/>
      <c r="AH65" s="818"/>
      <c r="AI65" s="818"/>
      <c r="AJ65" s="818"/>
      <c r="AK65" s="818"/>
      <c r="AL65" s="818"/>
      <c r="AM65" s="820">
        <v>97.6</v>
      </c>
      <c r="AN65" s="820"/>
      <c r="AO65" s="820"/>
      <c r="AP65" s="820"/>
      <c r="AQ65" s="820"/>
      <c r="AR65" s="820"/>
      <c r="AS65" s="820"/>
      <c r="AT65" s="820"/>
      <c r="AU65" s="820">
        <v>100</v>
      </c>
      <c r="AV65" s="820"/>
      <c r="AW65" s="820"/>
      <c r="AX65" s="820"/>
      <c r="AY65" s="820"/>
      <c r="AZ65" s="820"/>
      <c r="BA65" s="820"/>
      <c r="BB65" s="820"/>
      <c r="BC65" s="820">
        <v>84.2</v>
      </c>
      <c r="BD65" s="820"/>
      <c r="BE65" s="820"/>
      <c r="BF65" s="820"/>
      <c r="BG65" s="820"/>
      <c r="BH65" s="820"/>
      <c r="BI65" s="820"/>
      <c r="BJ65" s="820"/>
    </row>
    <row r="66" spans="2:62" ht="12" customHeight="1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7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</row>
    <row r="67" spans="2:62">
      <c r="C67" s="520" t="s">
        <v>8</v>
      </c>
      <c r="D67" s="520"/>
      <c r="E67" s="125" t="s">
        <v>157</v>
      </c>
      <c r="F67" s="785">
        <v>-1</v>
      </c>
      <c r="G67" s="785"/>
      <c r="H67" s="198" t="s">
        <v>232</v>
      </c>
    </row>
    <row r="68" spans="2:62">
      <c r="F68" s="821">
        <v>-2</v>
      </c>
      <c r="G68" s="821"/>
      <c r="H68" s="198" t="s">
        <v>231</v>
      </c>
    </row>
    <row r="69" spans="2:62">
      <c r="B69" s="783" t="s">
        <v>9</v>
      </c>
      <c r="C69" s="783"/>
      <c r="D69" s="783"/>
      <c r="E69" s="125" t="s">
        <v>157</v>
      </c>
      <c r="F69" s="198" t="s">
        <v>230</v>
      </c>
    </row>
  </sheetData>
  <mergeCells count="267">
    <mergeCell ref="AE55:AL55"/>
    <mergeCell ref="AM55:AT55"/>
    <mergeCell ref="AU55:BB55"/>
    <mergeCell ref="BC55:BJ55"/>
    <mergeCell ref="AE61:AL61"/>
    <mergeCell ref="AM61:AT61"/>
    <mergeCell ref="AU61:BB61"/>
    <mergeCell ref="BC61:BJ61"/>
    <mergeCell ref="BC64:BJ64"/>
    <mergeCell ref="C67:D67"/>
    <mergeCell ref="F67:G67"/>
    <mergeCell ref="F68:G68"/>
    <mergeCell ref="B69:D69"/>
    <mergeCell ref="G65:I65"/>
    <mergeCell ref="O65:V65"/>
    <mergeCell ref="AE64:AL64"/>
    <mergeCell ref="AM64:AT64"/>
    <mergeCell ref="AU64:BB64"/>
    <mergeCell ref="G64:I64"/>
    <mergeCell ref="O64:V64"/>
    <mergeCell ref="W64:AD64"/>
    <mergeCell ref="W65:AD65"/>
    <mergeCell ref="AE65:AL65"/>
    <mergeCell ref="AM65:AT65"/>
    <mergeCell ref="AU65:BB65"/>
    <mergeCell ref="G63:I63"/>
    <mergeCell ref="O63:V63"/>
    <mergeCell ref="W63:AD63"/>
    <mergeCell ref="AE63:AL63"/>
    <mergeCell ref="AM63:AT63"/>
    <mergeCell ref="AU63:BB63"/>
    <mergeCell ref="BC65:BJ65"/>
    <mergeCell ref="G62:I62"/>
    <mergeCell ref="O62:V62"/>
    <mergeCell ref="W62:AD62"/>
    <mergeCell ref="AE62:AL62"/>
    <mergeCell ref="BC63:BJ63"/>
    <mergeCell ref="AM62:AT62"/>
    <mergeCell ref="AU62:BB62"/>
    <mergeCell ref="BC62:BJ62"/>
    <mergeCell ref="B57:N58"/>
    <mergeCell ref="O57:AL57"/>
    <mergeCell ref="AM57:BJ57"/>
    <mergeCell ref="O58:V58"/>
    <mergeCell ref="W58:AD58"/>
    <mergeCell ref="AE58:AL58"/>
    <mergeCell ref="AM58:AT58"/>
    <mergeCell ref="AU58:BB58"/>
    <mergeCell ref="BC58:BJ58"/>
    <mergeCell ref="U59:V59"/>
    <mergeCell ref="AC59:AD59"/>
    <mergeCell ref="AK59:AL59"/>
    <mergeCell ref="AS59:AT59"/>
    <mergeCell ref="BA59:BB59"/>
    <mergeCell ref="BI59:BJ59"/>
    <mergeCell ref="C61:F61"/>
    <mergeCell ref="G61:I61"/>
    <mergeCell ref="J61:M61"/>
    <mergeCell ref="O61:V61"/>
    <mergeCell ref="W61:AD61"/>
    <mergeCell ref="AE52:AL52"/>
    <mergeCell ref="AM52:AT52"/>
    <mergeCell ref="AU52:BB52"/>
    <mergeCell ref="BC54:BJ54"/>
    <mergeCell ref="G54:I54"/>
    <mergeCell ref="BC52:BJ52"/>
    <mergeCell ref="AE53:AL53"/>
    <mergeCell ref="AM53:AT53"/>
    <mergeCell ref="AU53:BB53"/>
    <mergeCell ref="BC53:BJ53"/>
    <mergeCell ref="AE54:AL54"/>
    <mergeCell ref="AM54:AT54"/>
    <mergeCell ref="AU54:BB54"/>
    <mergeCell ref="G55:I55"/>
    <mergeCell ref="O52:V52"/>
    <mergeCell ref="W52:AD52"/>
    <mergeCell ref="O54:V54"/>
    <mergeCell ref="W54:AD54"/>
    <mergeCell ref="O53:V53"/>
    <mergeCell ref="W53:AD53"/>
    <mergeCell ref="O55:V55"/>
    <mergeCell ref="W55:AD55"/>
    <mergeCell ref="G52:I52"/>
    <mergeCell ref="G53:I53"/>
    <mergeCell ref="B19:D19"/>
    <mergeCell ref="AI15:AQ15"/>
    <mergeCell ref="G15:I15"/>
    <mergeCell ref="AE51:AL51"/>
    <mergeCell ref="AM51:AT51"/>
    <mergeCell ref="B45:BJ45"/>
    <mergeCell ref="B47:N48"/>
    <mergeCell ref="O48:V48"/>
    <mergeCell ref="AE48:AL48"/>
    <mergeCell ref="O47:AL47"/>
    <mergeCell ref="AM47:BJ47"/>
    <mergeCell ref="AM48:AT48"/>
    <mergeCell ref="BI49:BJ49"/>
    <mergeCell ref="AU48:BB48"/>
    <mergeCell ref="BC48:BJ48"/>
    <mergeCell ref="W48:AD48"/>
    <mergeCell ref="C51:F51"/>
    <mergeCell ref="J51:M51"/>
    <mergeCell ref="G51:I51"/>
    <mergeCell ref="AS49:AT49"/>
    <mergeCell ref="BA49:BB49"/>
    <mergeCell ref="O51:V51"/>
    <mergeCell ref="BC51:BJ51"/>
    <mergeCell ref="W51:AD51"/>
    <mergeCell ref="AL30:AP30"/>
    <mergeCell ref="AQ30:AU30"/>
    <mergeCell ref="AB26:AF26"/>
    <mergeCell ref="AG35:AK35"/>
    <mergeCell ref="AL35:AP35"/>
    <mergeCell ref="AQ35:AU35"/>
    <mergeCell ref="AI28:AM28"/>
    <mergeCell ref="AG29:AK29"/>
    <mergeCell ref="AL29:AP29"/>
    <mergeCell ref="AQ26:AU26"/>
    <mergeCell ref="AQ34:AU34"/>
    <mergeCell ref="AL34:AP34"/>
    <mergeCell ref="AG34:AK34"/>
    <mergeCell ref="AB34:AF34"/>
    <mergeCell ref="AU51:BB51"/>
    <mergeCell ref="C18:D18"/>
    <mergeCell ref="G16:I16"/>
    <mergeCell ref="BA15:BJ15"/>
    <mergeCell ref="BA16:BJ16"/>
    <mergeCell ref="AI12:AQ12"/>
    <mergeCell ref="AI13:AQ13"/>
    <mergeCell ref="AI14:AQ14"/>
    <mergeCell ref="AI16:AQ16"/>
    <mergeCell ref="AR12:AZ12"/>
    <mergeCell ref="AR13:AZ13"/>
    <mergeCell ref="AR14:AZ14"/>
    <mergeCell ref="AR15:AZ15"/>
    <mergeCell ref="AR16:AZ16"/>
    <mergeCell ref="D26:G26"/>
    <mergeCell ref="H26:J26"/>
    <mergeCell ref="K26:N26"/>
    <mergeCell ref="Q26:V26"/>
    <mergeCell ref="W26:AA26"/>
    <mergeCell ref="AI27:AM27"/>
    <mergeCell ref="BF29:BJ29"/>
    <mergeCell ref="BA27:BE27"/>
    <mergeCell ref="BF27:BJ27"/>
    <mergeCell ref="BA30:BE30"/>
    <mergeCell ref="B5:BJ5"/>
    <mergeCell ref="B8:N9"/>
    <mergeCell ref="O8:X9"/>
    <mergeCell ref="Y9:AH9"/>
    <mergeCell ref="AI9:AQ9"/>
    <mergeCell ref="AR9:AZ9"/>
    <mergeCell ref="BA9:BJ9"/>
    <mergeCell ref="Y8:BJ8"/>
    <mergeCell ref="P6:AV6"/>
    <mergeCell ref="BB6:BJ7"/>
    <mergeCell ref="BI10:BJ10"/>
    <mergeCell ref="C12:F12"/>
    <mergeCell ref="J12:M12"/>
    <mergeCell ref="G12:I12"/>
    <mergeCell ref="G13:I13"/>
    <mergeCell ref="G14:I14"/>
    <mergeCell ref="Y12:AH12"/>
    <mergeCell ref="Y13:AH13"/>
    <mergeCell ref="O12:X12"/>
    <mergeCell ref="BA12:BJ12"/>
    <mergeCell ref="BA13:BJ13"/>
    <mergeCell ref="O13:X13"/>
    <mergeCell ref="O14:X14"/>
    <mergeCell ref="Y14:AH14"/>
    <mergeCell ref="BA14:BJ14"/>
    <mergeCell ref="W34:AA34"/>
    <mergeCell ref="Q34:V34"/>
    <mergeCell ref="AL38:AP38"/>
    <mergeCell ref="Y15:AH15"/>
    <mergeCell ref="Y16:AH16"/>
    <mergeCell ref="O15:X15"/>
    <mergeCell ref="O16:X16"/>
    <mergeCell ref="P21:AV21"/>
    <mergeCell ref="BB21:BJ22"/>
    <mergeCell ref="AV26:AZ26"/>
    <mergeCell ref="BA26:BE26"/>
    <mergeCell ref="BF26:BJ26"/>
    <mergeCell ref="AI26:AM26"/>
    <mergeCell ref="BF30:BJ30"/>
    <mergeCell ref="AV30:AZ30"/>
    <mergeCell ref="AQ27:AU27"/>
    <mergeCell ref="AV27:AZ27"/>
    <mergeCell ref="AV29:AZ29"/>
    <mergeCell ref="BA29:BE29"/>
    <mergeCell ref="AQ28:AU28"/>
    <mergeCell ref="AV28:AZ28"/>
    <mergeCell ref="BA28:BE28"/>
    <mergeCell ref="BF28:BJ28"/>
    <mergeCell ref="AQ29:AU29"/>
    <mergeCell ref="AQ36:AU36"/>
    <mergeCell ref="D34:G34"/>
    <mergeCell ref="H34:J34"/>
    <mergeCell ref="K34:N34"/>
    <mergeCell ref="D35:G35"/>
    <mergeCell ref="H35:J35"/>
    <mergeCell ref="AQ38:AU38"/>
    <mergeCell ref="AQ37:AU37"/>
    <mergeCell ref="D27:G27"/>
    <mergeCell ref="H27:J27"/>
    <mergeCell ref="K27:N27"/>
    <mergeCell ref="Q27:V27"/>
    <mergeCell ref="W27:AA27"/>
    <mergeCell ref="AB27:AF27"/>
    <mergeCell ref="K35:N35"/>
    <mergeCell ref="Q35:V35"/>
    <mergeCell ref="W35:AA35"/>
    <mergeCell ref="AB35:AF35"/>
    <mergeCell ref="H29:J29"/>
    <mergeCell ref="Q29:V29"/>
    <mergeCell ref="W29:AA29"/>
    <mergeCell ref="AB29:AF29"/>
    <mergeCell ref="H28:J28"/>
    <mergeCell ref="Q28:V28"/>
    <mergeCell ref="A1:S2"/>
    <mergeCell ref="B43:D43"/>
    <mergeCell ref="AB37:AF37"/>
    <mergeCell ref="AG37:AK37"/>
    <mergeCell ref="AL37:AP37"/>
    <mergeCell ref="C40:D40"/>
    <mergeCell ref="F40:G40"/>
    <mergeCell ref="F41:G41"/>
    <mergeCell ref="H37:J37"/>
    <mergeCell ref="Q37:V37"/>
    <mergeCell ref="W37:AA37"/>
    <mergeCell ref="H38:J38"/>
    <mergeCell ref="Q38:V38"/>
    <mergeCell ref="W38:AA38"/>
    <mergeCell ref="AB38:AF38"/>
    <mergeCell ref="AG38:AK38"/>
    <mergeCell ref="F42:G42"/>
    <mergeCell ref="H36:J36"/>
    <mergeCell ref="Q36:V36"/>
    <mergeCell ref="W36:AA36"/>
    <mergeCell ref="AB36:AF36"/>
    <mergeCell ref="AG36:AK36"/>
    <mergeCell ref="AL36:AP36"/>
    <mergeCell ref="W28:AA28"/>
    <mergeCell ref="Q32:V32"/>
    <mergeCell ref="W32:AA32"/>
    <mergeCell ref="AB32:AF32"/>
    <mergeCell ref="AG32:AK32"/>
    <mergeCell ref="AL32:AP32"/>
    <mergeCell ref="AQ32:AU32"/>
    <mergeCell ref="B32:P32"/>
    <mergeCell ref="B23:P24"/>
    <mergeCell ref="BF23:BJ24"/>
    <mergeCell ref="BA23:BE24"/>
    <mergeCell ref="AV23:AZ24"/>
    <mergeCell ref="AQ23:AU24"/>
    <mergeCell ref="Q23:V24"/>
    <mergeCell ref="W23:AA24"/>
    <mergeCell ref="AB23:AF24"/>
    <mergeCell ref="AG23:AP23"/>
    <mergeCell ref="AG24:AK24"/>
    <mergeCell ref="AL24:AP24"/>
    <mergeCell ref="AB28:AF28"/>
    <mergeCell ref="H30:J30"/>
    <mergeCell ref="Q30:V30"/>
    <mergeCell ref="W30:AA30"/>
    <mergeCell ref="AB30:AF30"/>
    <mergeCell ref="AG30:AK30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BK60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0.5" customHeight="1"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2"/>
      <c r="AT1" s="152"/>
      <c r="AV1" s="153"/>
      <c r="AW1" s="735">
        <f>'198'!A1+1</f>
        <v>199</v>
      </c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</row>
    <row r="2" spans="2:63" ht="12" customHeight="1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AV2" s="57"/>
      <c r="AW2" s="835"/>
      <c r="AX2" s="835"/>
      <c r="AY2" s="835"/>
      <c r="AZ2" s="835"/>
      <c r="BA2" s="835"/>
      <c r="BB2" s="835"/>
      <c r="BC2" s="835"/>
      <c r="BD2" s="835"/>
      <c r="BE2" s="835"/>
      <c r="BF2" s="835"/>
      <c r="BG2" s="835"/>
      <c r="BH2" s="835"/>
      <c r="BI2" s="835"/>
      <c r="BJ2" s="835"/>
      <c r="BK2" s="835"/>
    </row>
    <row r="3" spans="2:63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AV3" s="157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</row>
    <row r="4" spans="2:63"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AV4" s="157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</row>
    <row r="5" spans="2:63" ht="12" customHeight="1"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454" t="s">
        <v>302</v>
      </c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157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</row>
    <row r="6" spans="2:6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2" customHeight="1">
      <c r="B7" s="468" t="s">
        <v>1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838" t="s">
        <v>301</v>
      </c>
      <c r="P7" s="839"/>
      <c r="Q7" s="839"/>
      <c r="R7" s="839"/>
      <c r="S7" s="839"/>
      <c r="T7" s="839"/>
      <c r="U7" s="839"/>
      <c r="V7" s="839"/>
      <c r="W7" s="839"/>
      <c r="X7" s="839"/>
      <c r="Y7" s="838" t="s">
        <v>300</v>
      </c>
      <c r="Z7" s="839"/>
      <c r="AA7" s="839"/>
      <c r="AB7" s="839"/>
      <c r="AC7" s="839"/>
      <c r="AD7" s="839"/>
      <c r="AE7" s="839"/>
      <c r="AF7" s="839"/>
      <c r="AG7" s="839"/>
      <c r="AH7" s="839"/>
      <c r="AI7" s="838" t="s">
        <v>299</v>
      </c>
      <c r="AJ7" s="839"/>
      <c r="AK7" s="839"/>
      <c r="AL7" s="839"/>
      <c r="AM7" s="839"/>
      <c r="AN7" s="839"/>
      <c r="AO7" s="839"/>
      <c r="AP7" s="839"/>
      <c r="AQ7" s="839"/>
      <c r="AR7" s="839"/>
      <c r="AS7" s="469" t="s">
        <v>298</v>
      </c>
      <c r="AT7" s="469"/>
      <c r="AU7" s="469"/>
      <c r="AV7" s="469"/>
      <c r="AW7" s="469"/>
      <c r="AX7" s="469"/>
      <c r="AY7" s="469"/>
      <c r="AZ7" s="469"/>
      <c r="BA7" s="469"/>
      <c r="BB7" s="469" t="s">
        <v>297</v>
      </c>
      <c r="BC7" s="469"/>
      <c r="BD7" s="469"/>
      <c r="BE7" s="469"/>
      <c r="BF7" s="469"/>
      <c r="BG7" s="469"/>
      <c r="BH7" s="469"/>
      <c r="BI7" s="469"/>
      <c r="BJ7" s="472"/>
    </row>
    <row r="8" spans="2:63" ht="12" customHeight="1">
      <c r="B8" s="470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0"/>
      <c r="Z8" s="840"/>
      <c r="AA8" s="840"/>
      <c r="AB8" s="840"/>
      <c r="AC8" s="840"/>
      <c r="AD8" s="840"/>
      <c r="AE8" s="840"/>
      <c r="AF8" s="840"/>
      <c r="AG8" s="840"/>
      <c r="AH8" s="840"/>
      <c r="AI8" s="840"/>
      <c r="AJ8" s="840"/>
      <c r="AK8" s="840"/>
      <c r="AL8" s="840"/>
      <c r="AM8" s="840"/>
      <c r="AN8" s="840"/>
      <c r="AO8" s="840"/>
      <c r="AP8" s="840"/>
      <c r="AQ8" s="840"/>
      <c r="AR8" s="840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3"/>
    </row>
    <row r="9" spans="2:63" ht="8.1" customHeight="1">
      <c r="N9" s="21"/>
    </row>
    <row r="10" spans="2:63" ht="12" customHeight="1">
      <c r="C10" s="458" t="s">
        <v>7</v>
      </c>
      <c r="D10" s="458"/>
      <c r="E10" s="458"/>
      <c r="F10" s="458"/>
      <c r="G10" s="454">
        <v>21</v>
      </c>
      <c r="H10" s="454"/>
      <c r="I10" s="454"/>
      <c r="J10" s="458" t="s">
        <v>1</v>
      </c>
      <c r="K10" s="458"/>
      <c r="L10" s="458"/>
      <c r="M10" s="458"/>
      <c r="N10" s="22"/>
      <c r="O10" s="791">
        <v>22360</v>
      </c>
      <c r="P10" s="832"/>
      <c r="Q10" s="832"/>
      <c r="R10" s="832"/>
      <c r="S10" s="832"/>
      <c r="T10" s="832"/>
      <c r="U10" s="832"/>
      <c r="V10" s="832"/>
      <c r="W10" s="832"/>
      <c r="X10" s="832"/>
      <c r="Y10" s="791">
        <v>21553</v>
      </c>
      <c r="Z10" s="832"/>
      <c r="AA10" s="832"/>
      <c r="AB10" s="832"/>
      <c r="AC10" s="832"/>
      <c r="AD10" s="832"/>
      <c r="AE10" s="832"/>
      <c r="AF10" s="832"/>
      <c r="AG10" s="832"/>
      <c r="AH10" s="832"/>
      <c r="AI10" s="791">
        <v>21716</v>
      </c>
      <c r="AJ10" s="832"/>
      <c r="AK10" s="832"/>
      <c r="AL10" s="832"/>
      <c r="AM10" s="832"/>
      <c r="AN10" s="832"/>
      <c r="AO10" s="832"/>
      <c r="AP10" s="832"/>
      <c r="AQ10" s="832"/>
      <c r="AR10" s="832"/>
      <c r="AS10" s="791">
        <v>673</v>
      </c>
      <c r="AT10" s="832"/>
      <c r="AU10" s="832"/>
      <c r="AV10" s="832"/>
      <c r="AW10" s="832"/>
      <c r="AX10" s="832"/>
      <c r="AY10" s="832"/>
      <c r="AZ10" s="832"/>
      <c r="BA10" s="832"/>
      <c r="BB10" s="791">
        <v>21407</v>
      </c>
      <c r="BC10" s="479"/>
      <c r="BD10" s="479"/>
      <c r="BE10" s="479"/>
      <c r="BF10" s="479"/>
      <c r="BG10" s="479"/>
      <c r="BH10" s="479"/>
      <c r="BI10" s="479"/>
      <c r="BJ10" s="479"/>
    </row>
    <row r="11" spans="2:63" ht="12" customHeight="1">
      <c r="G11" s="454">
        <v>22</v>
      </c>
      <c r="H11" s="454"/>
      <c r="I11" s="454"/>
      <c r="N11" s="22"/>
      <c r="O11" s="791">
        <v>27928</v>
      </c>
      <c r="P11" s="832"/>
      <c r="Q11" s="832"/>
      <c r="R11" s="832"/>
      <c r="S11" s="832"/>
      <c r="T11" s="832"/>
      <c r="U11" s="832"/>
      <c r="V11" s="832"/>
      <c r="W11" s="832"/>
      <c r="X11" s="832"/>
      <c r="Y11" s="791">
        <v>27030</v>
      </c>
      <c r="Z11" s="832"/>
      <c r="AA11" s="832"/>
      <c r="AB11" s="832"/>
      <c r="AC11" s="832"/>
      <c r="AD11" s="832"/>
      <c r="AE11" s="832"/>
      <c r="AF11" s="832"/>
      <c r="AG11" s="832"/>
      <c r="AH11" s="832"/>
      <c r="AI11" s="791">
        <v>27135</v>
      </c>
      <c r="AJ11" s="832"/>
      <c r="AK11" s="832"/>
      <c r="AL11" s="832"/>
      <c r="AM11" s="832"/>
      <c r="AN11" s="832"/>
      <c r="AO11" s="832"/>
      <c r="AP11" s="832"/>
      <c r="AQ11" s="832"/>
      <c r="AR11" s="832"/>
      <c r="AS11" s="791">
        <v>736</v>
      </c>
      <c r="AT11" s="832"/>
      <c r="AU11" s="832"/>
      <c r="AV11" s="832"/>
      <c r="AW11" s="832"/>
      <c r="AX11" s="832"/>
      <c r="AY11" s="832"/>
      <c r="AZ11" s="832"/>
      <c r="BA11" s="832"/>
      <c r="BB11" s="791">
        <v>25874</v>
      </c>
      <c r="BC11" s="479"/>
      <c r="BD11" s="479"/>
      <c r="BE11" s="479"/>
      <c r="BF11" s="479"/>
      <c r="BG11" s="479"/>
      <c r="BH11" s="479"/>
      <c r="BI11" s="479"/>
      <c r="BJ11" s="479"/>
    </row>
    <row r="12" spans="2:63" ht="12" customHeight="1">
      <c r="G12" s="454">
        <v>23</v>
      </c>
      <c r="H12" s="454"/>
      <c r="I12" s="454"/>
      <c r="N12" s="22"/>
      <c r="O12" s="791">
        <v>26465</v>
      </c>
      <c r="P12" s="832"/>
      <c r="Q12" s="832"/>
      <c r="R12" s="832"/>
      <c r="S12" s="832"/>
      <c r="T12" s="832"/>
      <c r="U12" s="832"/>
      <c r="V12" s="832"/>
      <c r="W12" s="832"/>
      <c r="X12" s="832"/>
      <c r="Y12" s="791">
        <v>25602</v>
      </c>
      <c r="Z12" s="832"/>
      <c r="AA12" s="832"/>
      <c r="AB12" s="832"/>
      <c r="AC12" s="832"/>
      <c r="AD12" s="832"/>
      <c r="AE12" s="832"/>
      <c r="AF12" s="832"/>
      <c r="AG12" s="832"/>
      <c r="AH12" s="832"/>
      <c r="AI12" s="791">
        <v>25659</v>
      </c>
      <c r="AJ12" s="832"/>
      <c r="AK12" s="832"/>
      <c r="AL12" s="832"/>
      <c r="AM12" s="832"/>
      <c r="AN12" s="832"/>
      <c r="AO12" s="832"/>
      <c r="AP12" s="832"/>
      <c r="AQ12" s="832"/>
      <c r="AR12" s="832"/>
      <c r="AS12" s="791">
        <v>720</v>
      </c>
      <c r="AT12" s="832"/>
      <c r="AU12" s="832"/>
      <c r="AV12" s="832"/>
      <c r="AW12" s="832"/>
      <c r="AX12" s="832"/>
      <c r="AY12" s="832"/>
      <c r="AZ12" s="832"/>
      <c r="BA12" s="832"/>
      <c r="BB12" s="791">
        <v>25567</v>
      </c>
      <c r="BC12" s="479"/>
      <c r="BD12" s="479"/>
      <c r="BE12" s="479"/>
      <c r="BF12" s="479"/>
      <c r="BG12" s="479"/>
      <c r="BH12" s="479"/>
      <c r="BI12" s="479"/>
      <c r="BJ12" s="479"/>
    </row>
    <row r="13" spans="2:63" ht="12" customHeight="1">
      <c r="G13" s="454">
        <v>24</v>
      </c>
      <c r="H13" s="454"/>
      <c r="I13" s="454"/>
      <c r="N13" s="22"/>
      <c r="O13" s="791">
        <v>27296</v>
      </c>
      <c r="P13" s="832"/>
      <c r="Q13" s="832"/>
      <c r="R13" s="832"/>
      <c r="S13" s="832"/>
      <c r="T13" s="832"/>
      <c r="U13" s="832"/>
      <c r="V13" s="832"/>
      <c r="W13" s="832"/>
      <c r="X13" s="832"/>
      <c r="Y13" s="791">
        <v>26392</v>
      </c>
      <c r="Z13" s="832"/>
      <c r="AA13" s="832"/>
      <c r="AB13" s="832"/>
      <c r="AC13" s="832"/>
      <c r="AD13" s="832"/>
      <c r="AE13" s="832"/>
      <c r="AF13" s="832"/>
      <c r="AG13" s="832"/>
      <c r="AH13" s="832"/>
      <c r="AI13" s="791">
        <v>26552</v>
      </c>
      <c r="AJ13" s="832"/>
      <c r="AK13" s="832"/>
      <c r="AL13" s="832"/>
      <c r="AM13" s="832"/>
      <c r="AN13" s="832"/>
      <c r="AO13" s="832"/>
      <c r="AP13" s="832"/>
      <c r="AQ13" s="832"/>
      <c r="AR13" s="832"/>
      <c r="AS13" s="791">
        <v>760</v>
      </c>
      <c r="AT13" s="832"/>
      <c r="AU13" s="832"/>
      <c r="AV13" s="832"/>
      <c r="AW13" s="832"/>
      <c r="AX13" s="832"/>
      <c r="AY13" s="832"/>
      <c r="AZ13" s="832"/>
      <c r="BA13" s="832"/>
      <c r="BB13" s="791">
        <v>25879</v>
      </c>
      <c r="BC13" s="479"/>
      <c r="BD13" s="479"/>
      <c r="BE13" s="479"/>
      <c r="BF13" s="479"/>
      <c r="BG13" s="479"/>
      <c r="BH13" s="479"/>
      <c r="BI13" s="479"/>
      <c r="BJ13" s="479"/>
    </row>
    <row r="14" spans="2:63" ht="12" customHeight="1">
      <c r="G14" s="455">
        <v>25</v>
      </c>
      <c r="H14" s="455"/>
      <c r="I14" s="455"/>
      <c r="N14" s="6"/>
      <c r="O14" s="833">
        <v>27716</v>
      </c>
      <c r="P14" s="793"/>
      <c r="Q14" s="793"/>
      <c r="R14" s="793"/>
      <c r="S14" s="793"/>
      <c r="T14" s="793"/>
      <c r="U14" s="793"/>
      <c r="V14" s="793"/>
      <c r="W14" s="793"/>
      <c r="X14" s="793"/>
      <c r="Y14" s="793">
        <v>27099</v>
      </c>
      <c r="Z14" s="793"/>
      <c r="AA14" s="793"/>
      <c r="AB14" s="793"/>
      <c r="AC14" s="793"/>
      <c r="AD14" s="793"/>
      <c r="AE14" s="793"/>
      <c r="AF14" s="793"/>
      <c r="AG14" s="793"/>
      <c r="AH14" s="793"/>
      <c r="AI14" s="793">
        <v>26928</v>
      </c>
      <c r="AJ14" s="793"/>
      <c r="AK14" s="793"/>
      <c r="AL14" s="793"/>
      <c r="AM14" s="793"/>
      <c r="AN14" s="793"/>
      <c r="AO14" s="793"/>
      <c r="AP14" s="793"/>
      <c r="AQ14" s="793"/>
      <c r="AR14" s="793"/>
      <c r="AS14" s="793">
        <v>764</v>
      </c>
      <c r="AT14" s="793"/>
      <c r="AU14" s="793"/>
      <c r="AV14" s="793"/>
      <c r="AW14" s="793"/>
      <c r="AX14" s="793"/>
      <c r="AY14" s="793"/>
      <c r="AZ14" s="793"/>
      <c r="BA14" s="793"/>
      <c r="BB14" s="793">
        <v>26593</v>
      </c>
      <c r="BC14" s="834"/>
      <c r="BD14" s="834"/>
      <c r="BE14" s="834"/>
      <c r="BF14" s="834"/>
      <c r="BG14" s="834"/>
      <c r="BH14" s="834"/>
      <c r="BI14" s="834"/>
      <c r="BJ14" s="834"/>
    </row>
    <row r="15" spans="2:63" ht="8.1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3" ht="12" customHeight="1">
      <c r="B16" s="452" t="s">
        <v>9</v>
      </c>
      <c r="C16" s="452"/>
      <c r="D16" s="452"/>
      <c r="E16" s="54" t="s">
        <v>168</v>
      </c>
      <c r="F16" s="2" t="s">
        <v>230</v>
      </c>
    </row>
    <row r="17" spans="2:62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</row>
    <row r="18" spans="2:62" ht="12" customHeight="1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454" t="s">
        <v>355</v>
      </c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57"/>
      <c r="BB18" s="836" t="s">
        <v>17</v>
      </c>
      <c r="BC18" s="836"/>
      <c r="BD18" s="836"/>
      <c r="BE18" s="836"/>
      <c r="BF18" s="836"/>
      <c r="BG18" s="836"/>
      <c r="BH18" s="836"/>
      <c r="BI18" s="836"/>
      <c r="BJ18" s="836"/>
    </row>
    <row r="19" spans="2:62">
      <c r="B19" s="11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837"/>
      <c r="BC19" s="837"/>
      <c r="BD19" s="837"/>
      <c r="BE19" s="837"/>
      <c r="BF19" s="837"/>
      <c r="BG19" s="837"/>
      <c r="BH19" s="837"/>
      <c r="BI19" s="837"/>
      <c r="BJ19" s="837"/>
    </row>
    <row r="20" spans="2:62" ht="12" customHeight="1">
      <c r="B20" s="461" t="s">
        <v>1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 t="s">
        <v>18</v>
      </c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 t="s">
        <v>420</v>
      </c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 t="s">
        <v>296</v>
      </c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 t="s">
        <v>295</v>
      </c>
      <c r="AZ20" s="462"/>
      <c r="BA20" s="462"/>
      <c r="BB20" s="462"/>
      <c r="BC20" s="462"/>
      <c r="BD20" s="462"/>
      <c r="BE20" s="462"/>
      <c r="BF20" s="462"/>
      <c r="BG20" s="462"/>
      <c r="BH20" s="462"/>
      <c r="BI20" s="462"/>
      <c r="BJ20" s="467"/>
    </row>
    <row r="21" spans="2:62" ht="12" customHeight="1"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556" t="s">
        <v>235</v>
      </c>
      <c r="P21" s="556"/>
      <c r="Q21" s="556"/>
      <c r="R21" s="556"/>
      <c r="S21" s="464" t="s">
        <v>290</v>
      </c>
      <c r="T21" s="464"/>
      <c r="U21" s="464"/>
      <c r="V21" s="464"/>
      <c r="W21" s="464" t="s">
        <v>289</v>
      </c>
      <c r="X21" s="464"/>
      <c r="Y21" s="464"/>
      <c r="Z21" s="464"/>
      <c r="AA21" s="556" t="s">
        <v>235</v>
      </c>
      <c r="AB21" s="556"/>
      <c r="AC21" s="556"/>
      <c r="AD21" s="556"/>
      <c r="AE21" s="464" t="s">
        <v>290</v>
      </c>
      <c r="AF21" s="464"/>
      <c r="AG21" s="464"/>
      <c r="AH21" s="464"/>
      <c r="AI21" s="464" t="s">
        <v>289</v>
      </c>
      <c r="AJ21" s="464"/>
      <c r="AK21" s="464"/>
      <c r="AL21" s="464"/>
      <c r="AM21" s="556" t="s">
        <v>235</v>
      </c>
      <c r="AN21" s="556"/>
      <c r="AO21" s="556"/>
      <c r="AP21" s="556"/>
      <c r="AQ21" s="464" t="s">
        <v>290</v>
      </c>
      <c r="AR21" s="464"/>
      <c r="AS21" s="464"/>
      <c r="AT21" s="464"/>
      <c r="AU21" s="464" t="s">
        <v>289</v>
      </c>
      <c r="AV21" s="464"/>
      <c r="AW21" s="464"/>
      <c r="AX21" s="464"/>
      <c r="AY21" s="556" t="s">
        <v>235</v>
      </c>
      <c r="AZ21" s="556"/>
      <c r="BA21" s="556"/>
      <c r="BB21" s="556"/>
      <c r="BC21" s="464" t="s">
        <v>290</v>
      </c>
      <c r="BD21" s="464"/>
      <c r="BE21" s="464"/>
      <c r="BF21" s="464"/>
      <c r="BG21" s="464" t="s">
        <v>289</v>
      </c>
      <c r="BH21" s="464"/>
      <c r="BI21" s="464"/>
      <c r="BJ21" s="466"/>
    </row>
    <row r="22" spans="2:62" ht="8.1" customHeight="1">
      <c r="N22" s="21"/>
    </row>
    <row r="23" spans="2:62" ht="12" customHeight="1">
      <c r="C23" s="458" t="s">
        <v>7</v>
      </c>
      <c r="D23" s="458"/>
      <c r="E23" s="458"/>
      <c r="F23" s="458"/>
      <c r="G23" s="454">
        <v>21</v>
      </c>
      <c r="H23" s="454"/>
      <c r="I23" s="454"/>
      <c r="J23" s="458" t="s">
        <v>1</v>
      </c>
      <c r="K23" s="458"/>
      <c r="L23" s="458"/>
      <c r="M23" s="458"/>
      <c r="N23" s="22"/>
      <c r="O23" s="828">
        <v>22741</v>
      </c>
      <c r="P23" s="828"/>
      <c r="Q23" s="828"/>
      <c r="R23" s="828"/>
      <c r="S23" s="828">
        <v>22090</v>
      </c>
      <c r="T23" s="828"/>
      <c r="U23" s="828"/>
      <c r="V23" s="828"/>
      <c r="W23" s="810">
        <v>651</v>
      </c>
      <c r="X23" s="810"/>
      <c r="Y23" s="810"/>
      <c r="Z23" s="810"/>
      <c r="AA23" s="810">
        <v>1375</v>
      </c>
      <c r="AB23" s="810"/>
      <c r="AC23" s="810"/>
      <c r="AD23" s="810"/>
      <c r="AE23" s="801">
        <v>1366</v>
      </c>
      <c r="AF23" s="801"/>
      <c r="AG23" s="801"/>
      <c r="AH23" s="801"/>
      <c r="AI23" s="801">
        <v>9</v>
      </c>
      <c r="AJ23" s="801"/>
      <c r="AK23" s="801"/>
      <c r="AL23" s="801"/>
      <c r="AM23" s="823">
        <v>2454</v>
      </c>
      <c r="AN23" s="823"/>
      <c r="AO23" s="823"/>
      <c r="AP23" s="823"/>
      <c r="AQ23" s="823">
        <v>2415</v>
      </c>
      <c r="AR23" s="823"/>
      <c r="AS23" s="823"/>
      <c r="AT23" s="823"/>
      <c r="AU23" s="823">
        <v>39</v>
      </c>
      <c r="AV23" s="823"/>
      <c r="AW23" s="823"/>
      <c r="AX23" s="823"/>
      <c r="AY23" s="801">
        <v>3770</v>
      </c>
      <c r="AZ23" s="801"/>
      <c r="BA23" s="801"/>
      <c r="BB23" s="801"/>
      <c r="BC23" s="801">
        <v>3685</v>
      </c>
      <c r="BD23" s="801"/>
      <c r="BE23" s="801"/>
      <c r="BF23" s="801"/>
      <c r="BG23" s="801">
        <v>85</v>
      </c>
      <c r="BH23" s="801"/>
      <c r="BI23" s="801"/>
      <c r="BJ23" s="801"/>
    </row>
    <row r="24" spans="2:62" ht="12" customHeight="1">
      <c r="G24" s="454">
        <v>22</v>
      </c>
      <c r="H24" s="454"/>
      <c r="I24" s="454"/>
      <c r="N24" s="22"/>
      <c r="O24" s="828">
        <v>24051</v>
      </c>
      <c r="P24" s="828"/>
      <c r="Q24" s="828"/>
      <c r="R24" s="828"/>
      <c r="S24" s="828">
        <v>23396</v>
      </c>
      <c r="T24" s="828"/>
      <c r="U24" s="828"/>
      <c r="V24" s="828"/>
      <c r="W24" s="810">
        <v>655</v>
      </c>
      <c r="X24" s="810"/>
      <c r="Y24" s="810"/>
      <c r="Z24" s="810"/>
      <c r="AA24" s="810">
        <v>1647</v>
      </c>
      <c r="AB24" s="810"/>
      <c r="AC24" s="810"/>
      <c r="AD24" s="810"/>
      <c r="AE24" s="801">
        <v>1624</v>
      </c>
      <c r="AF24" s="801"/>
      <c r="AG24" s="801"/>
      <c r="AH24" s="801"/>
      <c r="AI24" s="801">
        <v>23</v>
      </c>
      <c r="AJ24" s="801"/>
      <c r="AK24" s="801"/>
      <c r="AL24" s="801"/>
      <c r="AM24" s="823">
        <v>2561</v>
      </c>
      <c r="AN24" s="823"/>
      <c r="AO24" s="823"/>
      <c r="AP24" s="823"/>
      <c r="AQ24" s="823">
        <v>2523</v>
      </c>
      <c r="AR24" s="823"/>
      <c r="AS24" s="823"/>
      <c r="AT24" s="823"/>
      <c r="AU24" s="823">
        <v>38</v>
      </c>
      <c r="AV24" s="823"/>
      <c r="AW24" s="823"/>
      <c r="AX24" s="823"/>
      <c r="AY24" s="801">
        <v>4074</v>
      </c>
      <c r="AZ24" s="801"/>
      <c r="BA24" s="801"/>
      <c r="BB24" s="801"/>
      <c r="BC24" s="801">
        <v>4004</v>
      </c>
      <c r="BD24" s="801"/>
      <c r="BE24" s="801"/>
      <c r="BF24" s="801"/>
      <c r="BG24" s="801">
        <v>70</v>
      </c>
      <c r="BH24" s="801"/>
      <c r="BI24" s="801"/>
      <c r="BJ24" s="801"/>
    </row>
    <row r="25" spans="2:62" ht="12" customHeight="1">
      <c r="G25" s="454">
        <v>23</v>
      </c>
      <c r="H25" s="454"/>
      <c r="I25" s="454"/>
      <c r="N25" s="22"/>
      <c r="O25" s="828">
        <v>25710</v>
      </c>
      <c r="P25" s="828"/>
      <c r="Q25" s="828"/>
      <c r="R25" s="828"/>
      <c r="S25" s="830">
        <v>25055</v>
      </c>
      <c r="T25" s="830"/>
      <c r="U25" s="830"/>
      <c r="V25" s="830"/>
      <c r="W25" s="827">
        <v>655</v>
      </c>
      <c r="X25" s="827"/>
      <c r="Y25" s="827"/>
      <c r="Z25" s="827"/>
      <c r="AA25" s="827">
        <v>1862</v>
      </c>
      <c r="AB25" s="827"/>
      <c r="AC25" s="827"/>
      <c r="AD25" s="827"/>
      <c r="AE25" s="791">
        <v>1841</v>
      </c>
      <c r="AF25" s="791"/>
      <c r="AG25" s="791"/>
      <c r="AH25" s="791"/>
      <c r="AI25" s="791">
        <v>21</v>
      </c>
      <c r="AJ25" s="791"/>
      <c r="AK25" s="791"/>
      <c r="AL25" s="791"/>
      <c r="AM25" s="831">
        <v>2795</v>
      </c>
      <c r="AN25" s="831"/>
      <c r="AO25" s="831"/>
      <c r="AP25" s="831"/>
      <c r="AQ25" s="791">
        <v>2756</v>
      </c>
      <c r="AR25" s="791"/>
      <c r="AS25" s="791"/>
      <c r="AT25" s="791"/>
      <c r="AU25" s="791">
        <v>39</v>
      </c>
      <c r="AV25" s="791"/>
      <c r="AW25" s="791"/>
      <c r="AX25" s="791"/>
      <c r="AY25" s="791">
        <v>4386</v>
      </c>
      <c r="AZ25" s="791"/>
      <c r="BA25" s="791"/>
      <c r="BB25" s="791"/>
      <c r="BC25" s="791">
        <v>4303</v>
      </c>
      <c r="BD25" s="791"/>
      <c r="BE25" s="791"/>
      <c r="BF25" s="791"/>
      <c r="BG25" s="791">
        <v>83</v>
      </c>
      <c r="BH25" s="791"/>
      <c r="BI25" s="791"/>
      <c r="BJ25" s="791"/>
    </row>
    <row r="26" spans="2:62" ht="12" customHeight="1">
      <c r="G26" s="454">
        <v>24</v>
      </c>
      <c r="H26" s="454"/>
      <c r="I26" s="454"/>
      <c r="N26" s="22"/>
      <c r="O26" s="828">
        <v>27498</v>
      </c>
      <c r="P26" s="828"/>
      <c r="Q26" s="828"/>
      <c r="R26" s="828"/>
      <c r="S26" s="828">
        <v>26844</v>
      </c>
      <c r="T26" s="828"/>
      <c r="U26" s="828"/>
      <c r="V26" s="828"/>
      <c r="W26" s="810">
        <v>654</v>
      </c>
      <c r="X26" s="810"/>
      <c r="Y26" s="810"/>
      <c r="Z26" s="810"/>
      <c r="AA26" s="810">
        <v>2286</v>
      </c>
      <c r="AB26" s="810"/>
      <c r="AC26" s="810"/>
      <c r="AD26" s="810"/>
      <c r="AE26" s="801">
        <v>2265</v>
      </c>
      <c r="AF26" s="801"/>
      <c r="AG26" s="801"/>
      <c r="AH26" s="801"/>
      <c r="AI26" s="801">
        <v>21</v>
      </c>
      <c r="AJ26" s="801"/>
      <c r="AK26" s="801"/>
      <c r="AL26" s="801"/>
      <c r="AM26" s="823">
        <v>2920</v>
      </c>
      <c r="AN26" s="823"/>
      <c r="AO26" s="823"/>
      <c r="AP26" s="823"/>
      <c r="AQ26" s="801">
        <v>2876</v>
      </c>
      <c r="AR26" s="801"/>
      <c r="AS26" s="801"/>
      <c r="AT26" s="801"/>
      <c r="AU26" s="801">
        <v>44</v>
      </c>
      <c r="AV26" s="801"/>
      <c r="AW26" s="801"/>
      <c r="AX26" s="801"/>
      <c r="AY26" s="801">
        <v>5465</v>
      </c>
      <c r="AZ26" s="801"/>
      <c r="BA26" s="801"/>
      <c r="BB26" s="801"/>
      <c r="BC26" s="801">
        <v>5364</v>
      </c>
      <c r="BD26" s="801"/>
      <c r="BE26" s="801"/>
      <c r="BF26" s="801"/>
      <c r="BG26" s="801">
        <v>101</v>
      </c>
      <c r="BH26" s="801"/>
      <c r="BI26" s="801"/>
      <c r="BJ26" s="801"/>
    </row>
    <row r="27" spans="2:62" ht="12" customHeight="1">
      <c r="G27" s="455">
        <v>25</v>
      </c>
      <c r="H27" s="455"/>
      <c r="I27" s="455"/>
      <c r="N27" s="22"/>
      <c r="O27" s="829">
        <v>29021</v>
      </c>
      <c r="P27" s="829"/>
      <c r="Q27" s="829"/>
      <c r="R27" s="829"/>
      <c r="S27" s="829">
        <v>28374</v>
      </c>
      <c r="T27" s="829"/>
      <c r="U27" s="829"/>
      <c r="V27" s="829"/>
      <c r="W27" s="817">
        <v>647</v>
      </c>
      <c r="X27" s="817"/>
      <c r="Y27" s="817"/>
      <c r="Z27" s="817"/>
      <c r="AA27" s="817">
        <v>2714</v>
      </c>
      <c r="AB27" s="817"/>
      <c r="AC27" s="817"/>
      <c r="AD27" s="817"/>
      <c r="AE27" s="793">
        <v>2679</v>
      </c>
      <c r="AF27" s="793"/>
      <c r="AG27" s="793"/>
      <c r="AH27" s="793"/>
      <c r="AI27" s="793">
        <v>35</v>
      </c>
      <c r="AJ27" s="793"/>
      <c r="AK27" s="793"/>
      <c r="AL27" s="793"/>
      <c r="AM27" s="818">
        <v>3122</v>
      </c>
      <c r="AN27" s="818"/>
      <c r="AO27" s="818"/>
      <c r="AP27" s="818"/>
      <c r="AQ27" s="793">
        <v>3069</v>
      </c>
      <c r="AR27" s="793"/>
      <c r="AS27" s="793"/>
      <c r="AT27" s="793"/>
      <c r="AU27" s="793">
        <v>53</v>
      </c>
      <c r="AV27" s="793"/>
      <c r="AW27" s="793"/>
      <c r="AX27" s="793"/>
      <c r="AY27" s="818">
        <v>5923</v>
      </c>
      <c r="AZ27" s="818"/>
      <c r="BA27" s="818"/>
      <c r="BB27" s="818"/>
      <c r="BC27" s="793">
        <v>5827</v>
      </c>
      <c r="BD27" s="793"/>
      <c r="BE27" s="793"/>
      <c r="BF27" s="793"/>
      <c r="BG27" s="793">
        <v>96</v>
      </c>
      <c r="BH27" s="793"/>
      <c r="BI27" s="793"/>
      <c r="BJ27" s="793"/>
    </row>
    <row r="28" spans="2:62" ht="8.1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ht="12" customHeight="1">
      <c r="B29" s="461" t="s">
        <v>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 t="s">
        <v>294</v>
      </c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 t="s">
        <v>293</v>
      </c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 t="s">
        <v>292</v>
      </c>
      <c r="AN29" s="462"/>
      <c r="AO29" s="462"/>
      <c r="AP29" s="462"/>
      <c r="AQ29" s="462"/>
      <c r="AR29" s="462"/>
      <c r="AS29" s="462"/>
      <c r="AT29" s="462"/>
      <c r="AU29" s="462"/>
      <c r="AV29" s="462"/>
      <c r="AW29" s="462"/>
      <c r="AX29" s="462"/>
      <c r="AY29" s="462" t="s">
        <v>291</v>
      </c>
      <c r="AZ29" s="462"/>
      <c r="BA29" s="462"/>
      <c r="BB29" s="462"/>
      <c r="BC29" s="462"/>
      <c r="BD29" s="462"/>
      <c r="BE29" s="462"/>
      <c r="BF29" s="462"/>
      <c r="BG29" s="462"/>
      <c r="BH29" s="462"/>
      <c r="BI29" s="462"/>
      <c r="BJ29" s="467"/>
    </row>
    <row r="30" spans="2:62" ht="12" customHeight="1">
      <c r="B30" s="463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556" t="s">
        <v>235</v>
      </c>
      <c r="P30" s="556"/>
      <c r="Q30" s="556"/>
      <c r="R30" s="556"/>
      <c r="S30" s="464" t="s">
        <v>290</v>
      </c>
      <c r="T30" s="464"/>
      <c r="U30" s="464"/>
      <c r="V30" s="464"/>
      <c r="W30" s="464" t="s">
        <v>289</v>
      </c>
      <c r="X30" s="464"/>
      <c r="Y30" s="464"/>
      <c r="Z30" s="464"/>
      <c r="AA30" s="556" t="s">
        <v>235</v>
      </c>
      <c r="AB30" s="556"/>
      <c r="AC30" s="556"/>
      <c r="AD30" s="556"/>
      <c r="AE30" s="464" t="s">
        <v>290</v>
      </c>
      <c r="AF30" s="464"/>
      <c r="AG30" s="464"/>
      <c r="AH30" s="464"/>
      <c r="AI30" s="464" t="s">
        <v>289</v>
      </c>
      <c r="AJ30" s="464"/>
      <c r="AK30" s="464"/>
      <c r="AL30" s="464"/>
      <c r="AM30" s="556" t="s">
        <v>235</v>
      </c>
      <c r="AN30" s="556"/>
      <c r="AO30" s="556"/>
      <c r="AP30" s="556"/>
      <c r="AQ30" s="464" t="s">
        <v>290</v>
      </c>
      <c r="AR30" s="464"/>
      <c r="AS30" s="464"/>
      <c r="AT30" s="464"/>
      <c r="AU30" s="464" t="s">
        <v>289</v>
      </c>
      <c r="AV30" s="464"/>
      <c r="AW30" s="464"/>
      <c r="AX30" s="464"/>
      <c r="AY30" s="556" t="s">
        <v>235</v>
      </c>
      <c r="AZ30" s="556"/>
      <c r="BA30" s="556"/>
      <c r="BB30" s="556"/>
      <c r="BC30" s="464" t="s">
        <v>290</v>
      </c>
      <c r="BD30" s="464"/>
      <c r="BE30" s="464"/>
      <c r="BF30" s="464"/>
      <c r="BG30" s="464" t="s">
        <v>289</v>
      </c>
      <c r="BH30" s="464"/>
      <c r="BI30" s="464"/>
      <c r="BJ30" s="466"/>
    </row>
    <row r="31" spans="2:62" ht="8.1" customHeight="1">
      <c r="N31" s="21"/>
    </row>
    <row r="32" spans="2:62" ht="12" customHeight="1">
      <c r="C32" s="458" t="s">
        <v>7</v>
      </c>
      <c r="D32" s="458"/>
      <c r="E32" s="458"/>
      <c r="F32" s="458"/>
      <c r="G32" s="454">
        <v>21</v>
      </c>
      <c r="H32" s="454"/>
      <c r="I32" s="454"/>
      <c r="J32" s="458" t="s">
        <v>1</v>
      </c>
      <c r="K32" s="458"/>
      <c r="L32" s="458"/>
      <c r="M32" s="458"/>
      <c r="N32" s="22"/>
      <c r="O32" s="810">
        <v>5392</v>
      </c>
      <c r="P32" s="810"/>
      <c r="Q32" s="810"/>
      <c r="R32" s="810"/>
      <c r="S32" s="827">
        <v>5215</v>
      </c>
      <c r="T32" s="827"/>
      <c r="U32" s="827"/>
      <c r="V32" s="827"/>
      <c r="W32" s="827">
        <v>177</v>
      </c>
      <c r="X32" s="827"/>
      <c r="Y32" s="827"/>
      <c r="Z32" s="827"/>
      <c r="AA32" s="810">
        <v>3723</v>
      </c>
      <c r="AB32" s="810"/>
      <c r="AC32" s="810"/>
      <c r="AD32" s="810"/>
      <c r="AE32" s="827">
        <v>3593</v>
      </c>
      <c r="AF32" s="827"/>
      <c r="AG32" s="827"/>
      <c r="AH32" s="827"/>
      <c r="AI32" s="827">
        <v>130</v>
      </c>
      <c r="AJ32" s="827"/>
      <c r="AK32" s="827"/>
      <c r="AL32" s="827"/>
      <c r="AM32" s="810">
        <v>3272</v>
      </c>
      <c r="AN32" s="810"/>
      <c r="AO32" s="810"/>
      <c r="AP32" s="810"/>
      <c r="AQ32" s="827">
        <v>3169</v>
      </c>
      <c r="AR32" s="827"/>
      <c r="AS32" s="827"/>
      <c r="AT32" s="827"/>
      <c r="AU32" s="827">
        <v>103</v>
      </c>
      <c r="AV32" s="827"/>
      <c r="AW32" s="827"/>
      <c r="AX32" s="827"/>
      <c r="AY32" s="810">
        <v>2755</v>
      </c>
      <c r="AZ32" s="810"/>
      <c r="BA32" s="810"/>
      <c r="BB32" s="810"/>
      <c r="BC32" s="827">
        <v>2647</v>
      </c>
      <c r="BD32" s="827"/>
      <c r="BE32" s="827"/>
      <c r="BF32" s="827"/>
      <c r="BG32" s="827">
        <v>108</v>
      </c>
      <c r="BH32" s="827"/>
      <c r="BI32" s="827"/>
      <c r="BJ32" s="827"/>
    </row>
    <row r="33" spans="2:62" ht="12" customHeight="1">
      <c r="G33" s="454">
        <v>22</v>
      </c>
      <c r="H33" s="454"/>
      <c r="I33" s="454"/>
      <c r="N33" s="22"/>
      <c r="O33" s="810">
        <v>5751</v>
      </c>
      <c r="P33" s="810"/>
      <c r="Q33" s="810"/>
      <c r="R33" s="810"/>
      <c r="S33" s="791">
        <v>5569</v>
      </c>
      <c r="T33" s="791"/>
      <c r="U33" s="791"/>
      <c r="V33" s="791"/>
      <c r="W33" s="791">
        <v>182</v>
      </c>
      <c r="X33" s="791"/>
      <c r="Y33" s="791"/>
      <c r="Z33" s="791"/>
      <c r="AA33" s="810">
        <v>3675</v>
      </c>
      <c r="AB33" s="810"/>
      <c r="AC33" s="810"/>
      <c r="AD33" s="810"/>
      <c r="AE33" s="791">
        <v>3548</v>
      </c>
      <c r="AF33" s="791"/>
      <c r="AG33" s="791"/>
      <c r="AH33" s="791"/>
      <c r="AI33" s="791">
        <v>127</v>
      </c>
      <c r="AJ33" s="791"/>
      <c r="AK33" s="791"/>
      <c r="AL33" s="791"/>
      <c r="AM33" s="810">
        <v>3293</v>
      </c>
      <c r="AN33" s="810"/>
      <c r="AO33" s="810"/>
      <c r="AP33" s="810"/>
      <c r="AQ33" s="791">
        <v>3197</v>
      </c>
      <c r="AR33" s="791"/>
      <c r="AS33" s="791"/>
      <c r="AT33" s="791"/>
      <c r="AU33" s="791">
        <v>96</v>
      </c>
      <c r="AV33" s="791"/>
      <c r="AW33" s="791"/>
      <c r="AX33" s="791"/>
      <c r="AY33" s="810">
        <v>3050</v>
      </c>
      <c r="AZ33" s="810"/>
      <c r="BA33" s="810"/>
      <c r="BB33" s="810"/>
      <c r="BC33" s="791">
        <v>2931</v>
      </c>
      <c r="BD33" s="791"/>
      <c r="BE33" s="791"/>
      <c r="BF33" s="791"/>
      <c r="BG33" s="791">
        <v>119</v>
      </c>
      <c r="BH33" s="791"/>
      <c r="BI33" s="791"/>
      <c r="BJ33" s="791"/>
    </row>
    <row r="34" spans="2:62" ht="12" customHeight="1">
      <c r="G34" s="454">
        <v>23</v>
      </c>
      <c r="H34" s="454"/>
      <c r="I34" s="454"/>
      <c r="N34" s="22"/>
      <c r="O34" s="810">
        <v>6289</v>
      </c>
      <c r="P34" s="810"/>
      <c r="Q34" s="810"/>
      <c r="R34" s="810"/>
      <c r="S34" s="801">
        <v>6105</v>
      </c>
      <c r="T34" s="801"/>
      <c r="U34" s="801"/>
      <c r="V34" s="801"/>
      <c r="W34" s="801">
        <v>184</v>
      </c>
      <c r="X34" s="801"/>
      <c r="Y34" s="801"/>
      <c r="Z34" s="801"/>
      <c r="AA34" s="810">
        <v>3870</v>
      </c>
      <c r="AB34" s="810"/>
      <c r="AC34" s="810"/>
      <c r="AD34" s="810"/>
      <c r="AE34" s="801">
        <v>3741</v>
      </c>
      <c r="AF34" s="801"/>
      <c r="AG34" s="801"/>
      <c r="AH34" s="801"/>
      <c r="AI34" s="801">
        <v>129</v>
      </c>
      <c r="AJ34" s="801"/>
      <c r="AK34" s="801"/>
      <c r="AL34" s="801"/>
      <c r="AM34" s="810">
        <v>3312</v>
      </c>
      <c r="AN34" s="810"/>
      <c r="AO34" s="810"/>
      <c r="AP34" s="810"/>
      <c r="AQ34" s="801">
        <v>3233</v>
      </c>
      <c r="AR34" s="801"/>
      <c r="AS34" s="801"/>
      <c r="AT34" s="801"/>
      <c r="AU34" s="801">
        <v>79</v>
      </c>
      <c r="AV34" s="801"/>
      <c r="AW34" s="801"/>
      <c r="AX34" s="801"/>
      <c r="AY34" s="810">
        <v>3196</v>
      </c>
      <c r="AZ34" s="810"/>
      <c r="BA34" s="810"/>
      <c r="BB34" s="810"/>
      <c r="BC34" s="801">
        <v>3076</v>
      </c>
      <c r="BD34" s="801"/>
      <c r="BE34" s="801"/>
      <c r="BF34" s="801"/>
      <c r="BG34" s="801">
        <v>120</v>
      </c>
      <c r="BH34" s="801"/>
      <c r="BI34" s="801"/>
      <c r="BJ34" s="801"/>
    </row>
    <row r="35" spans="2:62" ht="12" customHeight="1">
      <c r="G35" s="454">
        <v>24</v>
      </c>
      <c r="H35" s="454"/>
      <c r="I35" s="454"/>
      <c r="N35" s="22"/>
      <c r="O35" s="810">
        <v>6119</v>
      </c>
      <c r="P35" s="810"/>
      <c r="Q35" s="810"/>
      <c r="R35" s="810"/>
      <c r="S35" s="801">
        <v>5968</v>
      </c>
      <c r="T35" s="801"/>
      <c r="U35" s="801"/>
      <c r="V35" s="801"/>
      <c r="W35" s="801">
        <v>151</v>
      </c>
      <c r="X35" s="801"/>
      <c r="Y35" s="801"/>
      <c r="Z35" s="801"/>
      <c r="AA35" s="801">
        <v>3881</v>
      </c>
      <c r="AB35" s="801"/>
      <c r="AC35" s="801"/>
      <c r="AD35" s="801"/>
      <c r="AE35" s="801">
        <v>3761</v>
      </c>
      <c r="AF35" s="801"/>
      <c r="AG35" s="801"/>
      <c r="AH35" s="801"/>
      <c r="AI35" s="801">
        <v>120</v>
      </c>
      <c r="AJ35" s="801"/>
      <c r="AK35" s="801"/>
      <c r="AL35" s="801"/>
      <c r="AM35" s="801">
        <v>3415</v>
      </c>
      <c r="AN35" s="801"/>
      <c r="AO35" s="801"/>
      <c r="AP35" s="801"/>
      <c r="AQ35" s="801">
        <v>3324</v>
      </c>
      <c r="AR35" s="801"/>
      <c r="AS35" s="801"/>
      <c r="AT35" s="801"/>
      <c r="AU35" s="801">
        <v>91</v>
      </c>
      <c r="AV35" s="801"/>
      <c r="AW35" s="801"/>
      <c r="AX35" s="801"/>
      <c r="AY35" s="801">
        <v>3412</v>
      </c>
      <c r="AZ35" s="801"/>
      <c r="BA35" s="801"/>
      <c r="BB35" s="801"/>
      <c r="BC35" s="801">
        <v>3286</v>
      </c>
      <c r="BD35" s="801"/>
      <c r="BE35" s="801"/>
      <c r="BF35" s="801"/>
      <c r="BG35" s="801">
        <v>126</v>
      </c>
      <c r="BH35" s="801"/>
      <c r="BI35" s="801"/>
      <c r="BJ35" s="801"/>
    </row>
    <row r="36" spans="2:62" ht="12" customHeight="1">
      <c r="G36" s="455">
        <v>25</v>
      </c>
      <c r="H36" s="455"/>
      <c r="I36" s="455"/>
      <c r="N36" s="22"/>
      <c r="O36" s="817">
        <v>6263</v>
      </c>
      <c r="P36" s="817"/>
      <c r="Q36" s="817"/>
      <c r="R36" s="817"/>
      <c r="S36" s="793">
        <v>6104</v>
      </c>
      <c r="T36" s="793"/>
      <c r="U36" s="793"/>
      <c r="V36" s="793"/>
      <c r="W36" s="793">
        <v>159</v>
      </c>
      <c r="X36" s="793"/>
      <c r="Y36" s="793"/>
      <c r="Z36" s="793"/>
      <c r="AA36" s="817">
        <v>4057</v>
      </c>
      <c r="AB36" s="817"/>
      <c r="AC36" s="817"/>
      <c r="AD36" s="817"/>
      <c r="AE36" s="793">
        <v>3954</v>
      </c>
      <c r="AF36" s="793"/>
      <c r="AG36" s="793"/>
      <c r="AH36" s="793"/>
      <c r="AI36" s="793">
        <v>103</v>
      </c>
      <c r="AJ36" s="793"/>
      <c r="AK36" s="793"/>
      <c r="AL36" s="793"/>
      <c r="AM36" s="817">
        <v>3619</v>
      </c>
      <c r="AN36" s="817"/>
      <c r="AO36" s="817"/>
      <c r="AP36" s="817"/>
      <c r="AQ36" s="793">
        <v>3538</v>
      </c>
      <c r="AR36" s="793"/>
      <c r="AS36" s="793"/>
      <c r="AT36" s="793"/>
      <c r="AU36" s="793">
        <v>81</v>
      </c>
      <c r="AV36" s="793"/>
      <c r="AW36" s="793"/>
      <c r="AX36" s="793"/>
      <c r="AY36" s="817">
        <v>3323</v>
      </c>
      <c r="AZ36" s="817"/>
      <c r="BA36" s="817"/>
      <c r="BB36" s="817"/>
      <c r="BC36" s="793">
        <v>3203</v>
      </c>
      <c r="BD36" s="793"/>
      <c r="BE36" s="793"/>
      <c r="BF36" s="793"/>
      <c r="BG36" s="793">
        <v>120</v>
      </c>
      <c r="BH36" s="793"/>
      <c r="BI36" s="793"/>
      <c r="BJ36" s="793"/>
    </row>
    <row r="37" spans="2:62" ht="8.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2" customHeight="1">
      <c r="B38" s="480" t="s">
        <v>9</v>
      </c>
      <c r="C38" s="480"/>
      <c r="D38" s="480"/>
      <c r="E38" s="54" t="s">
        <v>168</v>
      </c>
      <c r="F38" s="2" t="s">
        <v>230</v>
      </c>
    </row>
    <row r="40" spans="2:62" ht="12" customHeight="1">
      <c r="B40" s="454" t="s">
        <v>288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</row>
    <row r="41" spans="2:6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20"/>
    </row>
    <row r="42" spans="2:62" ht="12" customHeight="1">
      <c r="B42" s="461" t="s">
        <v>1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5" t="s">
        <v>287</v>
      </c>
      <c r="P42" s="462"/>
      <c r="Q42" s="462"/>
      <c r="R42" s="462"/>
      <c r="S42" s="462"/>
      <c r="T42" s="462"/>
      <c r="U42" s="462"/>
      <c r="V42" s="462"/>
      <c r="W42" s="462"/>
      <c r="X42" s="462"/>
      <c r="Y42" s="462" t="s">
        <v>286</v>
      </c>
      <c r="Z42" s="825"/>
      <c r="AA42" s="825"/>
      <c r="AB42" s="825"/>
      <c r="AC42" s="825"/>
      <c r="AD42" s="825"/>
      <c r="AE42" s="825"/>
      <c r="AF42" s="825"/>
      <c r="AG42" s="825"/>
      <c r="AH42" s="825"/>
      <c r="AI42" s="825"/>
      <c r="AJ42" s="825"/>
      <c r="AK42" s="825"/>
      <c r="AL42" s="825"/>
      <c r="AM42" s="825"/>
      <c r="AN42" s="825"/>
      <c r="AO42" s="825"/>
      <c r="AP42" s="825"/>
      <c r="AQ42" s="825"/>
      <c r="AR42" s="825"/>
      <c r="AS42" s="825"/>
      <c r="AT42" s="825"/>
      <c r="AU42" s="825"/>
      <c r="AV42" s="825"/>
      <c r="AW42" s="825"/>
      <c r="AX42" s="825"/>
      <c r="AY42" s="825"/>
      <c r="AZ42" s="825"/>
      <c r="BA42" s="462" t="s">
        <v>285</v>
      </c>
      <c r="BB42" s="462"/>
      <c r="BC42" s="462"/>
      <c r="BD42" s="462"/>
      <c r="BE42" s="462"/>
      <c r="BF42" s="462"/>
      <c r="BG42" s="462"/>
      <c r="BH42" s="462"/>
      <c r="BI42" s="462"/>
      <c r="BJ42" s="467"/>
    </row>
    <row r="43" spans="2:62" ht="12" customHeight="1">
      <c r="B43" s="463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 t="s">
        <v>284</v>
      </c>
      <c r="Z43" s="826"/>
      <c r="AA43" s="826"/>
      <c r="AB43" s="826"/>
      <c r="AC43" s="826"/>
      <c r="AD43" s="826"/>
      <c r="AE43" s="826"/>
      <c r="AF43" s="826"/>
      <c r="AG43" s="826"/>
      <c r="AH43" s="464" t="s">
        <v>283</v>
      </c>
      <c r="AI43" s="826"/>
      <c r="AJ43" s="826"/>
      <c r="AK43" s="826"/>
      <c r="AL43" s="826"/>
      <c r="AM43" s="826"/>
      <c r="AN43" s="826"/>
      <c r="AO43" s="826"/>
      <c r="AP43" s="826"/>
      <c r="AQ43" s="464" t="s">
        <v>282</v>
      </c>
      <c r="AR43" s="826"/>
      <c r="AS43" s="826"/>
      <c r="AT43" s="826"/>
      <c r="AU43" s="826"/>
      <c r="AV43" s="826"/>
      <c r="AW43" s="826"/>
      <c r="AX43" s="826"/>
      <c r="AY43" s="826"/>
      <c r="AZ43" s="826"/>
      <c r="BA43" s="464"/>
      <c r="BB43" s="464"/>
      <c r="BC43" s="464"/>
      <c r="BD43" s="464"/>
      <c r="BE43" s="464"/>
      <c r="BF43" s="464"/>
      <c r="BG43" s="464"/>
      <c r="BH43" s="464"/>
      <c r="BI43" s="464"/>
      <c r="BJ43" s="466"/>
    </row>
    <row r="44" spans="2:62" ht="8.1" customHeight="1">
      <c r="N44" s="21"/>
    </row>
    <row r="45" spans="2:62" ht="12" customHeight="1">
      <c r="C45" s="458" t="s">
        <v>7</v>
      </c>
      <c r="D45" s="458"/>
      <c r="E45" s="458"/>
      <c r="F45" s="458"/>
      <c r="G45" s="454">
        <v>21</v>
      </c>
      <c r="H45" s="454"/>
      <c r="I45" s="454"/>
      <c r="J45" s="458" t="s">
        <v>1</v>
      </c>
      <c r="K45" s="458"/>
      <c r="L45" s="458"/>
      <c r="M45" s="458"/>
      <c r="N45" s="22"/>
      <c r="O45" s="801">
        <v>173489</v>
      </c>
      <c r="P45" s="801"/>
      <c r="Q45" s="801"/>
      <c r="R45" s="801"/>
      <c r="S45" s="801"/>
      <c r="T45" s="801"/>
      <c r="U45" s="801"/>
      <c r="V45" s="801"/>
      <c r="W45" s="801"/>
      <c r="X45" s="801"/>
      <c r="Y45" s="801">
        <v>19880</v>
      </c>
      <c r="Z45" s="801"/>
      <c r="AA45" s="801"/>
      <c r="AB45" s="801"/>
      <c r="AC45" s="801"/>
      <c r="AD45" s="801"/>
      <c r="AE45" s="801"/>
      <c r="AF45" s="801"/>
      <c r="AG45" s="801"/>
      <c r="AH45" s="801">
        <v>9989</v>
      </c>
      <c r="AI45" s="801"/>
      <c r="AJ45" s="801"/>
      <c r="AK45" s="801"/>
      <c r="AL45" s="801"/>
      <c r="AM45" s="801"/>
      <c r="AN45" s="801"/>
      <c r="AO45" s="801"/>
      <c r="AP45" s="801"/>
      <c r="AQ45" s="801">
        <v>6553</v>
      </c>
      <c r="AR45" s="801"/>
      <c r="AS45" s="801"/>
      <c r="AT45" s="801"/>
      <c r="AU45" s="801"/>
      <c r="AV45" s="801"/>
      <c r="AW45" s="801"/>
      <c r="AX45" s="801"/>
      <c r="AY45" s="801"/>
      <c r="AZ45" s="801"/>
      <c r="BA45" s="823">
        <v>10339</v>
      </c>
      <c r="BB45" s="823"/>
      <c r="BC45" s="823"/>
      <c r="BD45" s="823"/>
      <c r="BE45" s="823"/>
      <c r="BF45" s="823"/>
      <c r="BG45" s="823"/>
      <c r="BH45" s="823"/>
      <c r="BI45" s="823"/>
      <c r="BJ45" s="823"/>
    </row>
    <row r="46" spans="2:62" ht="12" customHeight="1">
      <c r="G46" s="454">
        <v>22</v>
      </c>
      <c r="H46" s="454"/>
      <c r="I46" s="454"/>
      <c r="N46" s="22"/>
      <c r="O46" s="801">
        <v>184676</v>
      </c>
      <c r="P46" s="801"/>
      <c r="Q46" s="801"/>
      <c r="R46" s="801"/>
      <c r="S46" s="801"/>
      <c r="T46" s="801"/>
      <c r="U46" s="801"/>
      <c r="V46" s="801"/>
      <c r="W46" s="801"/>
      <c r="X46" s="801"/>
      <c r="Y46" s="801">
        <v>20532</v>
      </c>
      <c r="Z46" s="801"/>
      <c r="AA46" s="801"/>
      <c r="AB46" s="801"/>
      <c r="AC46" s="801"/>
      <c r="AD46" s="801"/>
      <c r="AE46" s="801"/>
      <c r="AF46" s="801"/>
      <c r="AG46" s="801"/>
      <c r="AH46" s="801">
        <v>10231</v>
      </c>
      <c r="AI46" s="801"/>
      <c r="AJ46" s="801"/>
      <c r="AK46" s="801"/>
      <c r="AL46" s="801"/>
      <c r="AM46" s="801"/>
      <c r="AN46" s="801"/>
      <c r="AO46" s="801"/>
      <c r="AP46" s="801"/>
      <c r="AQ46" s="801">
        <v>5875</v>
      </c>
      <c r="AR46" s="801"/>
      <c r="AS46" s="801"/>
      <c r="AT46" s="801"/>
      <c r="AU46" s="801"/>
      <c r="AV46" s="801"/>
      <c r="AW46" s="801"/>
      <c r="AX46" s="801"/>
      <c r="AY46" s="801"/>
      <c r="AZ46" s="801"/>
      <c r="BA46" s="823">
        <v>11377</v>
      </c>
      <c r="BB46" s="823"/>
      <c r="BC46" s="823"/>
      <c r="BD46" s="823"/>
      <c r="BE46" s="823"/>
      <c r="BF46" s="823"/>
      <c r="BG46" s="823"/>
      <c r="BH46" s="823"/>
      <c r="BI46" s="823"/>
      <c r="BJ46" s="823"/>
    </row>
    <row r="47" spans="2:62" ht="12" customHeight="1">
      <c r="G47" s="454">
        <v>23</v>
      </c>
      <c r="H47" s="454"/>
      <c r="I47" s="454"/>
      <c r="N47" s="22"/>
      <c r="O47" s="801">
        <v>198359</v>
      </c>
      <c r="P47" s="801"/>
      <c r="Q47" s="801"/>
      <c r="R47" s="801"/>
      <c r="S47" s="801"/>
      <c r="T47" s="801"/>
      <c r="U47" s="801"/>
      <c r="V47" s="801"/>
      <c r="W47" s="801"/>
      <c r="X47" s="801"/>
      <c r="Y47" s="801">
        <v>21010</v>
      </c>
      <c r="Z47" s="801"/>
      <c r="AA47" s="801"/>
      <c r="AB47" s="801"/>
      <c r="AC47" s="801"/>
      <c r="AD47" s="801"/>
      <c r="AE47" s="801"/>
      <c r="AF47" s="801"/>
      <c r="AG47" s="801"/>
      <c r="AH47" s="801">
        <v>10601</v>
      </c>
      <c r="AI47" s="801"/>
      <c r="AJ47" s="801"/>
      <c r="AK47" s="801"/>
      <c r="AL47" s="801"/>
      <c r="AM47" s="801"/>
      <c r="AN47" s="801"/>
      <c r="AO47" s="801"/>
      <c r="AP47" s="801"/>
      <c r="AQ47" s="801">
        <v>5053</v>
      </c>
      <c r="AR47" s="801"/>
      <c r="AS47" s="801"/>
      <c r="AT47" s="801"/>
      <c r="AU47" s="801"/>
      <c r="AV47" s="801"/>
      <c r="AW47" s="801"/>
      <c r="AX47" s="801"/>
      <c r="AY47" s="801"/>
      <c r="AZ47" s="801"/>
      <c r="BA47" s="801">
        <v>13937</v>
      </c>
      <c r="BB47" s="801"/>
      <c r="BC47" s="801"/>
      <c r="BD47" s="801"/>
      <c r="BE47" s="801"/>
      <c r="BF47" s="801"/>
      <c r="BG47" s="801"/>
      <c r="BH47" s="801"/>
      <c r="BI47" s="801"/>
      <c r="BJ47" s="801"/>
    </row>
    <row r="48" spans="2:62" ht="12" customHeight="1">
      <c r="G48" s="454">
        <v>24</v>
      </c>
      <c r="H48" s="454"/>
      <c r="I48" s="454"/>
      <c r="N48" s="22"/>
      <c r="O48" s="801">
        <v>214214</v>
      </c>
      <c r="P48" s="801"/>
      <c r="Q48" s="801"/>
      <c r="R48" s="801"/>
      <c r="S48" s="801"/>
      <c r="T48" s="801"/>
      <c r="U48" s="801"/>
      <c r="V48" s="801"/>
      <c r="W48" s="801"/>
      <c r="X48" s="801"/>
      <c r="Y48" s="801">
        <v>21162</v>
      </c>
      <c r="Z48" s="801"/>
      <c r="AA48" s="801"/>
      <c r="AB48" s="801"/>
      <c r="AC48" s="801"/>
      <c r="AD48" s="801"/>
      <c r="AE48" s="801"/>
      <c r="AF48" s="801"/>
      <c r="AG48" s="801"/>
      <c r="AH48" s="801">
        <v>11510</v>
      </c>
      <c r="AI48" s="801"/>
      <c r="AJ48" s="801"/>
      <c r="AK48" s="801"/>
      <c r="AL48" s="801"/>
      <c r="AM48" s="801"/>
      <c r="AN48" s="801"/>
      <c r="AO48" s="801"/>
      <c r="AP48" s="801"/>
      <c r="AQ48" s="801">
        <v>4841</v>
      </c>
      <c r="AR48" s="801"/>
      <c r="AS48" s="801"/>
      <c r="AT48" s="801"/>
      <c r="AU48" s="801"/>
      <c r="AV48" s="801"/>
      <c r="AW48" s="801"/>
      <c r="AX48" s="801"/>
      <c r="AY48" s="801"/>
      <c r="AZ48" s="801"/>
      <c r="BA48" s="801">
        <v>15745</v>
      </c>
      <c r="BB48" s="801"/>
      <c r="BC48" s="801"/>
      <c r="BD48" s="801"/>
      <c r="BE48" s="801"/>
      <c r="BF48" s="801"/>
      <c r="BG48" s="801"/>
      <c r="BH48" s="801"/>
      <c r="BI48" s="801"/>
      <c r="BJ48" s="801"/>
    </row>
    <row r="49" spans="2:62" ht="12" customHeight="1">
      <c r="G49" s="455">
        <v>25</v>
      </c>
      <c r="H49" s="455"/>
      <c r="I49" s="455"/>
      <c r="N49" s="6"/>
      <c r="O49" s="824">
        <v>227513</v>
      </c>
      <c r="P49" s="818"/>
      <c r="Q49" s="818"/>
      <c r="R49" s="818"/>
      <c r="S49" s="818"/>
      <c r="T49" s="818"/>
      <c r="U49" s="818"/>
      <c r="V49" s="818"/>
      <c r="W49" s="818"/>
      <c r="X49" s="818"/>
      <c r="Y49" s="818">
        <v>24429</v>
      </c>
      <c r="Z49" s="818"/>
      <c r="AA49" s="818"/>
      <c r="AB49" s="818"/>
      <c r="AC49" s="818"/>
      <c r="AD49" s="818"/>
      <c r="AE49" s="818"/>
      <c r="AF49" s="818"/>
      <c r="AG49" s="818"/>
      <c r="AH49" s="818">
        <v>11547</v>
      </c>
      <c r="AI49" s="818"/>
      <c r="AJ49" s="818"/>
      <c r="AK49" s="818"/>
      <c r="AL49" s="818"/>
      <c r="AM49" s="818"/>
      <c r="AN49" s="818"/>
      <c r="AO49" s="818"/>
      <c r="AP49" s="818"/>
      <c r="AQ49" s="818">
        <v>4516</v>
      </c>
      <c r="AR49" s="818"/>
      <c r="AS49" s="818"/>
      <c r="AT49" s="818"/>
      <c r="AU49" s="818"/>
      <c r="AV49" s="818"/>
      <c r="AW49" s="818"/>
      <c r="AX49" s="818"/>
      <c r="AY49" s="818"/>
      <c r="AZ49" s="818"/>
      <c r="BA49" s="818">
        <v>16007</v>
      </c>
      <c r="BB49" s="818"/>
      <c r="BC49" s="818"/>
      <c r="BD49" s="818"/>
      <c r="BE49" s="818"/>
      <c r="BF49" s="818"/>
      <c r="BG49" s="818"/>
      <c r="BH49" s="818"/>
      <c r="BI49" s="818"/>
      <c r="BJ49" s="818"/>
    </row>
    <row r="50" spans="2:62" ht="8.1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ht="12" customHeight="1">
      <c r="C51" s="486" t="s">
        <v>8</v>
      </c>
      <c r="D51" s="486"/>
      <c r="E51" s="54" t="s">
        <v>168</v>
      </c>
      <c r="F51" s="53" t="s">
        <v>281</v>
      </c>
      <c r="G51" s="56"/>
      <c r="H51" s="2"/>
    </row>
    <row r="52" spans="2:62" ht="12" customHeight="1">
      <c r="B52" s="480" t="s">
        <v>9</v>
      </c>
      <c r="C52" s="480"/>
      <c r="D52" s="480"/>
      <c r="E52" s="54" t="s">
        <v>168</v>
      </c>
      <c r="F52" s="2" t="s">
        <v>230</v>
      </c>
    </row>
    <row r="60" spans="2:62">
      <c r="O60">
        <v>0</v>
      </c>
    </row>
  </sheetData>
  <mergeCells count="254">
    <mergeCell ref="Q5:AU5"/>
    <mergeCell ref="AW1:BK2"/>
    <mergeCell ref="Q18:AU18"/>
    <mergeCell ref="BB18:BJ19"/>
    <mergeCell ref="B7:N8"/>
    <mergeCell ref="O7:X8"/>
    <mergeCell ref="Y7:AH8"/>
    <mergeCell ref="AI7:AR8"/>
    <mergeCell ref="AS7:BA8"/>
    <mergeCell ref="BB7:BJ8"/>
    <mergeCell ref="AS10:BA10"/>
    <mergeCell ref="BB10:BJ10"/>
    <mergeCell ref="G11:I11"/>
    <mergeCell ref="G12:I12"/>
    <mergeCell ref="G13:I13"/>
    <mergeCell ref="G14:I14"/>
    <mergeCell ref="O11:X11"/>
    <mergeCell ref="Y11:AH11"/>
    <mergeCell ref="AI11:AR11"/>
    <mergeCell ref="AS11:BA11"/>
    <mergeCell ref="BB11:BJ11"/>
    <mergeCell ref="O12:X12"/>
    <mergeCell ref="Y12:AH12"/>
    <mergeCell ref="AI12:AR12"/>
    <mergeCell ref="AS12:BA12"/>
    <mergeCell ref="BB12:BJ12"/>
    <mergeCell ref="AS13:BA13"/>
    <mergeCell ref="BB13:BJ13"/>
    <mergeCell ref="O14:X14"/>
    <mergeCell ref="Y14:AH14"/>
    <mergeCell ref="AI14:AR14"/>
    <mergeCell ref="AS14:BA14"/>
    <mergeCell ref="BB14:BJ14"/>
    <mergeCell ref="O10:X10"/>
    <mergeCell ref="Y10:AH10"/>
    <mergeCell ref="AI10:AR10"/>
    <mergeCell ref="B16:D16"/>
    <mergeCell ref="O13:X13"/>
    <mergeCell ref="Y13:AH13"/>
    <mergeCell ref="AI13:AR13"/>
    <mergeCell ref="C10:F10"/>
    <mergeCell ref="J10:M10"/>
    <mergeCell ref="G10:I10"/>
    <mergeCell ref="B20:N21"/>
    <mergeCell ref="O21:R21"/>
    <mergeCell ref="S21:V21"/>
    <mergeCell ref="W21:Z21"/>
    <mergeCell ref="O20:Z20"/>
    <mergeCell ref="AA20:AL20"/>
    <mergeCell ref="AM20:AX20"/>
    <mergeCell ref="AY20:BJ20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C23:F23"/>
    <mergeCell ref="J23:M23"/>
    <mergeCell ref="G23:I23"/>
    <mergeCell ref="G24:I24"/>
    <mergeCell ref="S23:V23"/>
    <mergeCell ref="W23:Z23"/>
    <mergeCell ref="AA23:AD23"/>
    <mergeCell ref="AE23:AH23"/>
    <mergeCell ref="AI23:AL23"/>
    <mergeCell ref="G25:I25"/>
    <mergeCell ref="G26:I26"/>
    <mergeCell ref="G27:I27"/>
    <mergeCell ref="O23:R23"/>
    <mergeCell ref="O24:R24"/>
    <mergeCell ref="O25:R25"/>
    <mergeCell ref="O26:R26"/>
    <mergeCell ref="O27:R27"/>
    <mergeCell ref="AM23:AP23"/>
    <mergeCell ref="S25:V25"/>
    <mergeCell ref="W25:Z25"/>
    <mergeCell ref="AA25:AD25"/>
    <mergeCell ref="AE25:AH25"/>
    <mergeCell ref="AI25:AL25"/>
    <mergeCell ref="AM25:AP25"/>
    <mergeCell ref="S27:V27"/>
    <mergeCell ref="W27:Z27"/>
    <mergeCell ref="AA27:AD27"/>
    <mergeCell ref="AE27:AH27"/>
    <mergeCell ref="AI27:AL27"/>
    <mergeCell ref="AM27:AP27"/>
    <mergeCell ref="AQ23:AT23"/>
    <mergeCell ref="AU23:AX23"/>
    <mergeCell ref="AY23:BB23"/>
    <mergeCell ref="BC23:BF23"/>
    <mergeCell ref="BG23:BJ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AQ25:AT25"/>
    <mergeCell ref="AU25:AX25"/>
    <mergeCell ref="AY25:BB25"/>
    <mergeCell ref="BC25:BF25"/>
    <mergeCell ref="BG25:BJ25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AQ27:AT27"/>
    <mergeCell ref="AU27:AX27"/>
    <mergeCell ref="AY27:BB27"/>
    <mergeCell ref="BC27:BF27"/>
    <mergeCell ref="BG27:BJ27"/>
    <mergeCell ref="B29:N30"/>
    <mergeCell ref="O29:Z29"/>
    <mergeCell ref="AA29:AL29"/>
    <mergeCell ref="AM29:AX29"/>
    <mergeCell ref="AY29:BJ29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AY34:BB34"/>
    <mergeCell ref="BC34:BF34"/>
    <mergeCell ref="C32:F32"/>
    <mergeCell ref="G32:I32"/>
    <mergeCell ref="J32:M32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G33:I33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AU35:AX35"/>
    <mergeCell ref="AY35:BB35"/>
    <mergeCell ref="BC35:BF35"/>
    <mergeCell ref="AI35:AL35"/>
    <mergeCell ref="BG34:BJ34"/>
    <mergeCell ref="G35:I35"/>
    <mergeCell ref="O35:R35"/>
    <mergeCell ref="S35:V35"/>
    <mergeCell ref="W35:Z35"/>
    <mergeCell ref="AA35:AD35"/>
    <mergeCell ref="AE35:AH35"/>
    <mergeCell ref="AM35:AP35"/>
    <mergeCell ref="AQ35:AT35"/>
    <mergeCell ref="G34:I34"/>
    <mergeCell ref="O34:R34"/>
    <mergeCell ref="S34:V34"/>
    <mergeCell ref="W34:Z34"/>
    <mergeCell ref="AA34:AD34"/>
    <mergeCell ref="AE34:AH34"/>
    <mergeCell ref="AI34:AL34"/>
    <mergeCell ref="AM34:AP34"/>
    <mergeCell ref="BG35:BJ35"/>
    <mergeCell ref="AQ34:AT34"/>
    <mergeCell ref="AU34:AX34"/>
    <mergeCell ref="B42:N43"/>
    <mergeCell ref="O42:X43"/>
    <mergeCell ref="BA42:BJ43"/>
    <mergeCell ref="AI36:AL36"/>
    <mergeCell ref="AM36:AP36"/>
    <mergeCell ref="AQ36:AT36"/>
    <mergeCell ref="Y42:AZ42"/>
    <mergeCell ref="Y43:AG43"/>
    <mergeCell ref="AH43:AP43"/>
    <mergeCell ref="AQ43:AZ43"/>
    <mergeCell ref="BG36:BJ36"/>
    <mergeCell ref="B38:D38"/>
    <mergeCell ref="B40:BJ40"/>
    <mergeCell ref="G36:I36"/>
    <mergeCell ref="O36:R36"/>
    <mergeCell ref="S36:V36"/>
    <mergeCell ref="AU36:AX36"/>
    <mergeCell ref="AY36:BB36"/>
    <mergeCell ref="BC36:BF36"/>
    <mergeCell ref="W36:Z36"/>
    <mergeCell ref="AA36:AD36"/>
    <mergeCell ref="AE36:AH36"/>
    <mergeCell ref="G45:I45"/>
    <mergeCell ref="Y45:AG45"/>
    <mergeCell ref="AQ45:AZ45"/>
    <mergeCell ref="G46:I46"/>
    <mergeCell ref="Y46:AG46"/>
    <mergeCell ref="AQ46:AZ46"/>
    <mergeCell ref="G47:I47"/>
    <mergeCell ref="AH45:AP45"/>
    <mergeCell ref="AH46:AP46"/>
    <mergeCell ref="AH47:AP47"/>
    <mergeCell ref="C51:D51"/>
    <mergeCell ref="B52:D52"/>
    <mergeCell ref="AH48:AP48"/>
    <mergeCell ref="AH49:AP49"/>
    <mergeCell ref="AQ47:AZ47"/>
    <mergeCell ref="AQ48:AZ48"/>
    <mergeCell ref="AQ49:AZ49"/>
    <mergeCell ref="BA45:BJ45"/>
    <mergeCell ref="BA46:BJ46"/>
    <mergeCell ref="BA47:BJ47"/>
    <mergeCell ref="BA48:BJ48"/>
    <mergeCell ref="BA49:BJ49"/>
    <mergeCell ref="G48:I48"/>
    <mergeCell ref="G49:I49"/>
    <mergeCell ref="O45:X45"/>
    <mergeCell ref="O46:X46"/>
    <mergeCell ref="O47:X47"/>
    <mergeCell ref="O48:X48"/>
    <mergeCell ref="O49:X49"/>
    <mergeCell ref="Y47:AG47"/>
    <mergeCell ref="Y48:AG48"/>
    <mergeCell ref="Y49:AG49"/>
    <mergeCell ref="C45:F45"/>
    <mergeCell ref="J45:M45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K117"/>
  <sheetViews>
    <sheetView view="pageBreakPreview" zoomScaleNormal="100" zoomScaleSheetLayoutView="100" workbookViewId="0">
      <selection activeCell="BK1" sqref="BK1"/>
    </sheetView>
  </sheetViews>
  <sheetFormatPr defaultRowHeight="12" customHeight="1"/>
  <cols>
    <col min="1" max="41" width="1.625" style="61" customWidth="1"/>
    <col min="42" max="42" width="1.75" style="61" customWidth="1"/>
    <col min="43" max="63" width="1.625" style="61" customWidth="1"/>
    <col min="64" max="16384" width="9" style="61"/>
  </cols>
  <sheetData>
    <row r="1" spans="1:62" ht="11.1" customHeight="1">
      <c r="A1" s="858">
        <f>'199'!AW1+1</f>
        <v>200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2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2" ht="11.1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62" ht="11.1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62" ht="12.95" customHeight="1">
      <c r="A5" s="117"/>
      <c r="B5" s="652" t="s">
        <v>280</v>
      </c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  <c r="AT5" s="851"/>
      <c r="AU5" s="851"/>
      <c r="AV5" s="851"/>
      <c r="AW5" s="851"/>
      <c r="AX5" s="851"/>
      <c r="AY5" s="851"/>
      <c r="AZ5" s="851"/>
      <c r="BA5" s="851"/>
      <c r="BB5" s="851"/>
      <c r="BC5" s="851"/>
      <c r="BD5" s="851"/>
      <c r="BE5" s="851"/>
      <c r="BF5" s="851"/>
      <c r="BG5" s="851"/>
      <c r="BH5" s="851"/>
      <c r="BI5" s="851"/>
      <c r="BJ5" s="851"/>
    </row>
    <row r="6" spans="1:62" ht="12" customHeight="1">
      <c r="A6" s="117"/>
    </row>
    <row r="7" spans="1:62" customFormat="1" ht="12" customHeight="1">
      <c r="B7" s="461" t="s">
        <v>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 t="s">
        <v>268</v>
      </c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7"/>
    </row>
    <row r="8" spans="1:62" customFormat="1" ht="12" customHeight="1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556" t="s">
        <v>235</v>
      </c>
      <c r="P8" s="556"/>
      <c r="Q8" s="556"/>
      <c r="R8" s="556"/>
      <c r="S8" s="556"/>
      <c r="T8" s="556"/>
      <c r="U8" s="556"/>
      <c r="V8" s="556"/>
      <c r="W8" s="464" t="s">
        <v>279</v>
      </c>
      <c r="X8" s="464"/>
      <c r="Y8" s="464"/>
      <c r="Z8" s="464"/>
      <c r="AA8" s="464"/>
      <c r="AB8" s="464"/>
      <c r="AC8" s="464"/>
      <c r="AD8" s="464"/>
      <c r="AE8" s="464" t="s">
        <v>278</v>
      </c>
      <c r="AF8" s="464"/>
      <c r="AG8" s="464"/>
      <c r="AH8" s="464"/>
      <c r="AI8" s="464"/>
      <c r="AJ8" s="464"/>
      <c r="AK8" s="464"/>
      <c r="AL8" s="464"/>
      <c r="AM8" s="464" t="s">
        <v>277</v>
      </c>
      <c r="AN8" s="464"/>
      <c r="AO8" s="464"/>
      <c r="AP8" s="464"/>
      <c r="AQ8" s="464"/>
      <c r="AR8" s="464"/>
      <c r="AS8" s="464"/>
      <c r="AT8" s="464"/>
      <c r="AU8" s="863" t="s">
        <v>276</v>
      </c>
      <c r="AV8" s="556"/>
      <c r="AW8" s="556"/>
      <c r="AX8" s="556"/>
      <c r="AY8" s="556"/>
      <c r="AZ8" s="556"/>
      <c r="BA8" s="556"/>
      <c r="BB8" s="556"/>
      <c r="BC8" s="464" t="s">
        <v>275</v>
      </c>
      <c r="BD8" s="464"/>
      <c r="BE8" s="464"/>
      <c r="BF8" s="464"/>
      <c r="BG8" s="464"/>
      <c r="BH8" s="464"/>
      <c r="BI8" s="464"/>
      <c r="BJ8" s="466"/>
    </row>
    <row r="9" spans="1:62" customFormat="1" ht="12" customHeight="1"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556"/>
      <c r="P9" s="556"/>
      <c r="Q9" s="556"/>
      <c r="R9" s="556"/>
      <c r="S9" s="556"/>
      <c r="T9" s="556"/>
      <c r="U9" s="556"/>
      <c r="V9" s="556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556"/>
      <c r="AV9" s="556"/>
      <c r="AW9" s="556"/>
      <c r="AX9" s="556"/>
      <c r="AY9" s="556"/>
      <c r="AZ9" s="556"/>
      <c r="BA9" s="556"/>
      <c r="BB9" s="556"/>
      <c r="BC9" s="464"/>
      <c r="BD9" s="464"/>
      <c r="BE9" s="464"/>
      <c r="BF9" s="464"/>
      <c r="BG9" s="464"/>
      <c r="BH9" s="464"/>
      <c r="BI9" s="464"/>
      <c r="BJ9" s="466"/>
    </row>
    <row r="10" spans="1:62" customFormat="1" ht="12" customHeight="1"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31"/>
      <c r="P10" s="231"/>
      <c r="Q10" s="231"/>
      <c r="R10" s="231"/>
      <c r="S10" s="231"/>
      <c r="T10" s="231"/>
      <c r="U10" s="494" t="s">
        <v>155</v>
      </c>
      <c r="V10" s="494"/>
      <c r="W10" s="232"/>
      <c r="X10" s="232"/>
      <c r="Y10" s="232"/>
      <c r="Z10" s="232"/>
      <c r="AA10" s="232"/>
      <c r="AB10" s="232"/>
      <c r="AC10" s="494" t="s">
        <v>155</v>
      </c>
      <c r="AD10" s="494"/>
      <c r="AE10" s="232"/>
      <c r="AF10" s="232"/>
      <c r="AG10" s="232"/>
      <c r="AH10" s="232"/>
      <c r="AI10" s="232"/>
      <c r="AJ10" s="232"/>
      <c r="AK10" s="494" t="s">
        <v>155</v>
      </c>
      <c r="AL10" s="494"/>
      <c r="AM10" s="232"/>
      <c r="AN10" s="232"/>
      <c r="AO10" s="232"/>
      <c r="AP10" s="232"/>
      <c r="AQ10" s="232"/>
      <c r="AR10" s="232"/>
      <c r="AS10" s="494" t="s">
        <v>155</v>
      </c>
      <c r="AT10" s="494"/>
      <c r="AU10" s="231"/>
      <c r="AV10" s="231"/>
      <c r="AW10" s="231"/>
      <c r="AX10" s="231"/>
      <c r="AY10" s="231"/>
      <c r="AZ10" s="231"/>
      <c r="BA10" s="494" t="s">
        <v>155</v>
      </c>
      <c r="BB10" s="494"/>
      <c r="BC10" s="232"/>
      <c r="BD10" s="232"/>
      <c r="BE10" s="232"/>
      <c r="BF10" s="232"/>
      <c r="BG10" s="232"/>
      <c r="BH10" s="232"/>
      <c r="BI10" s="494" t="s">
        <v>155</v>
      </c>
      <c r="BJ10" s="494"/>
    </row>
    <row r="11" spans="1:62" customFormat="1" ht="8.1" customHeight="1">
      <c r="N11" s="22"/>
    </row>
    <row r="12" spans="1:62" customFormat="1" ht="12" customHeight="1">
      <c r="C12" s="458" t="s">
        <v>7</v>
      </c>
      <c r="D12" s="458"/>
      <c r="E12" s="458"/>
      <c r="F12" s="458"/>
      <c r="G12" s="454">
        <v>21</v>
      </c>
      <c r="H12" s="454"/>
      <c r="I12" s="454"/>
      <c r="J12" s="458" t="s">
        <v>1</v>
      </c>
      <c r="K12" s="458"/>
      <c r="L12" s="458"/>
      <c r="M12" s="458"/>
      <c r="N12" s="22"/>
      <c r="O12" s="810">
        <v>18736103</v>
      </c>
      <c r="P12" s="810"/>
      <c r="Q12" s="810"/>
      <c r="R12" s="810"/>
      <c r="S12" s="810"/>
      <c r="T12" s="810"/>
      <c r="U12" s="810"/>
      <c r="V12" s="810"/>
      <c r="W12" s="810">
        <v>5141989</v>
      </c>
      <c r="X12" s="810"/>
      <c r="Y12" s="810"/>
      <c r="Z12" s="810"/>
      <c r="AA12" s="810"/>
      <c r="AB12" s="810"/>
      <c r="AC12" s="810"/>
      <c r="AD12" s="810"/>
      <c r="AE12" s="810">
        <v>342842</v>
      </c>
      <c r="AF12" s="810"/>
      <c r="AG12" s="810"/>
      <c r="AH12" s="810"/>
      <c r="AI12" s="810"/>
      <c r="AJ12" s="810"/>
      <c r="AK12" s="810"/>
      <c r="AL12" s="810"/>
      <c r="AM12" s="810">
        <v>691828</v>
      </c>
      <c r="AN12" s="810"/>
      <c r="AO12" s="810"/>
      <c r="AP12" s="810"/>
      <c r="AQ12" s="810"/>
      <c r="AR12" s="810"/>
      <c r="AS12" s="810"/>
      <c r="AT12" s="810"/>
      <c r="AU12" s="810">
        <v>41598</v>
      </c>
      <c r="AV12" s="810"/>
      <c r="AW12" s="810"/>
      <c r="AX12" s="810"/>
      <c r="AY12" s="810"/>
      <c r="AZ12" s="810"/>
      <c r="BA12" s="810"/>
      <c r="BB12" s="810"/>
      <c r="BC12" s="810">
        <v>4184364</v>
      </c>
      <c r="BD12" s="810"/>
      <c r="BE12" s="810"/>
      <c r="BF12" s="810"/>
      <c r="BG12" s="810"/>
      <c r="BH12" s="810"/>
      <c r="BI12" s="810"/>
      <c r="BJ12" s="810"/>
    </row>
    <row r="13" spans="1:62" customFormat="1" ht="12" customHeight="1">
      <c r="G13" s="454">
        <v>22</v>
      </c>
      <c r="H13" s="454"/>
      <c r="I13" s="454"/>
      <c r="N13" s="22"/>
      <c r="O13" s="801">
        <v>20277732</v>
      </c>
      <c r="P13" s="801"/>
      <c r="Q13" s="801"/>
      <c r="R13" s="801"/>
      <c r="S13" s="801"/>
      <c r="T13" s="801"/>
      <c r="U13" s="801"/>
      <c r="V13" s="801"/>
      <c r="W13" s="801">
        <v>5287780</v>
      </c>
      <c r="X13" s="801"/>
      <c r="Y13" s="801"/>
      <c r="Z13" s="801"/>
      <c r="AA13" s="801"/>
      <c r="AB13" s="801"/>
      <c r="AC13" s="801"/>
      <c r="AD13" s="801"/>
      <c r="AE13" s="801">
        <v>365855</v>
      </c>
      <c r="AF13" s="801"/>
      <c r="AG13" s="801"/>
      <c r="AH13" s="801"/>
      <c r="AI13" s="801"/>
      <c r="AJ13" s="801"/>
      <c r="AK13" s="801"/>
      <c r="AL13" s="801"/>
      <c r="AM13" s="801">
        <v>701947</v>
      </c>
      <c r="AN13" s="801"/>
      <c r="AO13" s="801"/>
      <c r="AP13" s="801"/>
      <c r="AQ13" s="801"/>
      <c r="AR13" s="801"/>
      <c r="AS13" s="801"/>
      <c r="AT13" s="801"/>
      <c r="AU13" s="801">
        <v>59991</v>
      </c>
      <c r="AV13" s="801"/>
      <c r="AW13" s="801"/>
      <c r="AX13" s="801"/>
      <c r="AY13" s="801"/>
      <c r="AZ13" s="801"/>
      <c r="BA13" s="801"/>
      <c r="BB13" s="801"/>
      <c r="BC13" s="801">
        <v>4706411</v>
      </c>
      <c r="BD13" s="801"/>
      <c r="BE13" s="801"/>
      <c r="BF13" s="801"/>
      <c r="BG13" s="801"/>
      <c r="BH13" s="801"/>
      <c r="BI13" s="801"/>
      <c r="BJ13" s="801"/>
    </row>
    <row r="14" spans="1:62" customFormat="1" ht="12" customHeight="1">
      <c r="G14" s="454">
        <v>23</v>
      </c>
      <c r="H14" s="454"/>
      <c r="I14" s="454"/>
      <c r="N14" s="22"/>
      <c r="O14" s="801">
        <v>21981092</v>
      </c>
      <c r="P14" s="801"/>
      <c r="Q14" s="801"/>
      <c r="R14" s="801"/>
      <c r="S14" s="801"/>
      <c r="T14" s="801"/>
      <c r="U14" s="801"/>
      <c r="V14" s="801"/>
      <c r="W14" s="801">
        <v>5466403</v>
      </c>
      <c r="X14" s="801"/>
      <c r="Y14" s="801"/>
      <c r="Z14" s="801"/>
      <c r="AA14" s="801"/>
      <c r="AB14" s="801"/>
      <c r="AC14" s="801"/>
      <c r="AD14" s="801"/>
      <c r="AE14" s="801">
        <v>384932</v>
      </c>
      <c r="AF14" s="801"/>
      <c r="AG14" s="801"/>
      <c r="AH14" s="801"/>
      <c r="AI14" s="801"/>
      <c r="AJ14" s="801"/>
      <c r="AK14" s="801"/>
      <c r="AL14" s="801"/>
      <c r="AM14" s="801">
        <v>771274</v>
      </c>
      <c r="AN14" s="801"/>
      <c r="AO14" s="801"/>
      <c r="AP14" s="801"/>
      <c r="AQ14" s="801"/>
      <c r="AR14" s="801"/>
      <c r="AS14" s="801"/>
      <c r="AT14" s="801"/>
      <c r="AU14" s="801">
        <v>68014</v>
      </c>
      <c r="AV14" s="801"/>
      <c r="AW14" s="801"/>
      <c r="AX14" s="801"/>
      <c r="AY14" s="801"/>
      <c r="AZ14" s="801"/>
      <c r="BA14" s="801"/>
      <c r="BB14" s="801"/>
      <c r="BC14" s="801">
        <v>5362768</v>
      </c>
      <c r="BD14" s="801"/>
      <c r="BE14" s="801"/>
      <c r="BF14" s="801"/>
      <c r="BG14" s="801"/>
      <c r="BH14" s="801"/>
      <c r="BI14" s="801"/>
      <c r="BJ14" s="801"/>
    </row>
    <row r="15" spans="1:62" customFormat="1" ht="12" customHeight="1">
      <c r="G15" s="454">
        <v>24</v>
      </c>
      <c r="H15" s="454"/>
      <c r="I15" s="454"/>
      <c r="N15" s="22"/>
      <c r="O15" s="801">
        <v>24122632</v>
      </c>
      <c r="P15" s="801"/>
      <c r="Q15" s="801"/>
      <c r="R15" s="801"/>
      <c r="S15" s="801"/>
      <c r="T15" s="801"/>
      <c r="U15" s="801"/>
      <c r="V15" s="801"/>
      <c r="W15" s="801">
        <v>5753166</v>
      </c>
      <c r="X15" s="801"/>
      <c r="Y15" s="801"/>
      <c r="Z15" s="801"/>
      <c r="AA15" s="801"/>
      <c r="AB15" s="801"/>
      <c r="AC15" s="801"/>
      <c r="AD15" s="801"/>
      <c r="AE15" s="801">
        <v>407950</v>
      </c>
      <c r="AF15" s="801"/>
      <c r="AG15" s="801"/>
      <c r="AH15" s="801"/>
      <c r="AI15" s="801"/>
      <c r="AJ15" s="801"/>
      <c r="AK15" s="801"/>
      <c r="AL15" s="801"/>
      <c r="AM15" s="801">
        <v>880742</v>
      </c>
      <c r="AN15" s="801"/>
      <c r="AO15" s="801"/>
      <c r="AP15" s="801"/>
      <c r="AQ15" s="801"/>
      <c r="AR15" s="801"/>
      <c r="AS15" s="801"/>
      <c r="AT15" s="801"/>
      <c r="AU15" s="801">
        <v>85533</v>
      </c>
      <c r="AV15" s="801"/>
      <c r="AW15" s="801"/>
      <c r="AX15" s="801"/>
      <c r="AY15" s="801"/>
      <c r="AZ15" s="801"/>
      <c r="BA15" s="801"/>
      <c r="BB15" s="801"/>
      <c r="BC15" s="801">
        <v>6157781</v>
      </c>
      <c r="BD15" s="801"/>
      <c r="BE15" s="801"/>
      <c r="BF15" s="801"/>
      <c r="BG15" s="801"/>
      <c r="BH15" s="801"/>
      <c r="BI15" s="801"/>
      <c r="BJ15" s="801"/>
    </row>
    <row r="16" spans="1:62" customFormat="1" ht="12" customHeight="1">
      <c r="G16" s="455">
        <v>25</v>
      </c>
      <c r="H16" s="455"/>
      <c r="I16" s="455"/>
      <c r="N16" s="22"/>
      <c r="O16" s="818">
        <v>25720262</v>
      </c>
      <c r="P16" s="818"/>
      <c r="Q16" s="818"/>
      <c r="R16" s="818"/>
      <c r="S16" s="818"/>
      <c r="T16" s="818"/>
      <c r="U16" s="818"/>
      <c r="V16" s="818"/>
      <c r="W16" s="818">
        <v>5792204</v>
      </c>
      <c r="X16" s="818"/>
      <c r="Y16" s="818"/>
      <c r="Z16" s="818"/>
      <c r="AA16" s="818"/>
      <c r="AB16" s="818"/>
      <c r="AC16" s="818"/>
      <c r="AD16" s="818"/>
      <c r="AE16" s="818">
        <v>373214</v>
      </c>
      <c r="AF16" s="818"/>
      <c r="AG16" s="818"/>
      <c r="AH16" s="818"/>
      <c r="AI16" s="818"/>
      <c r="AJ16" s="818"/>
      <c r="AK16" s="818"/>
      <c r="AL16" s="818"/>
      <c r="AM16" s="818">
        <v>988913</v>
      </c>
      <c r="AN16" s="818"/>
      <c r="AO16" s="818"/>
      <c r="AP16" s="818"/>
      <c r="AQ16" s="818"/>
      <c r="AR16" s="818"/>
      <c r="AS16" s="818"/>
      <c r="AT16" s="818"/>
      <c r="AU16" s="818">
        <v>111522</v>
      </c>
      <c r="AV16" s="818"/>
      <c r="AW16" s="818"/>
      <c r="AX16" s="818"/>
      <c r="AY16" s="818"/>
      <c r="AZ16" s="818"/>
      <c r="BA16" s="818"/>
      <c r="BB16" s="818"/>
      <c r="BC16" s="818">
        <v>6786791</v>
      </c>
      <c r="BD16" s="818"/>
      <c r="BE16" s="818"/>
      <c r="BF16" s="818"/>
      <c r="BG16" s="818"/>
      <c r="BH16" s="818"/>
      <c r="BI16" s="818"/>
      <c r="BJ16" s="818"/>
    </row>
    <row r="17" spans="2:62" customFormat="1" ht="8.1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 customFormat="1" ht="12" customHeight="1">
      <c r="B18" s="461" t="s">
        <v>1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 t="s">
        <v>268</v>
      </c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7"/>
    </row>
    <row r="19" spans="2:62" customFormat="1" ht="12" customHeight="1">
      <c r="B19" s="463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863" t="s">
        <v>274</v>
      </c>
      <c r="P19" s="556"/>
      <c r="Q19" s="556"/>
      <c r="R19" s="556"/>
      <c r="S19" s="556"/>
      <c r="T19" s="556"/>
      <c r="U19" s="556"/>
      <c r="V19" s="556"/>
      <c r="W19" s="464" t="s">
        <v>273</v>
      </c>
      <c r="X19" s="464"/>
      <c r="Y19" s="464"/>
      <c r="Z19" s="464"/>
      <c r="AA19" s="464"/>
      <c r="AB19" s="464"/>
      <c r="AC19" s="464"/>
      <c r="AD19" s="464"/>
      <c r="AE19" s="864" t="s">
        <v>272</v>
      </c>
      <c r="AF19" s="464"/>
      <c r="AG19" s="464"/>
      <c r="AH19" s="464"/>
      <c r="AI19" s="464"/>
      <c r="AJ19" s="464"/>
      <c r="AK19" s="464"/>
      <c r="AL19" s="464"/>
      <c r="AM19" s="864" t="s">
        <v>271</v>
      </c>
      <c r="AN19" s="464"/>
      <c r="AO19" s="464"/>
      <c r="AP19" s="464"/>
      <c r="AQ19" s="464"/>
      <c r="AR19" s="464"/>
      <c r="AS19" s="464"/>
      <c r="AT19" s="464"/>
      <c r="AU19" s="863" t="s">
        <v>270</v>
      </c>
      <c r="AV19" s="556"/>
      <c r="AW19" s="556"/>
      <c r="AX19" s="556"/>
      <c r="AY19" s="556"/>
      <c r="AZ19" s="556"/>
      <c r="BA19" s="556"/>
      <c r="BB19" s="556"/>
      <c r="BC19" s="864" t="s">
        <v>269</v>
      </c>
      <c r="BD19" s="464"/>
      <c r="BE19" s="464"/>
      <c r="BF19" s="464"/>
      <c r="BG19" s="464"/>
      <c r="BH19" s="464"/>
      <c r="BI19" s="464"/>
      <c r="BJ19" s="466"/>
    </row>
    <row r="20" spans="2:62" customFormat="1" ht="12" customHeight="1">
      <c r="B20" s="463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556"/>
      <c r="P20" s="556"/>
      <c r="Q20" s="556"/>
      <c r="R20" s="556"/>
      <c r="S20" s="556"/>
      <c r="T20" s="556"/>
      <c r="U20" s="556"/>
      <c r="V20" s="556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556"/>
      <c r="AV20" s="556"/>
      <c r="AW20" s="556"/>
      <c r="AX20" s="556"/>
      <c r="AY20" s="556"/>
      <c r="AZ20" s="556"/>
      <c r="BA20" s="556"/>
      <c r="BB20" s="556"/>
      <c r="BC20" s="464"/>
      <c r="BD20" s="464"/>
      <c r="BE20" s="464"/>
      <c r="BF20" s="464"/>
      <c r="BG20" s="464"/>
      <c r="BH20" s="464"/>
      <c r="BI20" s="464"/>
      <c r="BJ20" s="466"/>
    </row>
    <row r="21" spans="2:62" customFormat="1" ht="12" customHeight="1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3"/>
      <c r="O21" s="231"/>
      <c r="P21" s="231"/>
      <c r="Q21" s="231"/>
      <c r="R21" s="231"/>
      <c r="S21" s="231"/>
      <c r="T21" s="231"/>
      <c r="U21" s="494" t="s">
        <v>155</v>
      </c>
      <c r="V21" s="494"/>
      <c r="W21" s="232"/>
      <c r="X21" s="232"/>
      <c r="Y21" s="232"/>
      <c r="Z21" s="232"/>
      <c r="AA21" s="232"/>
      <c r="AB21" s="232"/>
      <c r="AC21" s="494" t="s">
        <v>155</v>
      </c>
      <c r="AD21" s="494"/>
      <c r="AE21" s="232"/>
      <c r="AF21" s="232"/>
      <c r="AG21" s="232"/>
      <c r="AH21" s="232"/>
      <c r="AI21" s="232"/>
      <c r="AJ21" s="232"/>
      <c r="AK21" s="494" t="s">
        <v>155</v>
      </c>
      <c r="AL21" s="494"/>
      <c r="AM21" s="232"/>
      <c r="AN21" s="232"/>
      <c r="AO21" s="232"/>
      <c r="AP21" s="232"/>
      <c r="AQ21" s="232"/>
      <c r="AR21" s="232"/>
      <c r="AS21" s="494" t="s">
        <v>155</v>
      </c>
      <c r="AT21" s="494"/>
      <c r="AU21" s="231"/>
      <c r="AV21" s="231"/>
      <c r="AW21" s="231"/>
      <c r="AX21" s="231"/>
      <c r="AY21" s="231"/>
      <c r="AZ21" s="231"/>
      <c r="BA21" s="494" t="s">
        <v>155</v>
      </c>
      <c r="BB21" s="494"/>
      <c r="BC21" s="232"/>
      <c r="BD21" s="232"/>
      <c r="BE21" s="232"/>
      <c r="BF21" s="232"/>
      <c r="BG21" s="232"/>
      <c r="BH21" s="232"/>
      <c r="BI21" s="494" t="s">
        <v>155</v>
      </c>
      <c r="BJ21" s="494"/>
    </row>
    <row r="22" spans="2:62" customFormat="1" ht="8.1" customHeight="1">
      <c r="N22" s="22"/>
    </row>
    <row r="23" spans="2:62" customFormat="1" ht="12" customHeight="1">
      <c r="C23" s="458" t="s">
        <v>7</v>
      </c>
      <c r="D23" s="458"/>
      <c r="E23" s="458"/>
      <c r="F23" s="458"/>
      <c r="G23" s="454">
        <v>21</v>
      </c>
      <c r="H23" s="454"/>
      <c r="I23" s="454"/>
      <c r="J23" s="458" t="s">
        <v>1</v>
      </c>
      <c r="K23" s="458"/>
      <c r="L23" s="458"/>
      <c r="M23" s="458"/>
      <c r="N23" s="22"/>
      <c r="O23" s="865">
        <v>909280</v>
      </c>
      <c r="P23" s="810"/>
      <c r="Q23" s="810"/>
      <c r="R23" s="810"/>
      <c r="S23" s="810"/>
      <c r="T23" s="810"/>
      <c r="U23" s="810"/>
      <c r="V23" s="810"/>
      <c r="W23" s="810">
        <v>1066012</v>
      </c>
      <c r="X23" s="810"/>
      <c r="Y23" s="810"/>
      <c r="Z23" s="810"/>
      <c r="AA23" s="810"/>
      <c r="AB23" s="810"/>
      <c r="AC23" s="810"/>
      <c r="AD23" s="810"/>
      <c r="AE23" s="810">
        <v>979451</v>
      </c>
      <c r="AF23" s="810"/>
      <c r="AG23" s="810"/>
      <c r="AH23" s="810"/>
      <c r="AI23" s="810"/>
      <c r="AJ23" s="810"/>
      <c r="AK23" s="810"/>
      <c r="AL23" s="810"/>
      <c r="AM23" s="810">
        <v>324275</v>
      </c>
      <c r="AN23" s="810"/>
      <c r="AO23" s="810"/>
      <c r="AP23" s="810"/>
      <c r="AQ23" s="810"/>
      <c r="AR23" s="810"/>
      <c r="AS23" s="810"/>
      <c r="AT23" s="810"/>
      <c r="AU23" s="810">
        <v>2990290</v>
      </c>
      <c r="AV23" s="810"/>
      <c r="AW23" s="810"/>
      <c r="AX23" s="810"/>
      <c r="AY23" s="810"/>
      <c r="AZ23" s="810"/>
      <c r="BA23" s="810"/>
      <c r="BB23" s="810"/>
      <c r="BC23" s="810">
        <v>1840526</v>
      </c>
      <c r="BD23" s="810"/>
      <c r="BE23" s="810"/>
      <c r="BF23" s="810"/>
      <c r="BG23" s="810"/>
      <c r="BH23" s="810"/>
      <c r="BI23" s="810"/>
      <c r="BJ23" s="810"/>
    </row>
    <row r="24" spans="2:62" customFormat="1" ht="12" customHeight="1">
      <c r="G24" s="454">
        <v>22</v>
      </c>
      <c r="H24" s="454"/>
      <c r="I24" s="454"/>
      <c r="N24" s="22"/>
      <c r="O24" s="866">
        <v>979174</v>
      </c>
      <c r="P24" s="801"/>
      <c r="Q24" s="801"/>
      <c r="R24" s="801"/>
      <c r="S24" s="801"/>
      <c r="T24" s="801"/>
      <c r="U24" s="801"/>
      <c r="V24" s="801"/>
      <c r="W24" s="801">
        <v>1156796</v>
      </c>
      <c r="X24" s="801"/>
      <c r="Y24" s="801"/>
      <c r="Z24" s="801"/>
      <c r="AA24" s="801"/>
      <c r="AB24" s="801"/>
      <c r="AC24" s="801"/>
      <c r="AD24" s="801"/>
      <c r="AE24" s="801">
        <v>1054874</v>
      </c>
      <c r="AF24" s="801"/>
      <c r="AG24" s="801"/>
      <c r="AH24" s="801"/>
      <c r="AI24" s="801"/>
      <c r="AJ24" s="801"/>
      <c r="AK24" s="801"/>
      <c r="AL24" s="801"/>
      <c r="AM24" s="801">
        <v>370056</v>
      </c>
      <c r="AN24" s="801"/>
      <c r="AO24" s="801"/>
      <c r="AP24" s="801"/>
      <c r="AQ24" s="801"/>
      <c r="AR24" s="801"/>
      <c r="AS24" s="801"/>
      <c r="AT24" s="801"/>
      <c r="AU24" s="801">
        <v>3363544</v>
      </c>
      <c r="AV24" s="801"/>
      <c r="AW24" s="801"/>
      <c r="AX24" s="801"/>
      <c r="AY24" s="801"/>
      <c r="AZ24" s="801"/>
      <c r="BA24" s="801"/>
      <c r="BB24" s="801"/>
      <c r="BC24" s="801">
        <v>1981566</v>
      </c>
      <c r="BD24" s="801"/>
      <c r="BE24" s="801"/>
      <c r="BF24" s="801"/>
      <c r="BG24" s="801"/>
      <c r="BH24" s="801"/>
      <c r="BI24" s="801"/>
      <c r="BJ24" s="801"/>
    </row>
    <row r="25" spans="2:62" customFormat="1" ht="12" customHeight="1">
      <c r="G25" s="454">
        <v>23</v>
      </c>
      <c r="H25" s="454"/>
      <c r="I25" s="454"/>
      <c r="N25" s="22"/>
      <c r="O25" s="866">
        <v>1010942</v>
      </c>
      <c r="P25" s="801"/>
      <c r="Q25" s="801"/>
      <c r="R25" s="801"/>
      <c r="S25" s="801"/>
      <c r="T25" s="801"/>
      <c r="U25" s="801"/>
      <c r="V25" s="801"/>
      <c r="W25" s="801">
        <v>1235120</v>
      </c>
      <c r="X25" s="801"/>
      <c r="Y25" s="801"/>
      <c r="Z25" s="801"/>
      <c r="AA25" s="801"/>
      <c r="AB25" s="801"/>
      <c r="AC25" s="801"/>
      <c r="AD25" s="801"/>
      <c r="AE25" s="801">
        <v>1077774</v>
      </c>
      <c r="AF25" s="801"/>
      <c r="AG25" s="801"/>
      <c r="AH25" s="801"/>
      <c r="AI25" s="801"/>
      <c r="AJ25" s="801"/>
      <c r="AK25" s="801"/>
      <c r="AL25" s="801"/>
      <c r="AM25" s="801">
        <v>436807</v>
      </c>
      <c r="AN25" s="801"/>
      <c r="AO25" s="801"/>
      <c r="AP25" s="801"/>
      <c r="AQ25" s="801"/>
      <c r="AR25" s="801"/>
      <c r="AS25" s="801"/>
      <c r="AT25" s="801"/>
      <c r="AU25" s="801">
        <v>3778862</v>
      </c>
      <c r="AV25" s="801"/>
      <c r="AW25" s="801"/>
      <c r="AX25" s="801"/>
      <c r="AY25" s="801"/>
      <c r="AZ25" s="801"/>
      <c r="BA25" s="801"/>
      <c r="BB25" s="801"/>
      <c r="BC25" s="801">
        <v>2138947</v>
      </c>
      <c r="BD25" s="801"/>
      <c r="BE25" s="801"/>
      <c r="BF25" s="801"/>
      <c r="BG25" s="801"/>
      <c r="BH25" s="801"/>
      <c r="BI25" s="801"/>
      <c r="BJ25" s="801"/>
    </row>
    <row r="26" spans="2:62" customFormat="1" ht="12" customHeight="1">
      <c r="G26" s="454">
        <v>24</v>
      </c>
      <c r="H26" s="454"/>
      <c r="I26" s="454"/>
      <c r="N26" s="22"/>
      <c r="O26" s="866">
        <v>1089349</v>
      </c>
      <c r="P26" s="801"/>
      <c r="Q26" s="801"/>
      <c r="R26" s="801"/>
      <c r="S26" s="801"/>
      <c r="T26" s="801"/>
      <c r="U26" s="801"/>
      <c r="V26" s="801"/>
      <c r="W26" s="801">
        <v>1331593</v>
      </c>
      <c r="X26" s="801"/>
      <c r="Y26" s="801"/>
      <c r="Z26" s="801"/>
      <c r="AA26" s="801"/>
      <c r="AB26" s="801"/>
      <c r="AC26" s="801"/>
      <c r="AD26" s="801"/>
      <c r="AE26" s="801">
        <v>1078997</v>
      </c>
      <c r="AF26" s="801"/>
      <c r="AG26" s="801"/>
      <c r="AH26" s="801"/>
      <c r="AI26" s="801"/>
      <c r="AJ26" s="801"/>
      <c r="AK26" s="801"/>
      <c r="AL26" s="801"/>
      <c r="AM26" s="801">
        <v>500586</v>
      </c>
      <c r="AN26" s="801"/>
      <c r="AO26" s="801"/>
      <c r="AP26" s="801"/>
      <c r="AQ26" s="801"/>
      <c r="AR26" s="801"/>
      <c r="AS26" s="801"/>
      <c r="AT26" s="801"/>
      <c r="AU26" s="801">
        <v>4238329</v>
      </c>
      <c r="AV26" s="801"/>
      <c r="AW26" s="801"/>
      <c r="AX26" s="801"/>
      <c r="AY26" s="801"/>
      <c r="AZ26" s="801"/>
      <c r="BA26" s="801"/>
      <c r="BB26" s="801"/>
      <c r="BC26" s="801">
        <v>2334291</v>
      </c>
      <c r="BD26" s="801"/>
      <c r="BE26" s="801"/>
      <c r="BF26" s="801"/>
      <c r="BG26" s="801"/>
      <c r="BH26" s="801"/>
      <c r="BI26" s="801"/>
      <c r="BJ26" s="801"/>
    </row>
    <row r="27" spans="2:62" customFormat="1" ht="12" customHeight="1">
      <c r="G27" s="455">
        <v>25</v>
      </c>
      <c r="H27" s="455"/>
      <c r="I27" s="455"/>
      <c r="N27" s="22"/>
      <c r="O27" s="824">
        <v>1120020</v>
      </c>
      <c r="P27" s="818"/>
      <c r="Q27" s="818"/>
      <c r="R27" s="818"/>
      <c r="S27" s="818"/>
      <c r="T27" s="818"/>
      <c r="U27" s="818"/>
      <c r="V27" s="818"/>
      <c r="W27" s="818">
        <v>1396644</v>
      </c>
      <c r="X27" s="818"/>
      <c r="Y27" s="818"/>
      <c r="Z27" s="818"/>
      <c r="AA27" s="818"/>
      <c r="AB27" s="818"/>
      <c r="AC27" s="818"/>
      <c r="AD27" s="818"/>
      <c r="AE27" s="818">
        <v>1241995</v>
      </c>
      <c r="AF27" s="818"/>
      <c r="AG27" s="818"/>
      <c r="AH27" s="818"/>
      <c r="AI27" s="818"/>
      <c r="AJ27" s="818"/>
      <c r="AK27" s="818"/>
      <c r="AL27" s="818"/>
      <c r="AM27" s="818">
        <v>581003</v>
      </c>
      <c r="AN27" s="818"/>
      <c r="AO27" s="818"/>
      <c r="AP27" s="818"/>
      <c r="AQ27" s="818"/>
      <c r="AR27" s="818"/>
      <c r="AS27" s="818"/>
      <c r="AT27" s="818"/>
      <c r="AU27" s="818">
        <v>4578057</v>
      </c>
      <c r="AV27" s="818"/>
      <c r="AW27" s="818"/>
      <c r="AX27" s="818"/>
      <c r="AY27" s="818"/>
      <c r="AZ27" s="818"/>
      <c r="BA27" s="818"/>
      <c r="BB27" s="818"/>
      <c r="BC27" s="818">
        <v>2486109</v>
      </c>
      <c r="BD27" s="818"/>
      <c r="BE27" s="818"/>
      <c r="BF27" s="818"/>
      <c r="BG27" s="818"/>
      <c r="BH27" s="818"/>
      <c r="BI27" s="818"/>
      <c r="BJ27" s="818"/>
    </row>
    <row r="28" spans="2:62" customFormat="1" ht="8.1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customFormat="1" ht="12" customHeight="1">
      <c r="B29" s="461" t="s">
        <v>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 t="s">
        <v>268</v>
      </c>
      <c r="P29" s="825"/>
      <c r="Q29" s="825"/>
      <c r="R29" s="825"/>
      <c r="S29" s="825"/>
      <c r="T29" s="825"/>
      <c r="U29" s="825"/>
      <c r="V29" s="825"/>
      <c r="W29" s="825"/>
      <c r="X29" s="825"/>
      <c r="Y29" s="825"/>
      <c r="Z29" s="825"/>
      <c r="AA29" s="825"/>
      <c r="AB29" s="825"/>
      <c r="AC29" s="825"/>
      <c r="AD29" s="825"/>
      <c r="AE29" s="462" t="s">
        <v>267</v>
      </c>
      <c r="AF29" s="825"/>
      <c r="AG29" s="825"/>
      <c r="AH29" s="825"/>
      <c r="AI29" s="825"/>
      <c r="AJ29" s="825"/>
      <c r="AK29" s="825"/>
      <c r="AL29" s="825"/>
      <c r="AM29" s="825"/>
      <c r="AN29" s="825"/>
      <c r="AO29" s="825"/>
      <c r="AP29" s="825"/>
      <c r="AQ29" s="825"/>
      <c r="AR29" s="825"/>
      <c r="AS29" s="825"/>
      <c r="AT29" s="825"/>
      <c r="AU29" s="825"/>
      <c r="AV29" s="825"/>
      <c r="AW29" s="825"/>
      <c r="AX29" s="825"/>
      <c r="AY29" s="825"/>
      <c r="AZ29" s="825"/>
      <c r="BA29" s="825"/>
      <c r="BB29" s="825"/>
      <c r="BC29" s="825"/>
      <c r="BD29" s="825"/>
      <c r="BE29" s="825"/>
      <c r="BF29" s="825"/>
      <c r="BG29" s="825"/>
      <c r="BH29" s="825"/>
      <c r="BI29" s="825"/>
      <c r="BJ29" s="843"/>
    </row>
    <row r="30" spans="2:62" customFormat="1" ht="12" customHeight="1">
      <c r="B30" s="463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556" t="s">
        <v>266</v>
      </c>
      <c r="P30" s="556"/>
      <c r="Q30" s="556"/>
      <c r="R30" s="556"/>
      <c r="S30" s="556"/>
      <c r="T30" s="556"/>
      <c r="U30" s="556"/>
      <c r="V30" s="556"/>
      <c r="W30" s="464" t="s">
        <v>265</v>
      </c>
      <c r="X30" s="464"/>
      <c r="Y30" s="464"/>
      <c r="Z30" s="464"/>
      <c r="AA30" s="464"/>
      <c r="AB30" s="464"/>
      <c r="AC30" s="464"/>
      <c r="AD30" s="464"/>
      <c r="AE30" s="556" t="s">
        <v>235</v>
      </c>
      <c r="AF30" s="556"/>
      <c r="AG30" s="556"/>
      <c r="AH30" s="556"/>
      <c r="AI30" s="556"/>
      <c r="AJ30" s="556"/>
      <c r="AK30" s="556"/>
      <c r="AL30" s="556"/>
      <c r="AM30" s="864" t="s">
        <v>264</v>
      </c>
      <c r="AN30" s="464"/>
      <c r="AO30" s="464"/>
      <c r="AP30" s="464"/>
      <c r="AQ30" s="464"/>
      <c r="AR30" s="464"/>
      <c r="AS30" s="464"/>
      <c r="AT30" s="464"/>
      <c r="AU30" s="864" t="s">
        <v>263</v>
      </c>
      <c r="AV30" s="464"/>
      <c r="AW30" s="464"/>
      <c r="AX30" s="464"/>
      <c r="AY30" s="464"/>
      <c r="AZ30" s="464"/>
      <c r="BA30" s="464"/>
      <c r="BB30" s="464"/>
      <c r="BC30" s="864" t="s">
        <v>262</v>
      </c>
      <c r="BD30" s="464"/>
      <c r="BE30" s="464"/>
      <c r="BF30" s="464"/>
      <c r="BG30" s="464"/>
      <c r="BH30" s="464"/>
      <c r="BI30" s="464"/>
      <c r="BJ30" s="466"/>
    </row>
    <row r="31" spans="2:62" customFormat="1" ht="12" customHeight="1">
      <c r="B31" s="463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556"/>
      <c r="P31" s="556"/>
      <c r="Q31" s="556"/>
      <c r="R31" s="556"/>
      <c r="S31" s="556"/>
      <c r="T31" s="556"/>
      <c r="U31" s="556"/>
      <c r="V31" s="556"/>
      <c r="W31" s="464"/>
      <c r="X31" s="464"/>
      <c r="Y31" s="464"/>
      <c r="Z31" s="464"/>
      <c r="AA31" s="464"/>
      <c r="AB31" s="464"/>
      <c r="AC31" s="464"/>
      <c r="AD31" s="464"/>
      <c r="AE31" s="556"/>
      <c r="AF31" s="556"/>
      <c r="AG31" s="556"/>
      <c r="AH31" s="556"/>
      <c r="AI31" s="556"/>
      <c r="AJ31" s="556"/>
      <c r="AK31" s="556"/>
      <c r="AL31" s="556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6"/>
    </row>
    <row r="32" spans="2:62" customFormat="1" ht="12" customHeight="1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3"/>
      <c r="O32" s="231"/>
      <c r="P32" s="231"/>
      <c r="Q32" s="231"/>
      <c r="R32" s="231"/>
      <c r="S32" s="231"/>
      <c r="T32" s="231"/>
      <c r="U32" s="494" t="s">
        <v>155</v>
      </c>
      <c r="V32" s="494"/>
      <c r="W32" s="232"/>
      <c r="X32" s="232"/>
      <c r="Y32" s="232"/>
      <c r="Z32" s="232"/>
      <c r="AA32" s="232"/>
      <c r="AB32" s="232"/>
      <c r="AC32" s="494" t="s">
        <v>155</v>
      </c>
      <c r="AD32" s="494"/>
      <c r="AE32" s="231"/>
      <c r="AF32" s="231"/>
      <c r="AG32" s="231"/>
      <c r="AH32" s="231"/>
      <c r="AI32" s="231"/>
      <c r="AJ32" s="231"/>
      <c r="AK32" s="494" t="s">
        <v>155</v>
      </c>
      <c r="AL32" s="494"/>
      <c r="AM32" s="232"/>
      <c r="AN32" s="232"/>
      <c r="AO32" s="232"/>
      <c r="AP32" s="232"/>
      <c r="AQ32" s="232"/>
      <c r="AR32" s="232"/>
      <c r="AS32" s="494" t="s">
        <v>155</v>
      </c>
      <c r="AT32" s="494"/>
      <c r="AU32" s="232"/>
      <c r="AV32" s="232"/>
      <c r="AW32" s="232"/>
      <c r="AX32" s="232"/>
      <c r="AY32" s="232"/>
      <c r="AZ32" s="232"/>
      <c r="BA32" s="494" t="s">
        <v>155</v>
      </c>
      <c r="BB32" s="494"/>
      <c r="BC32" s="232"/>
      <c r="BD32" s="232"/>
      <c r="BE32" s="232"/>
      <c r="BF32" s="232"/>
      <c r="BG32" s="232"/>
      <c r="BH32" s="232"/>
      <c r="BI32" s="494" t="s">
        <v>155</v>
      </c>
      <c r="BJ32" s="494"/>
    </row>
    <row r="33" spans="1:62" customFormat="1" ht="8.1" customHeight="1">
      <c r="N33" s="22"/>
    </row>
    <row r="34" spans="1:62" customFormat="1" ht="12" customHeight="1">
      <c r="C34" s="458" t="s">
        <v>7</v>
      </c>
      <c r="D34" s="458"/>
      <c r="E34" s="458"/>
      <c r="F34" s="458"/>
      <c r="G34" s="454">
        <v>21</v>
      </c>
      <c r="H34" s="454"/>
      <c r="I34" s="454"/>
      <c r="J34" s="458" t="s">
        <v>1</v>
      </c>
      <c r="K34" s="458"/>
      <c r="L34" s="458"/>
      <c r="M34" s="458"/>
      <c r="N34" s="22"/>
      <c r="O34" s="801">
        <v>62076</v>
      </c>
      <c r="P34" s="801"/>
      <c r="Q34" s="801"/>
      <c r="R34" s="801"/>
      <c r="S34" s="801"/>
      <c r="T34" s="801"/>
      <c r="U34" s="801"/>
      <c r="V34" s="801"/>
      <c r="W34" s="801">
        <v>161572</v>
      </c>
      <c r="X34" s="801"/>
      <c r="Y34" s="801"/>
      <c r="Z34" s="801"/>
      <c r="AA34" s="801"/>
      <c r="AB34" s="801"/>
      <c r="AC34" s="801"/>
      <c r="AD34" s="801"/>
      <c r="AE34" s="801">
        <v>10177061</v>
      </c>
      <c r="AF34" s="801"/>
      <c r="AG34" s="801"/>
      <c r="AH34" s="801"/>
      <c r="AI34" s="801"/>
      <c r="AJ34" s="801"/>
      <c r="AK34" s="801"/>
      <c r="AL34" s="801"/>
      <c r="AM34" s="801">
        <v>5036437</v>
      </c>
      <c r="AN34" s="801"/>
      <c r="AO34" s="801"/>
      <c r="AP34" s="801"/>
      <c r="AQ34" s="801"/>
      <c r="AR34" s="801"/>
      <c r="AS34" s="801"/>
      <c r="AT34" s="801"/>
      <c r="AU34" s="801">
        <v>2713986</v>
      </c>
      <c r="AV34" s="801"/>
      <c r="AW34" s="801"/>
      <c r="AX34" s="801"/>
      <c r="AY34" s="801"/>
      <c r="AZ34" s="801"/>
      <c r="BA34" s="801"/>
      <c r="BB34" s="801"/>
      <c r="BC34" s="801">
        <v>2426641</v>
      </c>
      <c r="BD34" s="801"/>
      <c r="BE34" s="801"/>
      <c r="BF34" s="801"/>
      <c r="BG34" s="801"/>
      <c r="BH34" s="801"/>
      <c r="BI34" s="801"/>
      <c r="BJ34" s="801"/>
    </row>
    <row r="35" spans="1:62" customFormat="1" ht="12" customHeight="1">
      <c r="G35" s="454">
        <v>22</v>
      </c>
      <c r="H35" s="454"/>
      <c r="I35" s="454"/>
      <c r="N35" s="22"/>
      <c r="O35" s="801">
        <v>71521</v>
      </c>
      <c r="P35" s="801"/>
      <c r="Q35" s="801"/>
      <c r="R35" s="801"/>
      <c r="S35" s="801"/>
      <c r="T35" s="801"/>
      <c r="U35" s="801"/>
      <c r="V35" s="801"/>
      <c r="W35" s="801">
        <v>178217</v>
      </c>
      <c r="X35" s="801"/>
      <c r="Y35" s="801"/>
      <c r="Z35" s="801"/>
      <c r="AA35" s="801"/>
      <c r="AB35" s="801"/>
      <c r="AC35" s="801"/>
      <c r="AD35" s="801"/>
      <c r="AE35" s="801">
        <v>10350152</v>
      </c>
      <c r="AF35" s="801"/>
      <c r="AG35" s="801"/>
      <c r="AH35" s="801"/>
      <c r="AI35" s="801"/>
      <c r="AJ35" s="801"/>
      <c r="AK35" s="801"/>
      <c r="AL35" s="801"/>
      <c r="AM35" s="801">
        <v>5378999</v>
      </c>
      <c r="AN35" s="801"/>
      <c r="AO35" s="801"/>
      <c r="AP35" s="801"/>
      <c r="AQ35" s="801"/>
      <c r="AR35" s="801"/>
      <c r="AS35" s="801"/>
      <c r="AT35" s="801"/>
      <c r="AU35" s="801">
        <v>2796458</v>
      </c>
      <c r="AV35" s="801"/>
      <c r="AW35" s="801"/>
      <c r="AX35" s="801"/>
      <c r="AY35" s="801"/>
      <c r="AZ35" s="801"/>
      <c r="BA35" s="801"/>
      <c r="BB35" s="801"/>
      <c r="BC35" s="801">
        <v>2174695</v>
      </c>
      <c r="BD35" s="801"/>
      <c r="BE35" s="801"/>
      <c r="BF35" s="801"/>
      <c r="BG35" s="801"/>
      <c r="BH35" s="801"/>
      <c r="BI35" s="801"/>
      <c r="BJ35" s="801"/>
    </row>
    <row r="36" spans="1:62" customFormat="1" ht="12" customHeight="1">
      <c r="G36" s="454">
        <v>23</v>
      </c>
      <c r="H36" s="454"/>
      <c r="I36" s="454"/>
      <c r="N36" s="22"/>
      <c r="O36" s="801">
        <v>68021</v>
      </c>
      <c r="P36" s="801"/>
      <c r="Q36" s="801"/>
      <c r="R36" s="801"/>
      <c r="S36" s="801"/>
      <c r="T36" s="801"/>
      <c r="U36" s="801"/>
      <c r="V36" s="801"/>
      <c r="W36" s="801">
        <v>181228</v>
      </c>
      <c r="X36" s="801"/>
      <c r="Y36" s="801"/>
      <c r="Z36" s="801"/>
      <c r="AA36" s="801"/>
      <c r="AB36" s="801"/>
      <c r="AC36" s="801"/>
      <c r="AD36" s="801"/>
      <c r="AE36" s="801">
        <v>10358584</v>
      </c>
      <c r="AF36" s="801"/>
      <c r="AG36" s="801"/>
      <c r="AH36" s="801"/>
      <c r="AI36" s="801"/>
      <c r="AJ36" s="801"/>
      <c r="AK36" s="801"/>
      <c r="AL36" s="801"/>
      <c r="AM36" s="801">
        <v>5532203</v>
      </c>
      <c r="AN36" s="801"/>
      <c r="AO36" s="801"/>
      <c r="AP36" s="801"/>
      <c r="AQ36" s="801"/>
      <c r="AR36" s="801"/>
      <c r="AS36" s="801"/>
      <c r="AT36" s="801"/>
      <c r="AU36" s="801">
        <v>2946935</v>
      </c>
      <c r="AV36" s="801"/>
      <c r="AW36" s="801"/>
      <c r="AX36" s="801"/>
      <c r="AY36" s="801"/>
      <c r="AZ36" s="801"/>
      <c r="BA36" s="801"/>
      <c r="BB36" s="801"/>
      <c r="BC36" s="801">
        <v>1879446</v>
      </c>
      <c r="BD36" s="801"/>
      <c r="BE36" s="801"/>
      <c r="BF36" s="801"/>
      <c r="BG36" s="801"/>
      <c r="BH36" s="801"/>
      <c r="BI36" s="801"/>
      <c r="BJ36" s="801"/>
    </row>
    <row r="37" spans="1:62" customFormat="1" ht="12" customHeight="1">
      <c r="G37" s="454">
        <v>24</v>
      </c>
      <c r="H37" s="454"/>
      <c r="I37" s="454"/>
      <c r="N37" s="22"/>
      <c r="O37" s="801">
        <v>71673</v>
      </c>
      <c r="P37" s="801"/>
      <c r="Q37" s="801"/>
      <c r="R37" s="801"/>
      <c r="S37" s="801"/>
      <c r="T37" s="801"/>
      <c r="U37" s="801"/>
      <c r="V37" s="801"/>
      <c r="W37" s="801">
        <v>192642</v>
      </c>
      <c r="X37" s="801"/>
      <c r="Y37" s="801"/>
      <c r="Z37" s="801"/>
      <c r="AA37" s="801"/>
      <c r="AB37" s="801"/>
      <c r="AC37" s="801"/>
      <c r="AD37" s="801"/>
      <c r="AE37" s="801">
        <v>10727312</v>
      </c>
      <c r="AF37" s="801"/>
      <c r="AG37" s="801"/>
      <c r="AH37" s="801"/>
      <c r="AI37" s="801"/>
      <c r="AJ37" s="801"/>
      <c r="AK37" s="801"/>
      <c r="AL37" s="801"/>
      <c r="AM37" s="801">
        <v>5688828</v>
      </c>
      <c r="AN37" s="801"/>
      <c r="AO37" s="801"/>
      <c r="AP37" s="801"/>
      <c r="AQ37" s="801"/>
      <c r="AR37" s="801"/>
      <c r="AS37" s="801"/>
      <c r="AT37" s="801"/>
      <c r="AU37" s="801">
        <v>3235431</v>
      </c>
      <c r="AV37" s="801"/>
      <c r="AW37" s="801"/>
      <c r="AX37" s="801"/>
      <c r="AY37" s="801"/>
      <c r="AZ37" s="801"/>
      <c r="BA37" s="801"/>
      <c r="BB37" s="801"/>
      <c r="BC37" s="801">
        <v>1803053</v>
      </c>
      <c r="BD37" s="801"/>
      <c r="BE37" s="801"/>
      <c r="BF37" s="801"/>
      <c r="BG37" s="801"/>
      <c r="BH37" s="801"/>
      <c r="BI37" s="801"/>
      <c r="BJ37" s="801"/>
    </row>
    <row r="38" spans="1:62" customFormat="1" ht="12" customHeight="1">
      <c r="G38" s="455">
        <v>25</v>
      </c>
      <c r="H38" s="455"/>
      <c r="I38" s="455"/>
      <c r="N38" s="22"/>
      <c r="O38" s="818">
        <v>71404</v>
      </c>
      <c r="P38" s="818"/>
      <c r="Q38" s="818"/>
      <c r="R38" s="818"/>
      <c r="S38" s="818"/>
      <c r="T38" s="818"/>
      <c r="U38" s="818"/>
      <c r="V38" s="818"/>
      <c r="W38" s="818">
        <v>192386</v>
      </c>
      <c r="X38" s="818"/>
      <c r="Y38" s="818"/>
      <c r="Z38" s="818"/>
      <c r="AA38" s="818"/>
      <c r="AB38" s="818"/>
      <c r="AC38" s="818"/>
      <c r="AD38" s="818"/>
      <c r="AE38" s="818">
        <v>11398295</v>
      </c>
      <c r="AF38" s="818"/>
      <c r="AG38" s="818"/>
      <c r="AH38" s="818"/>
      <c r="AI38" s="818"/>
      <c r="AJ38" s="818"/>
      <c r="AK38" s="818"/>
      <c r="AL38" s="818"/>
      <c r="AM38" s="818">
        <v>6500101</v>
      </c>
      <c r="AN38" s="818"/>
      <c r="AO38" s="818"/>
      <c r="AP38" s="818"/>
      <c r="AQ38" s="818"/>
      <c r="AR38" s="818"/>
      <c r="AS38" s="818"/>
      <c r="AT38" s="818"/>
      <c r="AU38" s="818">
        <v>3229840</v>
      </c>
      <c r="AV38" s="818"/>
      <c r="AW38" s="818"/>
      <c r="AX38" s="818"/>
      <c r="AY38" s="818"/>
      <c r="AZ38" s="818"/>
      <c r="BA38" s="818"/>
      <c r="BB38" s="818"/>
      <c r="BC38" s="818">
        <v>1668354</v>
      </c>
      <c r="BD38" s="818"/>
      <c r="BE38" s="818"/>
      <c r="BF38" s="818"/>
      <c r="BG38" s="818"/>
      <c r="BH38" s="818"/>
      <c r="BI38" s="818"/>
      <c r="BJ38" s="818"/>
    </row>
    <row r="39" spans="1:62" customFormat="1" ht="8.1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2.95" customHeight="1">
      <c r="A40" s="117"/>
      <c r="B40" s="655" t="s">
        <v>1</v>
      </c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59" t="s">
        <v>267</v>
      </c>
      <c r="P40" s="860"/>
      <c r="Q40" s="860"/>
      <c r="R40" s="860"/>
      <c r="S40" s="860"/>
      <c r="T40" s="860"/>
      <c r="U40" s="860"/>
      <c r="V40" s="860"/>
      <c r="W40" s="644" t="s">
        <v>335</v>
      </c>
      <c r="X40" s="825"/>
      <c r="Y40" s="825"/>
      <c r="Z40" s="825"/>
      <c r="AA40" s="825"/>
      <c r="AB40" s="825"/>
      <c r="AC40" s="825"/>
      <c r="AD40" s="825"/>
      <c r="AE40" s="825"/>
      <c r="AF40" s="825"/>
      <c r="AG40" s="825"/>
      <c r="AH40" s="825"/>
      <c r="AI40" s="825"/>
      <c r="AJ40" s="825"/>
      <c r="AK40" s="825"/>
      <c r="AL40" s="825"/>
      <c r="AM40" s="825"/>
      <c r="AN40" s="825"/>
      <c r="AO40" s="825"/>
      <c r="AP40" s="825"/>
      <c r="AQ40" s="825"/>
      <c r="AR40" s="825"/>
      <c r="AS40" s="825"/>
      <c r="AT40" s="825"/>
      <c r="AU40" s="825"/>
      <c r="AV40" s="825"/>
      <c r="AW40" s="825"/>
      <c r="AX40" s="825"/>
      <c r="AY40" s="825"/>
      <c r="AZ40" s="825"/>
      <c r="BA40" s="825"/>
      <c r="BB40" s="825"/>
      <c r="BC40" s="825"/>
      <c r="BD40" s="825"/>
      <c r="BE40" s="825"/>
      <c r="BF40" s="825"/>
      <c r="BG40" s="825"/>
      <c r="BH40" s="825"/>
      <c r="BI40" s="825"/>
      <c r="BJ40" s="843"/>
    </row>
    <row r="41" spans="1:62" ht="12.95" customHeight="1">
      <c r="A41" s="117"/>
      <c r="B41" s="855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645" t="s">
        <v>340</v>
      </c>
      <c r="P41" s="826"/>
      <c r="Q41" s="826"/>
      <c r="R41" s="826"/>
      <c r="S41" s="826"/>
      <c r="T41" s="826"/>
      <c r="U41" s="826"/>
      <c r="V41" s="826"/>
      <c r="W41" s="861" t="s">
        <v>235</v>
      </c>
      <c r="X41" s="862"/>
      <c r="Y41" s="862"/>
      <c r="Z41" s="862"/>
      <c r="AA41" s="862"/>
      <c r="AB41" s="862"/>
      <c r="AC41" s="862"/>
      <c r="AD41" s="862"/>
      <c r="AE41" s="648" t="s">
        <v>339</v>
      </c>
      <c r="AF41" s="826"/>
      <c r="AG41" s="826"/>
      <c r="AH41" s="826"/>
      <c r="AI41" s="826"/>
      <c r="AJ41" s="826"/>
      <c r="AK41" s="826"/>
      <c r="AL41" s="826"/>
      <c r="AM41" s="648" t="s">
        <v>338</v>
      </c>
      <c r="AN41" s="826"/>
      <c r="AO41" s="826"/>
      <c r="AP41" s="826"/>
      <c r="AQ41" s="826"/>
      <c r="AR41" s="826"/>
      <c r="AS41" s="826"/>
      <c r="AT41" s="826"/>
      <c r="AU41" s="648" t="s">
        <v>337</v>
      </c>
      <c r="AV41" s="826"/>
      <c r="AW41" s="826"/>
      <c r="AX41" s="826"/>
      <c r="AY41" s="826"/>
      <c r="AZ41" s="826"/>
      <c r="BA41" s="826"/>
      <c r="BB41" s="826"/>
      <c r="BC41" s="648" t="s">
        <v>336</v>
      </c>
      <c r="BD41" s="826"/>
      <c r="BE41" s="826"/>
      <c r="BF41" s="826"/>
      <c r="BG41" s="826"/>
      <c r="BH41" s="826"/>
      <c r="BI41" s="826"/>
      <c r="BJ41" s="857"/>
    </row>
    <row r="42" spans="1:62" ht="12.95" customHeight="1">
      <c r="A42" s="117"/>
      <c r="B42" s="855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62"/>
      <c r="X42" s="862"/>
      <c r="Y42" s="862"/>
      <c r="Z42" s="862"/>
      <c r="AA42" s="862"/>
      <c r="AB42" s="862"/>
      <c r="AC42" s="862"/>
      <c r="AD42" s="862"/>
      <c r="AE42" s="826"/>
      <c r="AF42" s="826"/>
      <c r="AG42" s="826"/>
      <c r="AH42" s="826"/>
      <c r="AI42" s="826"/>
      <c r="AJ42" s="826"/>
      <c r="AK42" s="826"/>
      <c r="AL42" s="826"/>
      <c r="AM42" s="826"/>
      <c r="AN42" s="826"/>
      <c r="AO42" s="826"/>
      <c r="AP42" s="826"/>
      <c r="AQ42" s="826"/>
      <c r="AR42" s="826"/>
      <c r="AS42" s="826"/>
      <c r="AT42" s="826"/>
      <c r="AU42" s="826"/>
      <c r="AV42" s="826"/>
      <c r="AW42" s="826"/>
      <c r="AX42" s="826"/>
      <c r="AY42" s="826"/>
      <c r="AZ42" s="826"/>
      <c r="BA42" s="826"/>
      <c r="BB42" s="826"/>
      <c r="BC42" s="826"/>
      <c r="BD42" s="826"/>
      <c r="BE42" s="826"/>
      <c r="BF42" s="826"/>
      <c r="BG42" s="826"/>
      <c r="BH42" s="826"/>
      <c r="BI42" s="826"/>
      <c r="BJ42" s="857"/>
    </row>
    <row r="43" spans="1:62" ht="12.95" customHeight="1">
      <c r="A43" s="117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2"/>
      <c r="O43" s="119"/>
      <c r="P43" s="119"/>
      <c r="Q43" s="119"/>
      <c r="R43" s="119"/>
      <c r="S43" s="119"/>
      <c r="T43" s="119"/>
      <c r="U43" s="447" t="s">
        <v>155</v>
      </c>
      <c r="V43" s="841"/>
      <c r="W43" s="123"/>
      <c r="X43" s="123"/>
      <c r="Y43" s="123"/>
      <c r="Z43" s="123"/>
      <c r="AA43" s="123"/>
      <c r="AB43" s="123"/>
      <c r="AC43" s="447" t="s">
        <v>155</v>
      </c>
      <c r="AD43" s="841"/>
      <c r="AE43" s="119"/>
      <c r="AF43" s="119"/>
      <c r="AG43" s="119"/>
      <c r="AH43" s="119"/>
      <c r="AI43" s="119"/>
      <c r="AJ43" s="119"/>
      <c r="AK43" s="447" t="s">
        <v>155</v>
      </c>
      <c r="AL43" s="841"/>
      <c r="AM43" s="119"/>
      <c r="AN43" s="119"/>
      <c r="AO43" s="119"/>
      <c r="AP43" s="119"/>
      <c r="AQ43" s="119"/>
      <c r="AR43" s="119"/>
      <c r="AS43" s="447" t="s">
        <v>155</v>
      </c>
      <c r="AT43" s="841"/>
      <c r="AU43" s="119"/>
      <c r="AV43" s="119"/>
      <c r="AW43" s="119"/>
      <c r="AX43" s="119"/>
      <c r="AY43" s="119"/>
      <c r="AZ43" s="119"/>
      <c r="BA43" s="447" t="s">
        <v>155</v>
      </c>
      <c r="BB43" s="841"/>
      <c r="BC43" s="119"/>
      <c r="BD43" s="119"/>
      <c r="BE43" s="119"/>
      <c r="BF43" s="119"/>
      <c r="BG43" s="119"/>
      <c r="BH43" s="119"/>
      <c r="BI43" s="447" t="s">
        <v>155</v>
      </c>
      <c r="BJ43" s="841"/>
    </row>
    <row r="44" spans="1:62" ht="8.1" customHeight="1">
      <c r="A44" s="117"/>
      <c r="N44" s="76"/>
    </row>
    <row r="45" spans="1:62" ht="12.95" customHeight="1">
      <c r="A45" s="117"/>
      <c r="C45" s="661" t="s">
        <v>7</v>
      </c>
      <c r="D45" s="846"/>
      <c r="E45" s="846"/>
      <c r="F45" s="846"/>
      <c r="G45" s="652">
        <v>21</v>
      </c>
      <c r="H45" s="851"/>
      <c r="I45" s="851"/>
      <c r="J45" s="661" t="s">
        <v>1</v>
      </c>
      <c r="K45" s="846"/>
      <c r="L45" s="846"/>
      <c r="M45" s="846"/>
      <c r="N45" s="76"/>
      <c r="O45" s="727">
        <v>-2</v>
      </c>
      <c r="P45" s="844"/>
      <c r="Q45" s="844"/>
      <c r="R45" s="844"/>
      <c r="S45" s="844"/>
      <c r="T45" s="844"/>
      <c r="U45" s="844"/>
      <c r="V45" s="844"/>
      <c r="W45" s="844">
        <v>1633800</v>
      </c>
      <c r="X45" s="844"/>
      <c r="Y45" s="844"/>
      <c r="Z45" s="844"/>
      <c r="AA45" s="844"/>
      <c r="AB45" s="844"/>
      <c r="AC45" s="844"/>
      <c r="AD45" s="844"/>
      <c r="AE45" s="844">
        <v>33235</v>
      </c>
      <c r="AF45" s="844"/>
      <c r="AG45" s="844"/>
      <c r="AH45" s="844"/>
      <c r="AI45" s="844"/>
      <c r="AJ45" s="844"/>
      <c r="AK45" s="844"/>
      <c r="AL45" s="844"/>
      <c r="AM45" s="844">
        <v>417433</v>
      </c>
      <c r="AN45" s="844"/>
      <c r="AO45" s="844"/>
      <c r="AP45" s="844"/>
      <c r="AQ45" s="844"/>
      <c r="AR45" s="844"/>
      <c r="AS45" s="844"/>
      <c r="AT45" s="844"/>
      <c r="AU45" s="844">
        <v>221702</v>
      </c>
      <c r="AV45" s="844"/>
      <c r="AW45" s="844"/>
      <c r="AX45" s="844"/>
      <c r="AY45" s="844"/>
      <c r="AZ45" s="844"/>
      <c r="BA45" s="844"/>
      <c r="BB45" s="844"/>
      <c r="BC45" s="844">
        <v>961430</v>
      </c>
      <c r="BD45" s="844"/>
      <c r="BE45" s="844"/>
      <c r="BF45" s="844"/>
      <c r="BG45" s="844"/>
      <c r="BH45" s="844"/>
      <c r="BI45" s="844"/>
      <c r="BJ45" s="844"/>
    </row>
    <row r="46" spans="1:62" ht="12.95" customHeight="1">
      <c r="A46" s="117"/>
      <c r="G46" s="652">
        <v>22</v>
      </c>
      <c r="H46" s="851"/>
      <c r="I46" s="851"/>
      <c r="N46" s="76"/>
      <c r="O46" s="727">
        <v>0</v>
      </c>
      <c r="P46" s="844"/>
      <c r="Q46" s="844"/>
      <c r="R46" s="844"/>
      <c r="S46" s="844"/>
      <c r="T46" s="844"/>
      <c r="U46" s="844"/>
      <c r="V46" s="844"/>
      <c r="W46" s="844">
        <v>1830867</v>
      </c>
      <c r="X46" s="844"/>
      <c r="Y46" s="844"/>
      <c r="Z46" s="844"/>
      <c r="AA46" s="844"/>
      <c r="AB46" s="844"/>
      <c r="AC46" s="844"/>
      <c r="AD46" s="844"/>
      <c r="AE46" s="844">
        <v>36356</v>
      </c>
      <c r="AF46" s="844"/>
      <c r="AG46" s="844"/>
      <c r="AH46" s="844"/>
      <c r="AI46" s="844"/>
      <c r="AJ46" s="844"/>
      <c r="AK46" s="844"/>
      <c r="AL46" s="844"/>
      <c r="AM46" s="844">
        <v>419736</v>
      </c>
      <c r="AN46" s="844"/>
      <c r="AO46" s="844"/>
      <c r="AP46" s="844"/>
      <c r="AQ46" s="844"/>
      <c r="AR46" s="844"/>
      <c r="AS46" s="844"/>
      <c r="AT46" s="844"/>
      <c r="AU46" s="844">
        <v>311708</v>
      </c>
      <c r="AV46" s="844"/>
      <c r="AW46" s="844"/>
      <c r="AX46" s="844"/>
      <c r="AY46" s="844"/>
      <c r="AZ46" s="844"/>
      <c r="BA46" s="844"/>
      <c r="BB46" s="844"/>
      <c r="BC46" s="844">
        <v>1063067</v>
      </c>
      <c r="BD46" s="844"/>
      <c r="BE46" s="844"/>
      <c r="BF46" s="844"/>
      <c r="BG46" s="844"/>
      <c r="BH46" s="844"/>
      <c r="BI46" s="844"/>
      <c r="BJ46" s="844"/>
    </row>
    <row r="47" spans="1:62" ht="12.95" customHeight="1">
      <c r="A47" s="117"/>
      <c r="G47" s="652">
        <v>23</v>
      </c>
      <c r="H47" s="851"/>
      <c r="I47" s="851"/>
      <c r="N47" s="76"/>
      <c r="O47" s="727">
        <v>0</v>
      </c>
      <c r="P47" s="844"/>
      <c r="Q47" s="844"/>
      <c r="R47" s="844"/>
      <c r="S47" s="844"/>
      <c r="T47" s="844"/>
      <c r="U47" s="844"/>
      <c r="V47" s="844"/>
      <c r="W47" s="844">
        <v>2202340</v>
      </c>
      <c r="X47" s="844"/>
      <c r="Y47" s="844"/>
      <c r="Z47" s="844"/>
      <c r="AA47" s="844"/>
      <c r="AB47" s="844"/>
      <c r="AC47" s="844"/>
      <c r="AD47" s="844"/>
      <c r="AE47" s="844">
        <v>63816</v>
      </c>
      <c r="AF47" s="844"/>
      <c r="AG47" s="844"/>
      <c r="AH47" s="844"/>
      <c r="AI47" s="844"/>
      <c r="AJ47" s="844"/>
      <c r="AK47" s="844"/>
      <c r="AL47" s="844"/>
      <c r="AM47" s="844">
        <v>429221</v>
      </c>
      <c r="AN47" s="844"/>
      <c r="AO47" s="844"/>
      <c r="AP47" s="844"/>
      <c r="AQ47" s="844"/>
      <c r="AR47" s="844"/>
      <c r="AS47" s="844"/>
      <c r="AT47" s="844"/>
      <c r="AU47" s="844">
        <v>422637</v>
      </c>
      <c r="AV47" s="844"/>
      <c r="AW47" s="844"/>
      <c r="AX47" s="844"/>
      <c r="AY47" s="844"/>
      <c r="AZ47" s="844"/>
      <c r="BA47" s="844"/>
      <c r="BB47" s="844"/>
      <c r="BC47" s="844">
        <v>1284569</v>
      </c>
      <c r="BD47" s="844"/>
      <c r="BE47" s="844"/>
      <c r="BF47" s="844"/>
      <c r="BG47" s="844"/>
      <c r="BH47" s="844"/>
      <c r="BI47" s="844"/>
      <c r="BJ47" s="844"/>
    </row>
    <row r="48" spans="1:62" ht="12.95" customHeight="1">
      <c r="A48" s="117"/>
      <c r="G48" s="652">
        <v>24</v>
      </c>
      <c r="H48" s="851"/>
      <c r="I48" s="851"/>
      <c r="N48" s="76"/>
      <c r="O48" s="727">
        <v>0</v>
      </c>
      <c r="P48" s="844"/>
      <c r="Q48" s="844"/>
      <c r="R48" s="844"/>
      <c r="S48" s="844"/>
      <c r="T48" s="844"/>
      <c r="U48" s="844"/>
      <c r="V48" s="844"/>
      <c r="W48" s="844">
        <v>2614195</v>
      </c>
      <c r="X48" s="844"/>
      <c r="Y48" s="844"/>
      <c r="Z48" s="844"/>
      <c r="AA48" s="844"/>
      <c r="AB48" s="844"/>
      <c r="AC48" s="844"/>
      <c r="AD48" s="844"/>
      <c r="AE48" s="844">
        <v>87966</v>
      </c>
      <c r="AF48" s="844"/>
      <c r="AG48" s="844"/>
      <c r="AH48" s="844"/>
      <c r="AI48" s="844"/>
      <c r="AJ48" s="844"/>
      <c r="AK48" s="844"/>
      <c r="AL48" s="844"/>
      <c r="AM48" s="844">
        <v>463429</v>
      </c>
      <c r="AN48" s="844"/>
      <c r="AO48" s="844"/>
      <c r="AP48" s="844"/>
      <c r="AQ48" s="844"/>
      <c r="AR48" s="844"/>
      <c r="AS48" s="844"/>
      <c r="AT48" s="844"/>
      <c r="AU48" s="844">
        <v>544246</v>
      </c>
      <c r="AV48" s="844"/>
      <c r="AW48" s="844"/>
      <c r="AX48" s="844"/>
      <c r="AY48" s="844"/>
      <c r="AZ48" s="844"/>
      <c r="BA48" s="844"/>
      <c r="BB48" s="844"/>
      <c r="BC48" s="844">
        <v>1502697</v>
      </c>
      <c r="BD48" s="844"/>
      <c r="BE48" s="844"/>
      <c r="BF48" s="844"/>
      <c r="BG48" s="844"/>
      <c r="BH48" s="844"/>
      <c r="BI48" s="844"/>
      <c r="BJ48" s="844"/>
    </row>
    <row r="49" spans="1:62" ht="12.95" customHeight="1">
      <c r="A49" s="117"/>
      <c r="G49" s="657">
        <v>25</v>
      </c>
      <c r="H49" s="455"/>
      <c r="I49" s="455"/>
      <c r="N49" s="76"/>
      <c r="O49" s="852">
        <v>0</v>
      </c>
      <c r="P49" s="853"/>
      <c r="Q49" s="853"/>
      <c r="R49" s="853"/>
      <c r="S49" s="853"/>
      <c r="T49" s="853"/>
      <c r="U49" s="853"/>
      <c r="V49" s="853"/>
      <c r="W49" s="845">
        <v>2691339</v>
      </c>
      <c r="X49" s="845"/>
      <c r="Y49" s="845"/>
      <c r="Z49" s="845"/>
      <c r="AA49" s="845"/>
      <c r="AB49" s="845"/>
      <c r="AC49" s="845"/>
      <c r="AD49" s="845"/>
      <c r="AE49" s="845">
        <v>83804</v>
      </c>
      <c r="AF49" s="845"/>
      <c r="AG49" s="845"/>
      <c r="AH49" s="845"/>
      <c r="AI49" s="845"/>
      <c r="AJ49" s="845"/>
      <c r="AK49" s="845"/>
      <c r="AL49" s="845"/>
      <c r="AM49" s="845">
        <v>434557</v>
      </c>
      <c r="AN49" s="845"/>
      <c r="AO49" s="845"/>
      <c r="AP49" s="845"/>
      <c r="AQ49" s="845"/>
      <c r="AR49" s="845"/>
      <c r="AS49" s="845"/>
      <c r="AT49" s="845"/>
      <c r="AU49" s="845">
        <v>524248</v>
      </c>
      <c r="AV49" s="845"/>
      <c r="AW49" s="845"/>
      <c r="AX49" s="845"/>
      <c r="AY49" s="845"/>
      <c r="AZ49" s="845"/>
      <c r="BA49" s="845"/>
      <c r="BB49" s="845"/>
      <c r="BC49" s="845">
        <v>1511434</v>
      </c>
      <c r="BD49" s="845"/>
      <c r="BE49" s="845"/>
      <c r="BF49" s="845"/>
      <c r="BG49" s="845"/>
      <c r="BH49" s="845"/>
      <c r="BI49" s="845"/>
      <c r="BJ49" s="845"/>
    </row>
    <row r="50" spans="1:62" ht="8.1" customHeight="1">
      <c r="A50" s="117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</row>
    <row r="51" spans="1:62" ht="12.95" customHeight="1">
      <c r="A51" s="117"/>
      <c r="B51" s="655" t="s">
        <v>1</v>
      </c>
      <c r="C51" s="825"/>
      <c r="D51" s="825"/>
      <c r="E51" s="825"/>
      <c r="F51" s="825"/>
      <c r="G51" s="825"/>
      <c r="H51" s="825"/>
      <c r="I51" s="825"/>
      <c r="J51" s="825"/>
      <c r="K51" s="825"/>
      <c r="L51" s="825"/>
      <c r="M51" s="825"/>
      <c r="N51" s="825"/>
      <c r="O51" s="647" t="s">
        <v>335</v>
      </c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847"/>
      <c r="AD51" s="848"/>
      <c r="AE51" s="462" t="s">
        <v>193</v>
      </c>
      <c r="AF51" s="825"/>
      <c r="AG51" s="825"/>
      <c r="AH51" s="825"/>
      <c r="AI51" s="825"/>
      <c r="AJ51" s="825"/>
      <c r="AK51" s="825"/>
      <c r="AL51" s="825"/>
      <c r="AM51" s="825"/>
      <c r="AN51" s="825"/>
      <c r="AO51" s="825"/>
      <c r="AP51" s="825"/>
      <c r="AQ51" s="825"/>
      <c r="AR51" s="825"/>
      <c r="AS51" s="825"/>
      <c r="AT51" s="825"/>
      <c r="AU51" s="825"/>
      <c r="AV51" s="825"/>
      <c r="AW51" s="825"/>
      <c r="AX51" s="825"/>
      <c r="AY51" s="825"/>
      <c r="AZ51" s="825"/>
      <c r="BA51" s="825"/>
      <c r="BB51" s="843"/>
    </row>
    <row r="52" spans="1:62" ht="12.95" customHeight="1">
      <c r="A52" s="117"/>
      <c r="B52" s="855"/>
      <c r="C52" s="826"/>
      <c r="D52" s="826"/>
      <c r="E52" s="826"/>
      <c r="F52" s="826"/>
      <c r="G52" s="826"/>
      <c r="H52" s="826"/>
      <c r="I52" s="826"/>
      <c r="J52" s="826"/>
      <c r="K52" s="826"/>
      <c r="L52" s="826"/>
      <c r="M52" s="826"/>
      <c r="N52" s="826"/>
      <c r="O52" s="849" t="s">
        <v>334</v>
      </c>
      <c r="P52" s="849"/>
      <c r="Q52" s="849"/>
      <c r="R52" s="849"/>
      <c r="S52" s="849"/>
      <c r="T52" s="849"/>
      <c r="U52" s="849"/>
      <c r="V52" s="849"/>
      <c r="W52" s="849" t="s">
        <v>386</v>
      </c>
      <c r="X52" s="850"/>
      <c r="Y52" s="850"/>
      <c r="Z52" s="850"/>
      <c r="AA52" s="850"/>
      <c r="AB52" s="850"/>
      <c r="AC52" s="850"/>
      <c r="AD52" s="850"/>
      <c r="AE52" s="648" t="s">
        <v>421</v>
      </c>
      <c r="AF52" s="826"/>
      <c r="AG52" s="826"/>
      <c r="AH52" s="826"/>
      <c r="AI52" s="826"/>
      <c r="AJ52" s="826"/>
      <c r="AK52" s="826"/>
      <c r="AL52" s="826"/>
      <c r="AM52" s="648" t="s">
        <v>333</v>
      </c>
      <c r="AN52" s="648"/>
      <c r="AO52" s="648"/>
      <c r="AP52" s="648"/>
      <c r="AQ52" s="648"/>
      <c r="AR52" s="648"/>
      <c r="AS52" s="648"/>
      <c r="AT52" s="648"/>
      <c r="AU52" s="648" t="s">
        <v>332</v>
      </c>
      <c r="AV52" s="826"/>
      <c r="AW52" s="826"/>
      <c r="AX52" s="826"/>
      <c r="AY52" s="826"/>
      <c r="AZ52" s="826"/>
      <c r="BA52" s="826"/>
      <c r="BB52" s="857"/>
    </row>
    <row r="53" spans="1:62" ht="12.95" customHeight="1">
      <c r="A53" s="117"/>
      <c r="B53" s="855"/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49"/>
      <c r="P53" s="849"/>
      <c r="Q53" s="849"/>
      <c r="R53" s="849"/>
      <c r="S53" s="849"/>
      <c r="T53" s="849"/>
      <c r="U53" s="849"/>
      <c r="V53" s="849"/>
      <c r="W53" s="850"/>
      <c r="X53" s="850"/>
      <c r="Y53" s="850"/>
      <c r="Z53" s="850"/>
      <c r="AA53" s="850"/>
      <c r="AB53" s="850"/>
      <c r="AC53" s="850"/>
      <c r="AD53" s="850"/>
      <c r="AE53" s="826"/>
      <c r="AF53" s="826"/>
      <c r="AG53" s="826"/>
      <c r="AH53" s="826"/>
      <c r="AI53" s="826"/>
      <c r="AJ53" s="826"/>
      <c r="AK53" s="826"/>
      <c r="AL53" s="826"/>
      <c r="AM53" s="648"/>
      <c r="AN53" s="648"/>
      <c r="AO53" s="648"/>
      <c r="AP53" s="648"/>
      <c r="AQ53" s="648"/>
      <c r="AR53" s="648"/>
      <c r="AS53" s="648"/>
      <c r="AT53" s="648"/>
      <c r="AU53" s="826"/>
      <c r="AV53" s="826"/>
      <c r="AW53" s="826"/>
      <c r="AX53" s="826"/>
      <c r="AY53" s="826"/>
      <c r="AZ53" s="826"/>
      <c r="BA53" s="826"/>
      <c r="BB53" s="857"/>
    </row>
    <row r="54" spans="1:62" ht="12.95" customHeight="1">
      <c r="A54" s="117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2"/>
      <c r="O54" s="121"/>
      <c r="P54" s="121"/>
      <c r="Q54" s="121"/>
      <c r="R54" s="121"/>
      <c r="S54" s="121"/>
      <c r="T54" s="121"/>
      <c r="U54" s="447" t="s">
        <v>155</v>
      </c>
      <c r="V54" s="841"/>
      <c r="W54" s="204"/>
      <c r="X54" s="204"/>
      <c r="Y54" s="204"/>
      <c r="Z54" s="204"/>
      <c r="AA54" s="204"/>
      <c r="AB54" s="204"/>
      <c r="AC54" s="854" t="s">
        <v>155</v>
      </c>
      <c r="AD54" s="854"/>
      <c r="AE54" s="119"/>
      <c r="AF54" s="119"/>
      <c r="AG54" s="119"/>
      <c r="AH54" s="119"/>
      <c r="AI54" s="119"/>
      <c r="AJ54" s="119"/>
      <c r="AK54" s="447" t="s">
        <v>155</v>
      </c>
      <c r="AL54" s="841"/>
      <c r="AM54" s="120"/>
      <c r="AN54" s="120"/>
      <c r="AO54" s="120"/>
      <c r="AP54" s="120"/>
      <c r="AQ54" s="120"/>
      <c r="AR54" s="120"/>
      <c r="AS54" s="447" t="s">
        <v>155</v>
      </c>
      <c r="AT54" s="841"/>
      <c r="AU54" s="119"/>
      <c r="AV54" s="119"/>
      <c r="AW54" s="119"/>
      <c r="AX54" s="119"/>
      <c r="AY54" s="119"/>
      <c r="AZ54" s="119"/>
      <c r="BA54" s="447" t="s">
        <v>155</v>
      </c>
      <c r="BB54" s="841"/>
    </row>
    <row r="55" spans="1:62" ht="8.1" customHeight="1">
      <c r="A55" s="117"/>
      <c r="N55" s="76"/>
    </row>
    <row r="56" spans="1:62" ht="12.95" customHeight="1">
      <c r="A56" s="117"/>
      <c r="C56" s="661" t="s">
        <v>7</v>
      </c>
      <c r="D56" s="846"/>
      <c r="E56" s="846"/>
      <c r="F56" s="846"/>
      <c r="G56" s="652">
        <v>21</v>
      </c>
      <c r="H56" s="851"/>
      <c r="I56" s="851"/>
      <c r="J56" s="661" t="s">
        <v>1</v>
      </c>
      <c r="K56" s="846"/>
      <c r="L56" s="846"/>
      <c r="M56" s="846"/>
      <c r="N56" s="76"/>
      <c r="O56" s="727">
        <v>0</v>
      </c>
      <c r="P56" s="727"/>
      <c r="Q56" s="727"/>
      <c r="R56" s="727"/>
      <c r="S56" s="727"/>
      <c r="T56" s="727"/>
      <c r="U56" s="727"/>
      <c r="V56" s="727"/>
      <c r="W56" s="844">
        <v>0</v>
      </c>
      <c r="X56" s="844"/>
      <c r="Y56" s="844"/>
      <c r="Z56" s="844"/>
      <c r="AA56" s="844"/>
      <c r="AB56" s="844"/>
      <c r="AC56" s="844"/>
      <c r="AD56" s="844"/>
      <c r="AE56" s="844">
        <v>581213</v>
      </c>
      <c r="AF56" s="844"/>
      <c r="AG56" s="844"/>
      <c r="AH56" s="844"/>
      <c r="AI56" s="844"/>
      <c r="AJ56" s="844"/>
      <c r="AK56" s="844"/>
      <c r="AL56" s="844"/>
      <c r="AM56" s="844">
        <v>53517</v>
      </c>
      <c r="AN56" s="844"/>
      <c r="AO56" s="844"/>
      <c r="AP56" s="844"/>
      <c r="AQ56" s="844"/>
      <c r="AR56" s="844"/>
      <c r="AS56" s="844"/>
      <c r="AT56" s="844"/>
      <c r="AU56" s="844">
        <v>861188</v>
      </c>
      <c r="AV56" s="844"/>
      <c r="AW56" s="844"/>
      <c r="AX56" s="844"/>
      <c r="AY56" s="844"/>
      <c r="AZ56" s="844"/>
      <c r="BA56" s="844"/>
      <c r="BB56" s="844"/>
    </row>
    <row r="57" spans="1:62" ht="12.95" customHeight="1">
      <c r="A57" s="117"/>
      <c r="G57" s="652">
        <v>22</v>
      </c>
      <c r="H57" s="851"/>
      <c r="I57" s="851"/>
      <c r="N57" s="76"/>
      <c r="O57" s="727">
        <v>0</v>
      </c>
      <c r="P57" s="727"/>
      <c r="Q57" s="727"/>
      <c r="R57" s="727"/>
      <c r="S57" s="727"/>
      <c r="T57" s="727"/>
      <c r="U57" s="727"/>
      <c r="V57" s="727"/>
      <c r="W57" s="844">
        <v>0</v>
      </c>
      <c r="X57" s="844"/>
      <c r="Y57" s="844"/>
      <c r="Z57" s="844"/>
      <c r="AA57" s="844"/>
      <c r="AB57" s="844"/>
      <c r="AC57" s="844"/>
      <c r="AD57" s="844"/>
      <c r="AE57" s="844">
        <v>728271</v>
      </c>
      <c r="AF57" s="844"/>
      <c r="AG57" s="844"/>
      <c r="AH57" s="844"/>
      <c r="AI57" s="844"/>
      <c r="AJ57" s="844"/>
      <c r="AK57" s="844"/>
      <c r="AL57" s="844"/>
      <c r="AM57" s="844">
        <v>57394</v>
      </c>
      <c r="AN57" s="844"/>
      <c r="AO57" s="844"/>
      <c r="AP57" s="844"/>
      <c r="AQ57" s="844"/>
      <c r="AR57" s="844"/>
      <c r="AS57" s="844"/>
      <c r="AT57" s="844"/>
      <c r="AU57" s="844">
        <v>910240</v>
      </c>
      <c r="AV57" s="844"/>
      <c r="AW57" s="844"/>
      <c r="AX57" s="844"/>
      <c r="AY57" s="844"/>
      <c r="AZ57" s="844"/>
      <c r="BA57" s="844"/>
      <c r="BB57" s="844"/>
    </row>
    <row r="58" spans="1:62" ht="12.95" customHeight="1">
      <c r="A58" s="117"/>
      <c r="G58" s="652">
        <v>23</v>
      </c>
      <c r="H58" s="851"/>
      <c r="I58" s="851"/>
      <c r="N58" s="76"/>
      <c r="O58" s="727">
        <v>2097</v>
      </c>
      <c r="P58" s="727"/>
      <c r="Q58" s="727"/>
      <c r="R58" s="727"/>
      <c r="S58" s="727"/>
      <c r="T58" s="727"/>
      <c r="U58" s="727"/>
      <c r="V58" s="727"/>
      <c r="W58" s="844">
        <v>0</v>
      </c>
      <c r="X58" s="844"/>
      <c r="Y58" s="844"/>
      <c r="Z58" s="844"/>
      <c r="AA58" s="844"/>
      <c r="AB58" s="844"/>
      <c r="AC58" s="844"/>
      <c r="AD58" s="844"/>
      <c r="AE58" s="844">
        <v>762134</v>
      </c>
      <c r="AF58" s="844"/>
      <c r="AG58" s="844"/>
      <c r="AH58" s="844"/>
      <c r="AI58" s="844"/>
      <c r="AJ58" s="844"/>
      <c r="AK58" s="844"/>
      <c r="AL58" s="844"/>
      <c r="AM58" s="844">
        <v>61736</v>
      </c>
      <c r="AN58" s="844"/>
      <c r="AO58" s="844"/>
      <c r="AP58" s="844"/>
      <c r="AQ58" s="844"/>
      <c r="AR58" s="844"/>
      <c r="AS58" s="844"/>
      <c r="AT58" s="844"/>
      <c r="AU58" s="844">
        <v>940019</v>
      </c>
      <c r="AV58" s="844"/>
      <c r="AW58" s="844"/>
      <c r="AX58" s="844"/>
      <c r="AY58" s="844"/>
      <c r="AZ58" s="844"/>
      <c r="BA58" s="844"/>
      <c r="BB58" s="844"/>
    </row>
    <row r="59" spans="1:62" ht="12.95" customHeight="1">
      <c r="A59" s="117"/>
      <c r="G59" s="652">
        <v>24</v>
      </c>
      <c r="H59" s="851"/>
      <c r="I59" s="851"/>
      <c r="N59" s="76"/>
      <c r="O59" s="727">
        <v>0</v>
      </c>
      <c r="P59" s="727"/>
      <c r="Q59" s="727"/>
      <c r="R59" s="727"/>
      <c r="S59" s="727"/>
      <c r="T59" s="727"/>
      <c r="U59" s="727"/>
      <c r="V59" s="727"/>
      <c r="W59" s="844">
        <v>15857</v>
      </c>
      <c r="X59" s="844"/>
      <c r="Y59" s="844"/>
      <c r="Z59" s="844"/>
      <c r="AA59" s="844"/>
      <c r="AB59" s="844"/>
      <c r="AC59" s="844"/>
      <c r="AD59" s="844"/>
      <c r="AE59" s="844">
        <v>877887</v>
      </c>
      <c r="AF59" s="844"/>
      <c r="AG59" s="844"/>
      <c r="AH59" s="844"/>
      <c r="AI59" s="844"/>
      <c r="AJ59" s="844"/>
      <c r="AK59" s="844"/>
      <c r="AL59" s="844"/>
      <c r="AM59" s="844">
        <v>53397</v>
      </c>
      <c r="AN59" s="844"/>
      <c r="AO59" s="844"/>
      <c r="AP59" s="844"/>
      <c r="AQ59" s="844"/>
      <c r="AR59" s="844"/>
      <c r="AS59" s="844"/>
      <c r="AT59" s="844"/>
      <c r="AU59" s="844">
        <v>997228</v>
      </c>
      <c r="AV59" s="844"/>
      <c r="AW59" s="844"/>
      <c r="AX59" s="844"/>
      <c r="AY59" s="844"/>
      <c r="AZ59" s="844"/>
      <c r="BA59" s="844"/>
      <c r="BB59" s="844"/>
    </row>
    <row r="60" spans="1:62" ht="12.95" customHeight="1">
      <c r="A60" s="117"/>
      <c r="G60" s="657">
        <v>25</v>
      </c>
      <c r="H60" s="455"/>
      <c r="I60" s="455"/>
      <c r="N60" s="76"/>
      <c r="O60" s="852">
        <v>0</v>
      </c>
      <c r="P60" s="853"/>
      <c r="Q60" s="853"/>
      <c r="R60" s="853"/>
      <c r="S60" s="853"/>
      <c r="T60" s="853"/>
      <c r="U60" s="853"/>
      <c r="V60" s="853"/>
      <c r="W60" s="853">
        <v>137296</v>
      </c>
      <c r="X60" s="853"/>
      <c r="Y60" s="853"/>
      <c r="Z60" s="853"/>
      <c r="AA60" s="853"/>
      <c r="AB60" s="853"/>
      <c r="AC60" s="853"/>
      <c r="AD60" s="853"/>
      <c r="AE60" s="845">
        <v>956199</v>
      </c>
      <c r="AF60" s="845"/>
      <c r="AG60" s="845"/>
      <c r="AH60" s="845"/>
      <c r="AI60" s="845"/>
      <c r="AJ60" s="845"/>
      <c r="AK60" s="845"/>
      <c r="AL60" s="845"/>
      <c r="AM60" s="845">
        <v>57364</v>
      </c>
      <c r="AN60" s="845"/>
      <c r="AO60" s="845"/>
      <c r="AP60" s="845"/>
      <c r="AQ60" s="845"/>
      <c r="AR60" s="845"/>
      <c r="AS60" s="845"/>
      <c r="AT60" s="845"/>
      <c r="AU60" s="845">
        <v>1141007</v>
      </c>
      <c r="AV60" s="845"/>
      <c r="AW60" s="845"/>
      <c r="AX60" s="845"/>
      <c r="AY60" s="845"/>
      <c r="AZ60" s="845"/>
      <c r="BA60" s="845"/>
      <c r="BB60" s="845"/>
    </row>
    <row r="61" spans="1:62" ht="8.1" customHeight="1">
      <c r="A61" s="117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</row>
    <row r="62" spans="1:62" ht="12" customHeight="1">
      <c r="A62" s="117"/>
      <c r="B62" s="842" t="s">
        <v>9</v>
      </c>
      <c r="C62" s="480"/>
      <c r="D62" s="480"/>
      <c r="E62" s="66" t="s">
        <v>168</v>
      </c>
      <c r="F62" s="118" t="s">
        <v>230</v>
      </c>
    </row>
    <row r="63" spans="1:62" ht="13.5" customHeight="1">
      <c r="A63" s="117"/>
    </row>
    <row r="64" spans="1:62" s="95" customFormat="1" ht="18" customHeight="1">
      <c r="B64" s="654" t="s">
        <v>849</v>
      </c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654"/>
      <c r="BC64" s="654"/>
      <c r="BD64" s="654"/>
      <c r="BE64" s="654"/>
      <c r="BF64" s="654"/>
      <c r="BG64" s="654"/>
      <c r="BH64" s="654"/>
      <c r="BI64" s="654"/>
      <c r="BJ64" s="654"/>
    </row>
    <row r="65" spans="1:63" ht="12.95" customHeight="1">
      <c r="B65" s="650" t="s">
        <v>331</v>
      </c>
      <c r="C65" s="650"/>
      <c r="D65" s="650"/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50"/>
      <c r="BJ65" s="650"/>
    </row>
    <row r="66" spans="1:63" ht="12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94" t="s">
        <v>316</v>
      </c>
    </row>
    <row r="67" spans="1:63" ht="12.95" customHeight="1">
      <c r="B67" s="655" t="s">
        <v>1</v>
      </c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  <c r="O67" s="644" t="s">
        <v>330</v>
      </c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644"/>
      <c r="AJ67" s="644"/>
      <c r="AK67" s="644"/>
      <c r="AL67" s="644"/>
      <c r="AM67" s="644"/>
      <c r="AN67" s="644"/>
      <c r="AO67" s="644"/>
      <c r="AP67" s="644"/>
      <c r="AQ67" s="644"/>
      <c r="AR67" s="644"/>
      <c r="AS67" s="644"/>
      <c r="AT67" s="644"/>
      <c r="AU67" s="644"/>
      <c r="AV67" s="644"/>
      <c r="AW67" s="644"/>
      <c r="AX67" s="644"/>
      <c r="AY67" s="644"/>
      <c r="AZ67" s="644"/>
      <c r="BA67" s="644"/>
      <c r="BB67" s="644"/>
      <c r="BC67" s="644"/>
      <c r="BD67" s="644"/>
      <c r="BE67" s="644"/>
      <c r="BF67" s="644"/>
      <c r="BG67" s="644"/>
      <c r="BH67" s="644"/>
      <c r="BI67" s="644"/>
      <c r="BJ67" s="662"/>
    </row>
    <row r="68" spans="1:63" ht="12.95" customHeight="1">
      <c r="B68" s="656"/>
      <c r="C68" s="645"/>
      <c r="D68" s="645"/>
      <c r="E68" s="645"/>
      <c r="F68" s="645"/>
      <c r="G68" s="645"/>
      <c r="H68" s="645"/>
      <c r="I68" s="645"/>
      <c r="J68" s="645"/>
      <c r="K68" s="645"/>
      <c r="L68" s="645"/>
      <c r="M68" s="645"/>
      <c r="N68" s="645"/>
      <c r="O68" s="645" t="s">
        <v>235</v>
      </c>
      <c r="P68" s="645"/>
      <c r="Q68" s="645"/>
      <c r="R68" s="645"/>
      <c r="S68" s="645"/>
      <c r="T68" s="645"/>
      <c r="U68" s="645"/>
      <c r="V68" s="645"/>
      <c r="W68" s="645"/>
      <c r="X68" s="645"/>
      <c r="Y68" s="645"/>
      <c r="Z68" s="645"/>
      <c r="AA68" s="645" t="s">
        <v>329</v>
      </c>
      <c r="AB68" s="645"/>
      <c r="AC68" s="645"/>
      <c r="AD68" s="645"/>
      <c r="AE68" s="645"/>
      <c r="AF68" s="645"/>
      <c r="AG68" s="645"/>
      <c r="AH68" s="645"/>
      <c r="AI68" s="645"/>
      <c r="AJ68" s="645"/>
      <c r="AK68" s="645"/>
      <c r="AL68" s="645"/>
      <c r="AM68" s="645" t="s">
        <v>328</v>
      </c>
      <c r="AN68" s="645"/>
      <c r="AO68" s="645"/>
      <c r="AP68" s="645"/>
      <c r="AQ68" s="645"/>
      <c r="AR68" s="645"/>
      <c r="AS68" s="645"/>
      <c r="AT68" s="645"/>
      <c r="AU68" s="645"/>
      <c r="AV68" s="645"/>
      <c r="AW68" s="645"/>
      <c r="AX68" s="645"/>
      <c r="AY68" s="645" t="s">
        <v>327</v>
      </c>
      <c r="AZ68" s="645"/>
      <c r="BA68" s="645"/>
      <c r="BB68" s="645"/>
      <c r="BC68" s="645"/>
      <c r="BD68" s="645"/>
      <c r="BE68" s="645"/>
      <c r="BF68" s="645"/>
      <c r="BG68" s="645"/>
      <c r="BH68" s="645"/>
      <c r="BI68" s="645"/>
      <c r="BJ68" s="663"/>
      <c r="BK68" s="64"/>
    </row>
    <row r="69" spans="1:63" ht="8.1" customHeight="1">
      <c r="B69" s="64"/>
      <c r="C69" s="68"/>
      <c r="D69" s="68"/>
      <c r="E69" s="68"/>
      <c r="F69" s="68"/>
      <c r="G69" s="64"/>
      <c r="H69" s="64"/>
      <c r="I69" s="64"/>
      <c r="J69" s="64"/>
      <c r="K69" s="64"/>
      <c r="L69" s="64"/>
      <c r="M69" s="64"/>
      <c r="N69" s="7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</row>
    <row r="70" spans="1:63" ht="12.95" customHeight="1">
      <c r="B70" s="64"/>
      <c r="C70" s="664" t="s">
        <v>160</v>
      </c>
      <c r="D70" s="664"/>
      <c r="E70" s="664"/>
      <c r="F70" s="664"/>
      <c r="G70" s="650">
        <v>21</v>
      </c>
      <c r="H70" s="650"/>
      <c r="I70" s="650"/>
      <c r="J70" s="664" t="s">
        <v>159</v>
      </c>
      <c r="K70" s="664"/>
      <c r="L70" s="664"/>
      <c r="M70" s="664"/>
      <c r="N70" s="76"/>
      <c r="O70" s="730">
        <v>177439</v>
      </c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>
        <v>118134</v>
      </c>
      <c r="AB70" s="730"/>
      <c r="AC70" s="730"/>
      <c r="AD70" s="730"/>
      <c r="AE70" s="730"/>
      <c r="AF70" s="730"/>
      <c r="AG70" s="730"/>
      <c r="AH70" s="730"/>
      <c r="AI70" s="730"/>
      <c r="AJ70" s="730"/>
      <c r="AK70" s="730"/>
      <c r="AL70" s="730"/>
      <c r="AM70" s="730">
        <v>2858</v>
      </c>
      <c r="AN70" s="730"/>
      <c r="AO70" s="730"/>
      <c r="AP70" s="730"/>
      <c r="AQ70" s="730"/>
      <c r="AR70" s="730"/>
      <c r="AS70" s="730"/>
      <c r="AT70" s="730"/>
      <c r="AU70" s="730"/>
      <c r="AV70" s="730"/>
      <c r="AW70" s="730"/>
      <c r="AX70" s="730"/>
      <c r="AY70" s="730">
        <v>56447</v>
      </c>
      <c r="AZ70" s="730"/>
      <c r="BA70" s="730"/>
      <c r="BB70" s="730"/>
      <c r="BC70" s="730"/>
      <c r="BD70" s="730"/>
      <c r="BE70" s="730"/>
      <c r="BF70" s="730"/>
      <c r="BG70" s="730"/>
      <c r="BH70" s="730"/>
      <c r="BI70" s="730"/>
      <c r="BJ70" s="730"/>
    </row>
    <row r="71" spans="1:63" ht="12.95" customHeight="1">
      <c r="A71" s="72"/>
      <c r="B71" s="73"/>
      <c r="C71" s="64"/>
      <c r="D71" s="64"/>
      <c r="E71" s="68"/>
      <c r="F71" s="68"/>
      <c r="G71" s="650">
        <v>22</v>
      </c>
      <c r="H71" s="650"/>
      <c r="I71" s="650"/>
      <c r="J71" s="64"/>
      <c r="K71" s="64"/>
      <c r="L71" s="64"/>
      <c r="M71" s="64"/>
      <c r="N71" s="76"/>
      <c r="O71" s="730">
        <v>175565</v>
      </c>
      <c r="P71" s="730"/>
      <c r="Q71" s="730"/>
      <c r="R71" s="730"/>
      <c r="S71" s="730"/>
      <c r="T71" s="730"/>
      <c r="U71" s="730"/>
      <c r="V71" s="730"/>
      <c r="W71" s="730"/>
      <c r="X71" s="730"/>
      <c r="Y71" s="730"/>
      <c r="Z71" s="730"/>
      <c r="AA71" s="730">
        <v>116469</v>
      </c>
      <c r="AB71" s="730"/>
      <c r="AC71" s="730"/>
      <c r="AD71" s="730"/>
      <c r="AE71" s="730"/>
      <c r="AF71" s="730"/>
      <c r="AG71" s="730"/>
      <c r="AH71" s="730"/>
      <c r="AI71" s="730"/>
      <c r="AJ71" s="730"/>
      <c r="AK71" s="730"/>
      <c r="AL71" s="730"/>
      <c r="AM71" s="730">
        <v>2758</v>
      </c>
      <c r="AN71" s="730"/>
      <c r="AO71" s="730"/>
      <c r="AP71" s="730"/>
      <c r="AQ71" s="730"/>
      <c r="AR71" s="730"/>
      <c r="AS71" s="730"/>
      <c r="AT71" s="730"/>
      <c r="AU71" s="730"/>
      <c r="AV71" s="730"/>
      <c r="AW71" s="730"/>
      <c r="AX71" s="730"/>
      <c r="AY71" s="730">
        <v>56338</v>
      </c>
      <c r="AZ71" s="730"/>
      <c r="BA71" s="730"/>
      <c r="BB71" s="730"/>
      <c r="BC71" s="730"/>
      <c r="BD71" s="730"/>
      <c r="BE71" s="730"/>
      <c r="BF71" s="730"/>
      <c r="BG71" s="730"/>
      <c r="BH71" s="730"/>
      <c r="BI71" s="730"/>
      <c r="BJ71" s="730"/>
      <c r="BK71" s="72"/>
    </row>
    <row r="72" spans="1:63" ht="12.95" customHeight="1">
      <c r="B72" s="64"/>
      <c r="C72" s="64"/>
      <c r="D72" s="64"/>
      <c r="E72" s="68"/>
      <c r="F72" s="68"/>
      <c r="G72" s="650">
        <v>23</v>
      </c>
      <c r="H72" s="650"/>
      <c r="I72" s="650"/>
      <c r="J72" s="64"/>
      <c r="K72" s="64"/>
      <c r="L72" s="64"/>
      <c r="M72" s="64"/>
      <c r="N72" s="76"/>
      <c r="O72" s="730">
        <v>172501</v>
      </c>
      <c r="P72" s="730"/>
      <c r="Q72" s="730"/>
      <c r="R72" s="730"/>
      <c r="S72" s="730"/>
      <c r="T72" s="730"/>
      <c r="U72" s="730"/>
      <c r="V72" s="730"/>
      <c r="W72" s="730"/>
      <c r="X72" s="730"/>
      <c r="Y72" s="730"/>
      <c r="Z72" s="730"/>
      <c r="AA72" s="730">
        <v>114958</v>
      </c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0">
        <v>2589</v>
      </c>
      <c r="AN72" s="730"/>
      <c r="AO72" s="730"/>
      <c r="AP72" s="730"/>
      <c r="AQ72" s="730"/>
      <c r="AR72" s="730"/>
      <c r="AS72" s="730"/>
      <c r="AT72" s="730"/>
      <c r="AU72" s="730"/>
      <c r="AV72" s="730"/>
      <c r="AW72" s="730"/>
      <c r="AX72" s="730"/>
      <c r="AY72" s="730">
        <v>54954</v>
      </c>
      <c r="AZ72" s="730"/>
      <c r="BA72" s="730"/>
      <c r="BB72" s="730"/>
      <c r="BC72" s="730"/>
      <c r="BD72" s="730"/>
      <c r="BE72" s="730"/>
      <c r="BF72" s="730"/>
      <c r="BG72" s="730"/>
      <c r="BH72" s="730"/>
      <c r="BI72" s="730"/>
      <c r="BJ72" s="730"/>
    </row>
    <row r="73" spans="1:63" ht="12.95" customHeight="1">
      <c r="B73" s="64"/>
      <c r="C73" s="64"/>
      <c r="D73" s="64"/>
      <c r="E73" s="68"/>
      <c r="F73" s="68"/>
      <c r="G73" s="650">
        <v>24</v>
      </c>
      <c r="H73" s="650"/>
      <c r="I73" s="650"/>
      <c r="J73" s="64"/>
      <c r="K73" s="64"/>
      <c r="L73" s="64"/>
      <c r="M73" s="64"/>
      <c r="N73" s="76"/>
      <c r="O73" s="730">
        <v>170343</v>
      </c>
      <c r="P73" s="730"/>
      <c r="Q73" s="730"/>
      <c r="R73" s="730"/>
      <c r="S73" s="730"/>
      <c r="T73" s="730"/>
      <c r="U73" s="730"/>
      <c r="V73" s="730"/>
      <c r="W73" s="730"/>
      <c r="X73" s="730"/>
      <c r="Y73" s="730"/>
      <c r="Z73" s="730"/>
      <c r="AA73" s="730">
        <v>113169</v>
      </c>
      <c r="AB73" s="730"/>
      <c r="AC73" s="730"/>
      <c r="AD73" s="730"/>
      <c r="AE73" s="730"/>
      <c r="AF73" s="730"/>
      <c r="AG73" s="730"/>
      <c r="AH73" s="730"/>
      <c r="AI73" s="730"/>
      <c r="AJ73" s="730"/>
      <c r="AK73" s="730"/>
      <c r="AL73" s="730"/>
      <c r="AM73" s="730">
        <v>2307</v>
      </c>
      <c r="AN73" s="730"/>
      <c r="AO73" s="730"/>
      <c r="AP73" s="730"/>
      <c r="AQ73" s="730"/>
      <c r="AR73" s="730"/>
      <c r="AS73" s="730"/>
      <c r="AT73" s="730"/>
      <c r="AU73" s="730"/>
      <c r="AV73" s="730"/>
      <c r="AW73" s="730"/>
      <c r="AX73" s="730"/>
      <c r="AY73" s="730">
        <v>54867</v>
      </c>
      <c r="AZ73" s="730"/>
      <c r="BA73" s="730"/>
      <c r="BB73" s="730"/>
      <c r="BC73" s="730"/>
      <c r="BD73" s="730"/>
      <c r="BE73" s="730"/>
      <c r="BF73" s="730"/>
      <c r="BG73" s="730"/>
      <c r="BH73" s="730"/>
      <c r="BI73" s="730"/>
      <c r="BJ73" s="730"/>
    </row>
    <row r="74" spans="1:63" s="72" customFormat="1" ht="12.95" customHeight="1">
      <c r="B74" s="73"/>
      <c r="C74" s="73"/>
      <c r="D74" s="73"/>
      <c r="E74" s="75"/>
      <c r="F74" s="75"/>
      <c r="G74" s="665">
        <v>25</v>
      </c>
      <c r="H74" s="665"/>
      <c r="I74" s="665"/>
      <c r="J74" s="73"/>
      <c r="K74" s="73"/>
      <c r="L74" s="73"/>
      <c r="M74" s="73"/>
      <c r="N74" s="74"/>
      <c r="O74" s="856">
        <v>169654</v>
      </c>
      <c r="P74" s="856"/>
      <c r="Q74" s="856"/>
      <c r="R74" s="856"/>
      <c r="S74" s="856"/>
      <c r="T74" s="856"/>
      <c r="U74" s="856"/>
      <c r="V74" s="856"/>
      <c r="W74" s="856"/>
      <c r="X74" s="856"/>
      <c r="Y74" s="856"/>
      <c r="Z74" s="856"/>
      <c r="AA74" s="856">
        <v>113368</v>
      </c>
      <c r="AB74" s="856"/>
      <c r="AC74" s="856"/>
      <c r="AD74" s="856"/>
      <c r="AE74" s="856"/>
      <c r="AF74" s="856"/>
      <c r="AG74" s="856"/>
      <c r="AH74" s="856"/>
      <c r="AI74" s="856"/>
      <c r="AJ74" s="856"/>
      <c r="AK74" s="856"/>
      <c r="AL74" s="856"/>
      <c r="AM74" s="856">
        <v>2103</v>
      </c>
      <c r="AN74" s="856"/>
      <c r="AO74" s="856"/>
      <c r="AP74" s="856"/>
      <c r="AQ74" s="856"/>
      <c r="AR74" s="856"/>
      <c r="AS74" s="856"/>
      <c r="AT74" s="856"/>
      <c r="AU74" s="856"/>
      <c r="AV74" s="856"/>
      <c r="AW74" s="856"/>
      <c r="AX74" s="856"/>
      <c r="AY74" s="856">
        <v>54183</v>
      </c>
      <c r="AZ74" s="856"/>
      <c r="BA74" s="856"/>
      <c r="BB74" s="856"/>
      <c r="BC74" s="856"/>
      <c r="BD74" s="856"/>
      <c r="BE74" s="856"/>
      <c r="BF74" s="856"/>
      <c r="BG74" s="856"/>
      <c r="BH74" s="856"/>
      <c r="BI74" s="856"/>
      <c r="BJ74" s="856"/>
    </row>
    <row r="75" spans="1:63" ht="8.1" customHeight="1">
      <c r="B75" s="69"/>
      <c r="C75" s="69"/>
      <c r="D75" s="69"/>
      <c r="E75" s="71"/>
      <c r="F75" s="71"/>
      <c r="G75" s="71"/>
      <c r="H75" s="71"/>
      <c r="I75" s="69"/>
      <c r="J75" s="69"/>
      <c r="K75" s="69"/>
      <c r="L75" s="69"/>
      <c r="M75" s="69"/>
      <c r="N75" s="70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</row>
    <row r="76" spans="1:63" ht="12" customHeight="1">
      <c r="B76" s="661" t="s">
        <v>9</v>
      </c>
      <c r="C76" s="661"/>
      <c r="D76" s="661"/>
      <c r="E76" s="66" t="s">
        <v>168</v>
      </c>
      <c r="F76" s="61" t="s">
        <v>156</v>
      </c>
    </row>
    <row r="77" spans="1:63" ht="12.95" customHeight="1"/>
    <row r="114" spans="7:55" ht="12" customHeight="1">
      <c r="G114" s="63"/>
      <c r="H114" s="63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</row>
    <row r="115" spans="7:55" ht="12" customHeight="1">
      <c r="G115" s="63"/>
      <c r="H115" s="63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</row>
    <row r="116" spans="7:55" ht="12" customHeight="1">
      <c r="G116" s="63"/>
      <c r="H116" s="63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</row>
    <row r="117" spans="7:55" ht="12" customHeight="1">
      <c r="G117" s="63"/>
      <c r="H117" s="63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</row>
  </sheetData>
  <mergeCells count="290">
    <mergeCell ref="G37:I37"/>
    <mergeCell ref="O37:V37"/>
    <mergeCell ref="W37:AD37"/>
    <mergeCell ref="AE37:AL37"/>
    <mergeCell ref="AM37:AT37"/>
    <mergeCell ref="AU37:BB37"/>
    <mergeCell ref="BC37:BJ37"/>
    <mergeCell ref="G38:I38"/>
    <mergeCell ref="O38:V38"/>
    <mergeCell ref="W38:AD38"/>
    <mergeCell ref="AE38:AL38"/>
    <mergeCell ref="AM38:AT38"/>
    <mergeCell ref="AU38:BB38"/>
    <mergeCell ref="BC38:BJ38"/>
    <mergeCell ref="G35:I35"/>
    <mergeCell ref="O35:V35"/>
    <mergeCell ref="W35:AD35"/>
    <mergeCell ref="AE35:AL35"/>
    <mergeCell ref="AM35:AT35"/>
    <mergeCell ref="AU35:BB35"/>
    <mergeCell ref="BC35:BJ35"/>
    <mergeCell ref="G36:I36"/>
    <mergeCell ref="O36:V36"/>
    <mergeCell ref="W36:AD36"/>
    <mergeCell ref="AE36:AL36"/>
    <mergeCell ref="AM36:AT36"/>
    <mergeCell ref="AU36:BB36"/>
    <mergeCell ref="BC36:BJ36"/>
    <mergeCell ref="U32:V32"/>
    <mergeCell ref="AC32:AD32"/>
    <mergeCell ref="AK32:AL32"/>
    <mergeCell ref="AS32:AT32"/>
    <mergeCell ref="BA32:BB32"/>
    <mergeCell ref="BI32:BJ32"/>
    <mergeCell ref="C34:F34"/>
    <mergeCell ref="G34:I34"/>
    <mergeCell ref="J34:M34"/>
    <mergeCell ref="O34:V34"/>
    <mergeCell ref="W34:AD34"/>
    <mergeCell ref="AE34:AL34"/>
    <mergeCell ref="AM34:AT34"/>
    <mergeCell ref="AU34:BB34"/>
    <mergeCell ref="BC34:BJ34"/>
    <mergeCell ref="B29:N31"/>
    <mergeCell ref="O29:AD29"/>
    <mergeCell ref="AE29:BJ29"/>
    <mergeCell ref="O30:V31"/>
    <mergeCell ref="W30:AD31"/>
    <mergeCell ref="AE30:AL31"/>
    <mergeCell ref="AM30:AT31"/>
    <mergeCell ref="AU30:BB31"/>
    <mergeCell ref="BC30:BJ31"/>
    <mergeCell ref="G26:I26"/>
    <mergeCell ref="O26:V26"/>
    <mergeCell ref="W26:AD26"/>
    <mergeCell ref="AE26:AL26"/>
    <mergeCell ref="AM26:AT26"/>
    <mergeCell ref="AU26:BB26"/>
    <mergeCell ref="BC26:BJ26"/>
    <mergeCell ref="G27:I27"/>
    <mergeCell ref="O27:V27"/>
    <mergeCell ref="W27:AD27"/>
    <mergeCell ref="AE27:AL27"/>
    <mergeCell ref="AM27:AT27"/>
    <mergeCell ref="AU27:BB27"/>
    <mergeCell ref="BC27:BJ27"/>
    <mergeCell ref="G24:I24"/>
    <mergeCell ref="O24:V24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C23:F23"/>
    <mergeCell ref="G23:I23"/>
    <mergeCell ref="J23:M23"/>
    <mergeCell ref="O23:V23"/>
    <mergeCell ref="W23:AD23"/>
    <mergeCell ref="AE23:AL23"/>
    <mergeCell ref="AM23:AT23"/>
    <mergeCell ref="AU23:BB23"/>
    <mergeCell ref="BC23:BJ23"/>
    <mergeCell ref="B18:N20"/>
    <mergeCell ref="O18:BJ18"/>
    <mergeCell ref="O19:V20"/>
    <mergeCell ref="W19:AD20"/>
    <mergeCell ref="AE19:AL20"/>
    <mergeCell ref="AM19:AT20"/>
    <mergeCell ref="AU19:BB20"/>
    <mergeCell ref="BC19:BJ20"/>
    <mergeCell ref="U21:V21"/>
    <mergeCell ref="AC21:AD21"/>
    <mergeCell ref="AK21:AL21"/>
    <mergeCell ref="AS21:AT21"/>
    <mergeCell ref="BA21:BB21"/>
    <mergeCell ref="BI21:BJ21"/>
    <mergeCell ref="G15:I15"/>
    <mergeCell ref="O15:V15"/>
    <mergeCell ref="W15:AD15"/>
    <mergeCell ref="AE15:AL15"/>
    <mergeCell ref="AM15:AT15"/>
    <mergeCell ref="AU15:BB15"/>
    <mergeCell ref="BC15:BJ15"/>
    <mergeCell ref="G16:I16"/>
    <mergeCell ref="O16:V16"/>
    <mergeCell ref="W16:AD16"/>
    <mergeCell ref="AE16:AL16"/>
    <mergeCell ref="AM16:AT16"/>
    <mergeCell ref="AU16:BB16"/>
    <mergeCell ref="BC16:BJ16"/>
    <mergeCell ref="G13:I13"/>
    <mergeCell ref="O13:V13"/>
    <mergeCell ref="W13:AD13"/>
    <mergeCell ref="AE13:AL13"/>
    <mergeCell ref="AM13:AT13"/>
    <mergeCell ref="AU13:BB13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C12:F12"/>
    <mergeCell ref="G12:I12"/>
    <mergeCell ref="J12:M12"/>
    <mergeCell ref="O12:V12"/>
    <mergeCell ref="W12:AD12"/>
    <mergeCell ref="AE12:AL12"/>
    <mergeCell ref="AM12:AT12"/>
    <mergeCell ref="AU12:BB12"/>
    <mergeCell ref="BC12:BJ12"/>
    <mergeCell ref="B7:N9"/>
    <mergeCell ref="O7:BJ7"/>
    <mergeCell ref="O8:V9"/>
    <mergeCell ref="W8:AD9"/>
    <mergeCell ref="AE8:AL9"/>
    <mergeCell ref="AM8:AT9"/>
    <mergeCell ref="AU8:BB9"/>
    <mergeCell ref="BC8:BJ9"/>
    <mergeCell ref="U10:V10"/>
    <mergeCell ref="AC10:AD10"/>
    <mergeCell ref="AK10:AL10"/>
    <mergeCell ref="AS10:AT10"/>
    <mergeCell ref="BA10:BB10"/>
    <mergeCell ref="BI10:BJ10"/>
    <mergeCell ref="W59:AD59"/>
    <mergeCell ref="W60:AD60"/>
    <mergeCell ref="A1:S2"/>
    <mergeCell ref="AU56:BB56"/>
    <mergeCell ref="AU57:BB57"/>
    <mergeCell ref="AU58:BB58"/>
    <mergeCell ref="AU59:BB59"/>
    <mergeCell ref="AU60:BB60"/>
    <mergeCell ref="G48:I48"/>
    <mergeCell ref="B5:BJ5"/>
    <mergeCell ref="B40:N42"/>
    <mergeCell ref="O40:V40"/>
    <mergeCell ref="W40:BJ40"/>
    <mergeCell ref="O41:V42"/>
    <mergeCell ref="W41:AD42"/>
    <mergeCell ref="AE41:AL42"/>
    <mergeCell ref="AM41:AT42"/>
    <mergeCell ref="AU41:BB42"/>
    <mergeCell ref="BC41:BJ42"/>
    <mergeCell ref="O45:V45"/>
    <mergeCell ref="O46:V46"/>
    <mergeCell ref="O47:V47"/>
    <mergeCell ref="O48:V48"/>
    <mergeCell ref="C45:F45"/>
    <mergeCell ref="J45:M45"/>
    <mergeCell ref="B64:BJ64"/>
    <mergeCell ref="G59:I59"/>
    <mergeCell ref="O59:V59"/>
    <mergeCell ref="G60:I60"/>
    <mergeCell ref="O60:V60"/>
    <mergeCell ref="G45:I45"/>
    <mergeCell ref="G46:I46"/>
    <mergeCell ref="G47:I47"/>
    <mergeCell ref="W45:AD45"/>
    <mergeCell ref="AE45:AL45"/>
    <mergeCell ref="AM45:AT45"/>
    <mergeCell ref="AU45:BB45"/>
    <mergeCell ref="BC45:BJ45"/>
    <mergeCell ref="W46:AD46"/>
    <mergeCell ref="AE46:AL46"/>
    <mergeCell ref="AM46:AT46"/>
    <mergeCell ref="AU46:BB46"/>
    <mergeCell ref="BC46:BJ46"/>
    <mergeCell ref="W47:AD47"/>
    <mergeCell ref="AE47:AL47"/>
    <mergeCell ref="AM47:AT47"/>
    <mergeCell ref="W58:AD58"/>
    <mergeCell ref="AU52:BB53"/>
    <mergeCell ref="AY73:BJ73"/>
    <mergeCell ref="G74:I74"/>
    <mergeCell ref="O74:Z74"/>
    <mergeCell ref="AA74:AL74"/>
    <mergeCell ref="AM74:AX74"/>
    <mergeCell ref="AY74:BJ74"/>
    <mergeCell ref="G71:I71"/>
    <mergeCell ref="O71:Z71"/>
    <mergeCell ref="AA71:AL71"/>
    <mergeCell ref="AM71:AX71"/>
    <mergeCell ref="AY71:BJ71"/>
    <mergeCell ref="G72:I72"/>
    <mergeCell ref="O72:Z72"/>
    <mergeCell ref="AA72:AL72"/>
    <mergeCell ref="AM72:AX72"/>
    <mergeCell ref="AY72:BJ72"/>
    <mergeCell ref="W57:AD57"/>
    <mergeCell ref="B51:N53"/>
    <mergeCell ref="O52:V53"/>
    <mergeCell ref="AE52:AL53"/>
    <mergeCell ref="AM52:AT53"/>
    <mergeCell ref="G49:I49"/>
    <mergeCell ref="G73:I73"/>
    <mergeCell ref="O73:Z73"/>
    <mergeCell ref="AA73:AL73"/>
    <mergeCell ref="AM73:AX73"/>
    <mergeCell ref="B65:BJ65"/>
    <mergeCell ref="B67:N68"/>
    <mergeCell ref="O67:BJ67"/>
    <mergeCell ref="O68:Z68"/>
    <mergeCell ref="AA68:AL68"/>
    <mergeCell ref="AM68:AX68"/>
    <mergeCell ref="AY68:BJ68"/>
    <mergeCell ref="C70:F70"/>
    <mergeCell ref="G70:I70"/>
    <mergeCell ref="J70:M70"/>
    <mergeCell ref="O70:Z70"/>
    <mergeCell ref="AA70:AL70"/>
    <mergeCell ref="AM70:AX70"/>
    <mergeCell ref="AY70:BJ70"/>
    <mergeCell ref="O56:V56"/>
    <mergeCell ref="O49:V49"/>
    <mergeCell ref="AE58:AL58"/>
    <mergeCell ref="AM58:AT58"/>
    <mergeCell ref="G58:I58"/>
    <mergeCell ref="O58:V58"/>
    <mergeCell ref="B76:D76"/>
    <mergeCell ref="AU47:BB47"/>
    <mergeCell ref="BC47:BJ47"/>
    <mergeCell ref="W48:AD48"/>
    <mergeCell ref="AE48:AL48"/>
    <mergeCell ref="AM48:AT48"/>
    <mergeCell ref="AU48:BB48"/>
    <mergeCell ref="BC48:BJ48"/>
    <mergeCell ref="AU49:BB49"/>
    <mergeCell ref="BC49:BJ49"/>
    <mergeCell ref="G57:I57"/>
    <mergeCell ref="O57:V57"/>
    <mergeCell ref="AM56:AT56"/>
    <mergeCell ref="AE57:AL57"/>
    <mergeCell ref="AM57:AT57"/>
    <mergeCell ref="AM49:AT49"/>
    <mergeCell ref="AC54:AD54"/>
    <mergeCell ref="W56:AD56"/>
    <mergeCell ref="BA43:BB43"/>
    <mergeCell ref="BI43:BJ43"/>
    <mergeCell ref="B62:D62"/>
    <mergeCell ref="AE51:BB51"/>
    <mergeCell ref="AE59:AL59"/>
    <mergeCell ref="AM59:AT59"/>
    <mergeCell ref="AE60:AL60"/>
    <mergeCell ref="AM60:AT60"/>
    <mergeCell ref="AE56:AL56"/>
    <mergeCell ref="U54:V54"/>
    <mergeCell ref="AK54:AL54"/>
    <mergeCell ref="AS54:AT54"/>
    <mergeCell ref="BA54:BB54"/>
    <mergeCell ref="U43:V43"/>
    <mergeCell ref="AC43:AD43"/>
    <mergeCell ref="AK43:AL43"/>
    <mergeCell ref="AS43:AT43"/>
    <mergeCell ref="W49:AD49"/>
    <mergeCell ref="AE49:AL49"/>
    <mergeCell ref="C56:F56"/>
    <mergeCell ref="O51:AD51"/>
    <mergeCell ref="W52:AD53"/>
    <mergeCell ref="G56:I56"/>
    <mergeCell ref="J56:M56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rowBreaks count="1" manualBreakCount="1">
    <brk id="110" max="6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K76"/>
  <sheetViews>
    <sheetView view="pageBreakPreview" zoomScaleNormal="100" zoomScaleSheetLayoutView="100" workbookViewId="0"/>
  </sheetViews>
  <sheetFormatPr defaultRowHeight="11.1" customHeight="1"/>
  <cols>
    <col min="1" max="1" width="1" style="61" customWidth="1"/>
    <col min="2" max="63" width="1.625" style="61" customWidth="1"/>
    <col min="64" max="64" width="9" style="61" customWidth="1"/>
    <col min="65" max="16384" width="9" style="61"/>
  </cols>
  <sheetData>
    <row r="1" spans="1:63" ht="11.1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735">
        <f>'200'!A1+1</f>
        <v>201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1:63" ht="11.1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1:63" ht="11.1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</row>
    <row r="4" spans="1:63" ht="11.1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</row>
    <row r="5" spans="1:63" ht="12.95" customHeight="1">
      <c r="B5" s="650" t="s">
        <v>326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650"/>
      <c r="AY5" s="650"/>
      <c r="AZ5" s="650"/>
      <c r="BA5" s="650"/>
      <c r="BB5" s="650"/>
      <c r="BC5" s="650"/>
      <c r="BD5" s="650"/>
      <c r="BE5" s="650"/>
      <c r="BF5" s="650"/>
      <c r="BG5" s="650"/>
      <c r="BH5" s="650"/>
      <c r="BI5" s="650"/>
      <c r="BJ5" s="650"/>
    </row>
    <row r="6" spans="1:63" ht="12" customHeight="1">
      <c r="B6" s="69"/>
      <c r="C6" s="100"/>
      <c r="D6" s="100"/>
      <c r="E6" s="100"/>
      <c r="F6" s="100"/>
      <c r="G6" s="71"/>
      <c r="H6" s="71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94" t="s">
        <v>316</v>
      </c>
      <c r="BK6" s="93"/>
    </row>
    <row r="7" spans="1:63" ht="12.95" customHeight="1">
      <c r="B7" s="655" t="s">
        <v>1</v>
      </c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 t="s">
        <v>325</v>
      </c>
      <c r="P7" s="644"/>
      <c r="Q7" s="644"/>
      <c r="R7" s="644"/>
      <c r="S7" s="644"/>
      <c r="T7" s="644"/>
      <c r="U7" s="644" t="s">
        <v>324</v>
      </c>
      <c r="V7" s="644"/>
      <c r="W7" s="644"/>
      <c r="X7" s="644"/>
      <c r="Y7" s="644"/>
      <c r="Z7" s="644"/>
      <c r="AA7" s="644" t="s">
        <v>323</v>
      </c>
      <c r="AB7" s="644"/>
      <c r="AC7" s="644"/>
      <c r="AD7" s="644"/>
      <c r="AE7" s="644"/>
      <c r="AF7" s="644"/>
      <c r="AG7" s="644" t="s">
        <v>322</v>
      </c>
      <c r="AH7" s="644"/>
      <c r="AI7" s="644"/>
      <c r="AJ7" s="644"/>
      <c r="AK7" s="644"/>
      <c r="AL7" s="644"/>
      <c r="AM7" s="644" t="s">
        <v>321</v>
      </c>
      <c r="AN7" s="644"/>
      <c r="AO7" s="644"/>
      <c r="AP7" s="644"/>
      <c r="AQ7" s="644"/>
      <c r="AR7" s="644"/>
      <c r="AS7" s="644" t="s">
        <v>320</v>
      </c>
      <c r="AT7" s="644"/>
      <c r="AU7" s="644"/>
      <c r="AV7" s="644"/>
      <c r="AW7" s="644"/>
      <c r="AX7" s="644"/>
      <c r="AY7" s="644" t="s">
        <v>319</v>
      </c>
      <c r="AZ7" s="644"/>
      <c r="BA7" s="644"/>
      <c r="BB7" s="644"/>
      <c r="BC7" s="644"/>
      <c r="BD7" s="644"/>
      <c r="BE7" s="644" t="s">
        <v>318</v>
      </c>
      <c r="BF7" s="644"/>
      <c r="BG7" s="644"/>
      <c r="BH7" s="644"/>
      <c r="BI7" s="644"/>
      <c r="BJ7" s="662"/>
      <c r="BK7" s="64"/>
    </row>
    <row r="8" spans="1:63" ht="8.1" customHeight="1">
      <c r="B8" s="64"/>
      <c r="C8" s="68"/>
      <c r="D8" s="68"/>
      <c r="E8" s="68"/>
      <c r="F8" s="68"/>
      <c r="G8" s="64"/>
      <c r="H8" s="64"/>
      <c r="I8" s="64"/>
      <c r="J8" s="64"/>
      <c r="K8" s="64"/>
      <c r="L8" s="64"/>
      <c r="M8" s="64"/>
      <c r="N8" s="78"/>
      <c r="O8" s="64"/>
      <c r="P8" s="64"/>
      <c r="Q8" s="64"/>
      <c r="R8" s="64"/>
      <c r="S8" s="64"/>
      <c r="T8" s="64"/>
      <c r="U8" s="64"/>
      <c r="V8" s="64"/>
    </row>
    <row r="9" spans="1:63" ht="12.95" customHeight="1">
      <c r="B9" s="64"/>
      <c r="C9" s="664" t="s">
        <v>160</v>
      </c>
      <c r="D9" s="664"/>
      <c r="E9" s="664"/>
      <c r="F9" s="664"/>
      <c r="G9" s="650">
        <v>21</v>
      </c>
      <c r="H9" s="650"/>
      <c r="I9" s="650"/>
      <c r="J9" s="664" t="s">
        <v>159</v>
      </c>
      <c r="K9" s="664"/>
      <c r="L9" s="664"/>
      <c r="M9" s="664"/>
      <c r="N9" s="76"/>
      <c r="O9" s="730">
        <v>6327</v>
      </c>
      <c r="P9" s="730"/>
      <c r="Q9" s="730"/>
      <c r="R9" s="730"/>
      <c r="S9" s="730"/>
      <c r="T9" s="730"/>
      <c r="U9" s="730">
        <v>5504</v>
      </c>
      <c r="V9" s="730"/>
      <c r="W9" s="730"/>
      <c r="X9" s="730"/>
      <c r="Y9" s="730"/>
      <c r="Z9" s="730"/>
      <c r="AA9" s="730">
        <v>104939</v>
      </c>
      <c r="AB9" s="730"/>
      <c r="AC9" s="730"/>
      <c r="AD9" s="730"/>
      <c r="AE9" s="730"/>
      <c r="AF9" s="730"/>
      <c r="AG9" s="730">
        <v>252</v>
      </c>
      <c r="AH9" s="730"/>
      <c r="AI9" s="730"/>
      <c r="AJ9" s="730"/>
      <c r="AK9" s="730"/>
      <c r="AL9" s="730"/>
      <c r="AM9" s="730">
        <v>1742</v>
      </c>
      <c r="AN9" s="730"/>
      <c r="AO9" s="730"/>
      <c r="AP9" s="730"/>
      <c r="AQ9" s="730"/>
      <c r="AR9" s="730"/>
      <c r="AS9" s="730">
        <v>229</v>
      </c>
      <c r="AT9" s="730"/>
      <c r="AU9" s="730"/>
      <c r="AV9" s="730"/>
      <c r="AW9" s="730"/>
      <c r="AX9" s="730"/>
      <c r="AY9" s="730">
        <v>97</v>
      </c>
      <c r="AZ9" s="730"/>
      <c r="BA9" s="730"/>
      <c r="BB9" s="730"/>
      <c r="BC9" s="730"/>
      <c r="BD9" s="730"/>
      <c r="BE9" s="730">
        <v>157</v>
      </c>
      <c r="BF9" s="730"/>
      <c r="BG9" s="730"/>
      <c r="BH9" s="730"/>
      <c r="BI9" s="730"/>
      <c r="BJ9" s="730"/>
    </row>
    <row r="10" spans="1:63" ht="12.95" customHeight="1">
      <c r="A10" s="72"/>
      <c r="B10" s="73"/>
      <c r="C10" s="64"/>
      <c r="D10" s="64"/>
      <c r="E10" s="68"/>
      <c r="F10" s="68"/>
      <c r="G10" s="650">
        <v>22</v>
      </c>
      <c r="H10" s="650"/>
      <c r="I10" s="650"/>
      <c r="J10" s="64"/>
      <c r="K10" s="64"/>
      <c r="L10" s="64"/>
      <c r="M10" s="64"/>
      <c r="N10" s="76"/>
      <c r="O10" s="730">
        <v>5787</v>
      </c>
      <c r="P10" s="730"/>
      <c r="Q10" s="730"/>
      <c r="R10" s="730"/>
      <c r="S10" s="730"/>
      <c r="T10" s="730"/>
      <c r="U10" s="730">
        <v>5151</v>
      </c>
      <c r="V10" s="730"/>
      <c r="W10" s="730"/>
      <c r="X10" s="730"/>
      <c r="Y10" s="730"/>
      <c r="Z10" s="730"/>
      <c r="AA10" s="730">
        <v>108506</v>
      </c>
      <c r="AB10" s="730"/>
      <c r="AC10" s="730"/>
      <c r="AD10" s="730"/>
      <c r="AE10" s="730"/>
      <c r="AF10" s="730"/>
      <c r="AG10" s="730">
        <v>246</v>
      </c>
      <c r="AH10" s="730"/>
      <c r="AI10" s="730"/>
      <c r="AJ10" s="730"/>
      <c r="AK10" s="730"/>
      <c r="AL10" s="730"/>
      <c r="AM10" s="730">
        <v>1731</v>
      </c>
      <c r="AN10" s="730"/>
      <c r="AO10" s="730"/>
      <c r="AP10" s="730"/>
      <c r="AQ10" s="730"/>
      <c r="AR10" s="730"/>
      <c r="AS10" s="730">
        <v>291</v>
      </c>
      <c r="AT10" s="730"/>
      <c r="AU10" s="730"/>
      <c r="AV10" s="730"/>
      <c r="AW10" s="730"/>
      <c r="AX10" s="730"/>
      <c r="AY10" s="730">
        <v>90</v>
      </c>
      <c r="AZ10" s="730"/>
      <c r="BA10" s="730"/>
      <c r="BB10" s="730"/>
      <c r="BC10" s="730"/>
      <c r="BD10" s="730"/>
      <c r="BE10" s="730">
        <v>146</v>
      </c>
      <c r="BF10" s="730"/>
      <c r="BG10" s="730"/>
      <c r="BH10" s="730"/>
      <c r="BI10" s="730"/>
      <c r="BJ10" s="730"/>
      <c r="BK10" s="72"/>
    </row>
    <row r="11" spans="1:63" ht="12.95" customHeight="1">
      <c r="B11" s="64"/>
      <c r="C11" s="64"/>
      <c r="D11" s="64"/>
      <c r="E11" s="68"/>
      <c r="F11" s="68"/>
      <c r="G11" s="650">
        <v>23</v>
      </c>
      <c r="H11" s="650"/>
      <c r="I11" s="650"/>
      <c r="J11" s="64"/>
      <c r="K11" s="64"/>
      <c r="L11" s="64"/>
      <c r="M11" s="64"/>
      <c r="N11" s="76"/>
      <c r="O11" s="730">
        <v>5205</v>
      </c>
      <c r="P11" s="730"/>
      <c r="Q11" s="730"/>
      <c r="R11" s="730"/>
      <c r="S11" s="730"/>
      <c r="T11" s="730"/>
      <c r="U11" s="730">
        <v>4721</v>
      </c>
      <c r="V11" s="730"/>
      <c r="W11" s="730"/>
      <c r="X11" s="730"/>
      <c r="Y11" s="730"/>
      <c r="Z11" s="730"/>
      <c r="AA11" s="730">
        <v>112636</v>
      </c>
      <c r="AB11" s="730"/>
      <c r="AC11" s="730"/>
      <c r="AD11" s="730"/>
      <c r="AE11" s="730"/>
      <c r="AF11" s="730"/>
      <c r="AG11" s="730">
        <v>226</v>
      </c>
      <c r="AH11" s="730"/>
      <c r="AI11" s="730"/>
      <c r="AJ11" s="730"/>
      <c r="AK11" s="730"/>
      <c r="AL11" s="730"/>
      <c r="AM11" s="730">
        <v>1798</v>
      </c>
      <c r="AN11" s="730"/>
      <c r="AO11" s="730"/>
      <c r="AP11" s="730"/>
      <c r="AQ11" s="730"/>
      <c r="AR11" s="730"/>
      <c r="AS11" s="730">
        <v>256</v>
      </c>
      <c r="AT11" s="730"/>
      <c r="AU11" s="730"/>
      <c r="AV11" s="730"/>
      <c r="AW11" s="730"/>
      <c r="AX11" s="730"/>
      <c r="AY11" s="730">
        <v>82</v>
      </c>
      <c r="AZ11" s="730"/>
      <c r="BA11" s="730"/>
      <c r="BB11" s="730"/>
      <c r="BC11" s="730"/>
      <c r="BD11" s="730"/>
      <c r="BE11" s="730">
        <v>148</v>
      </c>
      <c r="BF11" s="730"/>
      <c r="BG11" s="730"/>
      <c r="BH11" s="730"/>
      <c r="BI11" s="730"/>
      <c r="BJ11" s="730"/>
    </row>
    <row r="12" spans="1:63" ht="12.95" customHeight="1">
      <c r="B12" s="64"/>
      <c r="C12" s="64"/>
      <c r="D12" s="64"/>
      <c r="E12" s="68"/>
      <c r="F12" s="68"/>
      <c r="G12" s="650">
        <v>24</v>
      </c>
      <c r="H12" s="650"/>
      <c r="I12" s="650"/>
      <c r="J12" s="64"/>
      <c r="K12" s="64"/>
      <c r="L12" s="64"/>
      <c r="M12" s="64"/>
      <c r="N12" s="76"/>
      <c r="O12" s="730">
        <v>4594</v>
      </c>
      <c r="P12" s="730"/>
      <c r="Q12" s="730"/>
      <c r="R12" s="730"/>
      <c r="S12" s="730"/>
      <c r="T12" s="730"/>
      <c r="U12" s="730">
        <v>4269</v>
      </c>
      <c r="V12" s="730"/>
      <c r="W12" s="730"/>
      <c r="X12" s="730"/>
      <c r="Y12" s="730"/>
      <c r="Z12" s="730"/>
      <c r="AA12" s="730">
        <v>118214</v>
      </c>
      <c r="AB12" s="730"/>
      <c r="AC12" s="730"/>
      <c r="AD12" s="730"/>
      <c r="AE12" s="730"/>
      <c r="AF12" s="730"/>
      <c r="AG12" s="730">
        <v>203</v>
      </c>
      <c r="AH12" s="730"/>
      <c r="AI12" s="730"/>
      <c r="AJ12" s="730"/>
      <c r="AK12" s="730"/>
      <c r="AL12" s="730"/>
      <c r="AM12" s="730">
        <v>1855</v>
      </c>
      <c r="AN12" s="730"/>
      <c r="AO12" s="730"/>
      <c r="AP12" s="730"/>
      <c r="AQ12" s="730"/>
      <c r="AR12" s="730"/>
      <c r="AS12" s="730">
        <v>225</v>
      </c>
      <c r="AT12" s="730"/>
      <c r="AU12" s="730"/>
      <c r="AV12" s="730"/>
      <c r="AW12" s="730"/>
      <c r="AX12" s="730"/>
      <c r="AY12" s="730">
        <v>67</v>
      </c>
      <c r="AZ12" s="730"/>
      <c r="BA12" s="730"/>
      <c r="BB12" s="730"/>
      <c r="BC12" s="730"/>
      <c r="BD12" s="730"/>
      <c r="BE12" s="730">
        <v>139</v>
      </c>
      <c r="BF12" s="730"/>
      <c r="BG12" s="730"/>
      <c r="BH12" s="730"/>
      <c r="BI12" s="730"/>
      <c r="BJ12" s="730"/>
    </row>
    <row r="13" spans="1:63" s="72" customFormat="1" ht="12.95" customHeight="1">
      <c r="B13" s="73"/>
      <c r="C13" s="73"/>
      <c r="D13" s="73"/>
      <c r="E13" s="75"/>
      <c r="F13" s="75"/>
      <c r="G13" s="665">
        <v>25</v>
      </c>
      <c r="H13" s="665"/>
      <c r="I13" s="665"/>
      <c r="J13" s="73"/>
      <c r="K13" s="73"/>
      <c r="L13" s="73"/>
      <c r="M13" s="73"/>
      <c r="N13" s="74"/>
      <c r="O13" s="856">
        <v>4058</v>
      </c>
      <c r="P13" s="856"/>
      <c r="Q13" s="856"/>
      <c r="R13" s="856"/>
      <c r="S13" s="856"/>
      <c r="T13" s="856"/>
      <c r="U13" s="856">
        <v>3868</v>
      </c>
      <c r="V13" s="856"/>
      <c r="W13" s="856"/>
      <c r="X13" s="856"/>
      <c r="Y13" s="856"/>
      <c r="Z13" s="856"/>
      <c r="AA13" s="856">
        <v>123092</v>
      </c>
      <c r="AB13" s="856"/>
      <c r="AC13" s="856"/>
      <c r="AD13" s="856"/>
      <c r="AE13" s="856"/>
      <c r="AF13" s="856"/>
      <c r="AG13" s="856">
        <v>185</v>
      </c>
      <c r="AH13" s="856"/>
      <c r="AI13" s="856"/>
      <c r="AJ13" s="856"/>
      <c r="AK13" s="856"/>
      <c r="AL13" s="856"/>
      <c r="AM13" s="856">
        <v>1918</v>
      </c>
      <c r="AN13" s="856"/>
      <c r="AO13" s="856"/>
      <c r="AP13" s="856"/>
      <c r="AQ13" s="856"/>
      <c r="AR13" s="856"/>
      <c r="AS13" s="856">
        <v>216</v>
      </c>
      <c r="AT13" s="856"/>
      <c r="AU13" s="856"/>
      <c r="AV13" s="856"/>
      <c r="AW13" s="856"/>
      <c r="AX13" s="856"/>
      <c r="AY13" s="856">
        <v>56</v>
      </c>
      <c r="AZ13" s="856"/>
      <c r="BA13" s="856"/>
      <c r="BB13" s="856"/>
      <c r="BC13" s="856"/>
      <c r="BD13" s="856"/>
      <c r="BE13" s="856">
        <v>111</v>
      </c>
      <c r="BF13" s="856"/>
      <c r="BG13" s="856"/>
      <c r="BH13" s="856"/>
      <c r="BI13" s="856"/>
      <c r="BJ13" s="856"/>
    </row>
    <row r="14" spans="1:63" ht="8.1" customHeight="1">
      <c r="B14" s="69"/>
      <c r="C14" s="69"/>
      <c r="D14" s="69"/>
      <c r="E14" s="71"/>
      <c r="F14" s="71"/>
      <c r="G14" s="71"/>
      <c r="H14" s="71"/>
      <c r="I14" s="69"/>
      <c r="J14" s="69"/>
      <c r="K14" s="69"/>
      <c r="L14" s="69"/>
      <c r="M14" s="69"/>
      <c r="N14" s="70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</row>
    <row r="15" spans="1:63" ht="12" customHeight="1">
      <c r="B15" s="879" t="s">
        <v>9</v>
      </c>
      <c r="C15" s="879"/>
      <c r="D15" s="879"/>
      <c r="E15" s="99" t="s">
        <v>168</v>
      </c>
      <c r="F15" s="92" t="s">
        <v>156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</row>
    <row r="16" spans="1:63" ht="12.95" customHeight="1"/>
    <row r="17" spans="1:63" ht="12.95" customHeight="1">
      <c r="B17" s="650" t="s">
        <v>317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  <c r="AA17" s="650"/>
      <c r="AB17" s="650"/>
      <c r="AC17" s="650"/>
      <c r="AD17" s="650"/>
      <c r="AE17" s="650"/>
      <c r="AF17" s="650"/>
      <c r="AG17" s="650"/>
      <c r="AH17" s="650"/>
      <c r="AI17" s="650"/>
      <c r="AJ17" s="650"/>
      <c r="AK17" s="650"/>
      <c r="AL17" s="650"/>
      <c r="AM17" s="650"/>
      <c r="AN17" s="650"/>
      <c r="AO17" s="650"/>
      <c r="AP17" s="650"/>
      <c r="AQ17" s="650"/>
      <c r="AR17" s="650"/>
      <c r="AS17" s="650"/>
      <c r="AT17" s="650"/>
      <c r="AU17" s="650"/>
      <c r="AV17" s="650"/>
      <c r="AW17" s="650"/>
      <c r="AX17" s="650"/>
      <c r="AY17" s="650"/>
      <c r="AZ17" s="650"/>
      <c r="BA17" s="650"/>
      <c r="BB17" s="650"/>
      <c r="BC17" s="650"/>
      <c r="BD17" s="650"/>
      <c r="BE17" s="650"/>
      <c r="BF17" s="650"/>
      <c r="BG17" s="650"/>
      <c r="BH17" s="650"/>
      <c r="BI17" s="650"/>
      <c r="BJ17" s="650"/>
    </row>
    <row r="18" spans="1:63" ht="12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94" t="s">
        <v>316</v>
      </c>
    </row>
    <row r="19" spans="1:63" ht="12.95" customHeight="1">
      <c r="B19" s="655" t="s">
        <v>1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 t="s">
        <v>315</v>
      </c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 t="s">
        <v>314</v>
      </c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4"/>
      <c r="BE19" s="644"/>
      <c r="BF19" s="644"/>
      <c r="BG19" s="644"/>
      <c r="BH19" s="644"/>
      <c r="BI19" s="644"/>
      <c r="BJ19" s="662"/>
    </row>
    <row r="20" spans="1:63" ht="12.95" customHeight="1">
      <c r="B20" s="656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 t="s">
        <v>235</v>
      </c>
      <c r="P20" s="645"/>
      <c r="Q20" s="645"/>
      <c r="R20" s="645"/>
      <c r="S20" s="645"/>
      <c r="T20" s="645"/>
      <c r="U20" s="645" t="s">
        <v>308</v>
      </c>
      <c r="V20" s="645"/>
      <c r="W20" s="645"/>
      <c r="X20" s="645"/>
      <c r="Y20" s="645"/>
      <c r="Z20" s="645"/>
      <c r="AA20" s="645" t="s">
        <v>307</v>
      </c>
      <c r="AB20" s="645"/>
      <c r="AC20" s="645"/>
      <c r="AD20" s="645"/>
      <c r="AE20" s="645"/>
      <c r="AF20" s="645"/>
      <c r="AG20" s="645" t="s">
        <v>306</v>
      </c>
      <c r="AH20" s="645"/>
      <c r="AI20" s="645"/>
      <c r="AJ20" s="645"/>
      <c r="AK20" s="645"/>
      <c r="AL20" s="645"/>
      <c r="AM20" s="645" t="s">
        <v>235</v>
      </c>
      <c r="AN20" s="645"/>
      <c r="AO20" s="645"/>
      <c r="AP20" s="645"/>
      <c r="AQ20" s="645"/>
      <c r="AR20" s="645"/>
      <c r="AS20" s="645" t="s">
        <v>313</v>
      </c>
      <c r="AT20" s="645"/>
      <c r="AU20" s="645"/>
      <c r="AV20" s="645"/>
      <c r="AW20" s="645"/>
      <c r="AX20" s="645"/>
      <c r="AY20" s="645" t="s">
        <v>312</v>
      </c>
      <c r="AZ20" s="645"/>
      <c r="BA20" s="645"/>
      <c r="BB20" s="645"/>
      <c r="BC20" s="645"/>
      <c r="BD20" s="645"/>
      <c r="BE20" s="645" t="s">
        <v>311</v>
      </c>
      <c r="BF20" s="645"/>
      <c r="BG20" s="645"/>
      <c r="BH20" s="645"/>
      <c r="BI20" s="645"/>
      <c r="BJ20" s="663"/>
    </row>
    <row r="21" spans="1:63" ht="8.1" customHeight="1">
      <c r="B21" s="64"/>
      <c r="C21" s="68"/>
      <c r="D21" s="68"/>
      <c r="E21" s="68"/>
      <c r="F21" s="68"/>
      <c r="G21" s="64"/>
      <c r="H21" s="64"/>
      <c r="I21" s="64"/>
      <c r="J21" s="64"/>
      <c r="K21" s="64"/>
      <c r="L21" s="64"/>
      <c r="M21" s="64"/>
      <c r="N21" s="7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63" ht="12.95" customHeight="1">
      <c r="B22" s="64"/>
      <c r="C22" s="664" t="s">
        <v>160</v>
      </c>
      <c r="D22" s="664"/>
      <c r="E22" s="664"/>
      <c r="F22" s="664"/>
      <c r="G22" s="650">
        <v>21</v>
      </c>
      <c r="H22" s="650"/>
      <c r="I22" s="650"/>
      <c r="J22" s="664" t="s">
        <v>159</v>
      </c>
      <c r="K22" s="664"/>
      <c r="L22" s="664"/>
      <c r="M22" s="664"/>
      <c r="N22" s="76"/>
      <c r="O22" s="727">
        <v>4450</v>
      </c>
      <c r="P22" s="727"/>
      <c r="Q22" s="727"/>
      <c r="R22" s="727"/>
      <c r="S22" s="727"/>
      <c r="T22" s="727"/>
      <c r="U22" s="727">
        <v>70</v>
      </c>
      <c r="V22" s="727"/>
      <c r="W22" s="727"/>
      <c r="X22" s="727"/>
      <c r="Y22" s="727"/>
      <c r="Z22" s="727"/>
      <c r="AA22" s="727">
        <v>4380</v>
      </c>
      <c r="AB22" s="727"/>
      <c r="AC22" s="727"/>
      <c r="AD22" s="727"/>
      <c r="AE22" s="727"/>
      <c r="AF22" s="727"/>
      <c r="AG22" s="727">
        <v>0</v>
      </c>
      <c r="AH22" s="727"/>
      <c r="AI22" s="727"/>
      <c r="AJ22" s="727"/>
      <c r="AK22" s="727"/>
      <c r="AL22" s="727"/>
      <c r="AM22" s="727">
        <v>4161</v>
      </c>
      <c r="AN22" s="727"/>
      <c r="AO22" s="727"/>
      <c r="AP22" s="727"/>
      <c r="AQ22" s="727"/>
      <c r="AR22" s="727"/>
      <c r="AS22" s="727">
        <v>26</v>
      </c>
      <c r="AT22" s="727"/>
      <c r="AU22" s="727"/>
      <c r="AV22" s="727"/>
      <c r="AW22" s="727"/>
      <c r="AX22" s="727"/>
      <c r="AY22" s="727">
        <v>4135</v>
      </c>
      <c r="AZ22" s="727"/>
      <c r="BA22" s="727"/>
      <c r="BB22" s="727"/>
      <c r="BC22" s="727"/>
      <c r="BD22" s="727"/>
      <c r="BE22" s="727">
        <v>0</v>
      </c>
      <c r="BF22" s="727"/>
      <c r="BG22" s="727"/>
      <c r="BH22" s="727"/>
      <c r="BI22" s="727"/>
      <c r="BJ22" s="727"/>
    </row>
    <row r="23" spans="1:63" ht="12.95" customHeight="1">
      <c r="A23" s="72"/>
      <c r="B23" s="64"/>
      <c r="C23" s="64"/>
      <c r="D23" s="64"/>
      <c r="E23" s="68"/>
      <c r="F23" s="68"/>
      <c r="G23" s="650">
        <v>22</v>
      </c>
      <c r="H23" s="650"/>
      <c r="I23" s="650"/>
      <c r="J23" s="64"/>
      <c r="K23" s="64"/>
      <c r="L23" s="64"/>
      <c r="M23" s="64"/>
      <c r="N23" s="76"/>
      <c r="O23" s="727">
        <v>4568</v>
      </c>
      <c r="P23" s="727"/>
      <c r="Q23" s="727"/>
      <c r="R23" s="727"/>
      <c r="S23" s="727"/>
      <c r="T23" s="727"/>
      <c r="U23" s="727">
        <v>56</v>
      </c>
      <c r="V23" s="727"/>
      <c r="W23" s="727"/>
      <c r="X23" s="727"/>
      <c r="Y23" s="727"/>
      <c r="Z23" s="727"/>
      <c r="AA23" s="727">
        <v>4512</v>
      </c>
      <c r="AB23" s="727"/>
      <c r="AC23" s="727"/>
      <c r="AD23" s="727"/>
      <c r="AE23" s="727"/>
      <c r="AF23" s="727"/>
      <c r="AG23" s="727">
        <v>0</v>
      </c>
      <c r="AH23" s="727"/>
      <c r="AI23" s="727"/>
      <c r="AJ23" s="727"/>
      <c r="AK23" s="727"/>
      <c r="AL23" s="727"/>
      <c r="AM23" s="727">
        <v>4261</v>
      </c>
      <c r="AN23" s="727"/>
      <c r="AO23" s="727"/>
      <c r="AP23" s="727"/>
      <c r="AQ23" s="727"/>
      <c r="AR23" s="727"/>
      <c r="AS23" s="727">
        <v>20</v>
      </c>
      <c r="AT23" s="727"/>
      <c r="AU23" s="727"/>
      <c r="AV23" s="727"/>
      <c r="AW23" s="727"/>
      <c r="AX23" s="727"/>
      <c r="AY23" s="727">
        <v>4241</v>
      </c>
      <c r="AZ23" s="727"/>
      <c r="BA23" s="727"/>
      <c r="BB23" s="727"/>
      <c r="BC23" s="727"/>
      <c r="BD23" s="727"/>
      <c r="BE23" s="727">
        <v>0</v>
      </c>
      <c r="BF23" s="727"/>
      <c r="BG23" s="727"/>
      <c r="BH23" s="727"/>
      <c r="BI23" s="727"/>
      <c r="BJ23" s="727"/>
      <c r="BK23" s="72"/>
    </row>
    <row r="24" spans="1:63" ht="12.95" customHeight="1">
      <c r="B24" s="64"/>
      <c r="C24" s="64"/>
      <c r="D24" s="64"/>
      <c r="E24" s="68"/>
      <c r="F24" s="68"/>
      <c r="G24" s="650">
        <v>23</v>
      </c>
      <c r="H24" s="650"/>
      <c r="I24" s="650"/>
      <c r="J24" s="64"/>
      <c r="K24" s="64"/>
      <c r="L24" s="64"/>
      <c r="M24" s="64"/>
      <c r="N24" s="76"/>
      <c r="O24" s="727">
        <v>4640</v>
      </c>
      <c r="P24" s="727"/>
      <c r="Q24" s="727"/>
      <c r="R24" s="727"/>
      <c r="S24" s="727"/>
      <c r="T24" s="727"/>
      <c r="U24" s="727">
        <v>42</v>
      </c>
      <c r="V24" s="727"/>
      <c r="W24" s="727"/>
      <c r="X24" s="727"/>
      <c r="Y24" s="727"/>
      <c r="Z24" s="727"/>
      <c r="AA24" s="727">
        <v>4598</v>
      </c>
      <c r="AB24" s="727"/>
      <c r="AC24" s="727"/>
      <c r="AD24" s="727"/>
      <c r="AE24" s="727"/>
      <c r="AF24" s="727"/>
      <c r="AG24" s="727">
        <v>0</v>
      </c>
      <c r="AH24" s="727"/>
      <c r="AI24" s="727"/>
      <c r="AJ24" s="727"/>
      <c r="AK24" s="727"/>
      <c r="AL24" s="727"/>
      <c r="AM24" s="727">
        <v>4343</v>
      </c>
      <c r="AN24" s="727"/>
      <c r="AO24" s="727"/>
      <c r="AP24" s="727"/>
      <c r="AQ24" s="727"/>
      <c r="AR24" s="727"/>
      <c r="AS24" s="727">
        <v>14</v>
      </c>
      <c r="AT24" s="727"/>
      <c r="AU24" s="727"/>
      <c r="AV24" s="727"/>
      <c r="AW24" s="727"/>
      <c r="AX24" s="727"/>
      <c r="AY24" s="727">
        <v>4329</v>
      </c>
      <c r="AZ24" s="727"/>
      <c r="BA24" s="727"/>
      <c r="BB24" s="727"/>
      <c r="BC24" s="727"/>
      <c r="BD24" s="727"/>
      <c r="BE24" s="727">
        <v>0</v>
      </c>
      <c r="BF24" s="727"/>
      <c r="BG24" s="727"/>
      <c r="BH24" s="727"/>
      <c r="BI24" s="727"/>
      <c r="BJ24" s="727"/>
    </row>
    <row r="25" spans="1:63" ht="12.95" customHeight="1">
      <c r="B25" s="64"/>
      <c r="C25" s="64"/>
      <c r="D25" s="64"/>
      <c r="E25" s="68"/>
      <c r="F25" s="68"/>
      <c r="G25" s="650">
        <v>24</v>
      </c>
      <c r="H25" s="650"/>
      <c r="I25" s="650"/>
      <c r="J25" s="64"/>
      <c r="K25" s="64"/>
      <c r="L25" s="64"/>
      <c r="M25" s="64"/>
      <c r="N25" s="76"/>
      <c r="O25" s="727">
        <v>4685</v>
      </c>
      <c r="P25" s="727"/>
      <c r="Q25" s="727"/>
      <c r="R25" s="727"/>
      <c r="S25" s="727"/>
      <c r="T25" s="727"/>
      <c r="U25" s="727">
        <v>37</v>
      </c>
      <c r="V25" s="727"/>
      <c r="W25" s="727"/>
      <c r="X25" s="727"/>
      <c r="Y25" s="727"/>
      <c r="Z25" s="727"/>
      <c r="AA25" s="727">
        <v>4648</v>
      </c>
      <c r="AB25" s="727"/>
      <c r="AC25" s="727"/>
      <c r="AD25" s="727"/>
      <c r="AE25" s="727"/>
      <c r="AF25" s="727"/>
      <c r="AG25" s="730">
        <v>0</v>
      </c>
      <c r="AH25" s="730"/>
      <c r="AI25" s="730"/>
      <c r="AJ25" s="730"/>
      <c r="AK25" s="730"/>
      <c r="AL25" s="730"/>
      <c r="AM25" s="727">
        <v>4385</v>
      </c>
      <c r="AN25" s="727"/>
      <c r="AO25" s="727"/>
      <c r="AP25" s="727"/>
      <c r="AQ25" s="727"/>
      <c r="AR25" s="727"/>
      <c r="AS25" s="727">
        <v>12</v>
      </c>
      <c r="AT25" s="727"/>
      <c r="AU25" s="727"/>
      <c r="AV25" s="727"/>
      <c r="AW25" s="727"/>
      <c r="AX25" s="727"/>
      <c r="AY25" s="727">
        <v>4373</v>
      </c>
      <c r="AZ25" s="727"/>
      <c r="BA25" s="727"/>
      <c r="BB25" s="727"/>
      <c r="BC25" s="727"/>
      <c r="BD25" s="727"/>
      <c r="BE25" s="730">
        <v>0</v>
      </c>
      <c r="BF25" s="730"/>
      <c r="BG25" s="730"/>
      <c r="BH25" s="730"/>
      <c r="BI25" s="730"/>
      <c r="BJ25" s="730"/>
    </row>
    <row r="26" spans="1:63" s="72" customFormat="1" ht="12.95" customHeight="1">
      <c r="B26" s="73"/>
      <c r="C26" s="73"/>
      <c r="D26" s="73"/>
      <c r="E26" s="75"/>
      <c r="F26" s="75"/>
      <c r="G26" s="665">
        <v>25</v>
      </c>
      <c r="H26" s="665"/>
      <c r="I26" s="665"/>
      <c r="J26" s="73"/>
      <c r="K26" s="73"/>
      <c r="L26" s="73"/>
      <c r="M26" s="73"/>
      <c r="N26" s="74"/>
      <c r="O26" s="856">
        <v>4775</v>
      </c>
      <c r="P26" s="856"/>
      <c r="Q26" s="856"/>
      <c r="R26" s="856"/>
      <c r="S26" s="856"/>
      <c r="T26" s="856"/>
      <c r="U26" s="856">
        <v>24</v>
      </c>
      <c r="V26" s="856"/>
      <c r="W26" s="856"/>
      <c r="X26" s="856"/>
      <c r="Y26" s="856"/>
      <c r="Z26" s="856"/>
      <c r="AA26" s="856">
        <v>4751</v>
      </c>
      <c r="AB26" s="856"/>
      <c r="AC26" s="856"/>
      <c r="AD26" s="856"/>
      <c r="AE26" s="856"/>
      <c r="AF26" s="856"/>
      <c r="AG26" s="856">
        <v>0</v>
      </c>
      <c r="AH26" s="856"/>
      <c r="AI26" s="856"/>
      <c r="AJ26" s="856"/>
      <c r="AK26" s="856"/>
      <c r="AL26" s="856"/>
      <c r="AM26" s="856">
        <v>4471</v>
      </c>
      <c r="AN26" s="856"/>
      <c r="AO26" s="856"/>
      <c r="AP26" s="856"/>
      <c r="AQ26" s="856"/>
      <c r="AR26" s="856"/>
      <c r="AS26" s="856">
        <v>6</v>
      </c>
      <c r="AT26" s="856"/>
      <c r="AU26" s="856"/>
      <c r="AV26" s="856"/>
      <c r="AW26" s="856"/>
      <c r="AX26" s="856"/>
      <c r="AY26" s="856">
        <v>4465</v>
      </c>
      <c r="AZ26" s="856"/>
      <c r="BA26" s="856"/>
      <c r="BB26" s="856"/>
      <c r="BC26" s="856"/>
      <c r="BD26" s="856"/>
      <c r="BE26" s="856">
        <v>0</v>
      </c>
      <c r="BF26" s="856"/>
      <c r="BG26" s="856"/>
      <c r="BH26" s="856"/>
      <c r="BI26" s="856"/>
      <c r="BJ26" s="856"/>
    </row>
    <row r="27" spans="1:63" ht="8.1" customHeight="1">
      <c r="B27" s="69"/>
      <c r="C27" s="69"/>
      <c r="D27" s="69"/>
      <c r="E27" s="71"/>
      <c r="F27" s="71"/>
      <c r="G27" s="71"/>
      <c r="H27" s="71"/>
      <c r="I27" s="69"/>
      <c r="J27" s="69"/>
      <c r="K27" s="69"/>
      <c r="L27" s="69"/>
      <c r="M27" s="69"/>
      <c r="N27" s="70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</row>
    <row r="28" spans="1:63" ht="12.95" customHeight="1">
      <c r="B28" s="655" t="s">
        <v>1</v>
      </c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 t="s">
        <v>310</v>
      </c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4"/>
      <c r="AL28" s="644"/>
      <c r="AM28" s="644" t="s">
        <v>309</v>
      </c>
      <c r="AN28" s="644"/>
      <c r="AO28" s="644"/>
      <c r="AP28" s="644"/>
      <c r="AQ28" s="644"/>
      <c r="AR28" s="644"/>
      <c r="AS28" s="644"/>
      <c r="AT28" s="644"/>
      <c r="AU28" s="644"/>
      <c r="AV28" s="644"/>
      <c r="AW28" s="644"/>
      <c r="AX28" s="644"/>
      <c r="AY28" s="644"/>
      <c r="AZ28" s="644"/>
      <c r="BA28" s="644"/>
      <c r="BB28" s="644"/>
      <c r="BC28" s="644"/>
      <c r="BD28" s="644"/>
      <c r="BE28" s="644"/>
      <c r="BF28" s="644"/>
      <c r="BG28" s="644"/>
      <c r="BH28" s="644"/>
      <c r="BI28" s="644"/>
      <c r="BJ28" s="662"/>
    </row>
    <row r="29" spans="1:63" ht="12.95" customHeight="1">
      <c r="B29" s="656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 t="s">
        <v>235</v>
      </c>
      <c r="P29" s="645"/>
      <c r="Q29" s="645"/>
      <c r="R29" s="645"/>
      <c r="S29" s="645"/>
      <c r="T29" s="645"/>
      <c r="U29" s="645" t="s">
        <v>308</v>
      </c>
      <c r="V29" s="645"/>
      <c r="W29" s="645"/>
      <c r="X29" s="645"/>
      <c r="Y29" s="645"/>
      <c r="Z29" s="645"/>
      <c r="AA29" s="645" t="s">
        <v>307</v>
      </c>
      <c r="AB29" s="645"/>
      <c r="AC29" s="645"/>
      <c r="AD29" s="645"/>
      <c r="AE29" s="645"/>
      <c r="AF29" s="645"/>
      <c r="AG29" s="645" t="s">
        <v>306</v>
      </c>
      <c r="AH29" s="645"/>
      <c r="AI29" s="645"/>
      <c r="AJ29" s="645"/>
      <c r="AK29" s="645"/>
      <c r="AL29" s="645"/>
      <c r="AM29" s="645" t="s">
        <v>235</v>
      </c>
      <c r="AN29" s="645"/>
      <c r="AO29" s="645"/>
      <c r="AP29" s="645"/>
      <c r="AQ29" s="645"/>
      <c r="AR29" s="645"/>
      <c r="AS29" s="645" t="s">
        <v>305</v>
      </c>
      <c r="AT29" s="645"/>
      <c r="AU29" s="645"/>
      <c r="AV29" s="645"/>
      <c r="AW29" s="645"/>
      <c r="AX29" s="645"/>
      <c r="AY29" s="645" t="s">
        <v>304</v>
      </c>
      <c r="AZ29" s="645"/>
      <c r="BA29" s="645"/>
      <c r="BB29" s="645"/>
      <c r="BC29" s="645"/>
      <c r="BD29" s="645"/>
      <c r="BE29" s="645" t="s">
        <v>303</v>
      </c>
      <c r="BF29" s="645"/>
      <c r="BG29" s="645"/>
      <c r="BH29" s="645"/>
      <c r="BI29" s="645"/>
      <c r="BJ29" s="663"/>
    </row>
    <row r="30" spans="1:63" ht="8.1" customHeight="1">
      <c r="B30" s="64"/>
      <c r="C30" s="68"/>
      <c r="D30" s="68"/>
      <c r="E30" s="68"/>
      <c r="F30" s="68"/>
      <c r="G30" s="64"/>
      <c r="H30" s="64"/>
      <c r="I30" s="64"/>
      <c r="J30" s="64"/>
      <c r="K30" s="64"/>
      <c r="L30" s="64"/>
      <c r="M30" s="64"/>
      <c r="N30" s="7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63" ht="12.95" customHeight="1">
      <c r="B31" s="64"/>
      <c r="C31" s="664" t="s">
        <v>160</v>
      </c>
      <c r="D31" s="664"/>
      <c r="E31" s="664"/>
      <c r="F31" s="664"/>
      <c r="G31" s="650">
        <v>21</v>
      </c>
      <c r="H31" s="650"/>
      <c r="I31" s="650"/>
      <c r="J31" s="664" t="s">
        <v>159</v>
      </c>
      <c r="K31" s="664"/>
      <c r="L31" s="664"/>
      <c r="M31" s="664"/>
      <c r="N31" s="76"/>
      <c r="O31" s="727">
        <v>47</v>
      </c>
      <c r="P31" s="727"/>
      <c r="Q31" s="727"/>
      <c r="R31" s="727"/>
      <c r="S31" s="727"/>
      <c r="T31" s="727"/>
      <c r="U31" s="727">
        <v>4</v>
      </c>
      <c r="V31" s="727"/>
      <c r="W31" s="727"/>
      <c r="X31" s="727"/>
      <c r="Y31" s="727"/>
      <c r="Z31" s="727"/>
      <c r="AA31" s="727">
        <v>43</v>
      </c>
      <c r="AB31" s="727"/>
      <c r="AC31" s="727"/>
      <c r="AD31" s="727"/>
      <c r="AE31" s="727"/>
      <c r="AF31" s="727"/>
      <c r="AG31" s="727">
        <v>0</v>
      </c>
      <c r="AH31" s="727"/>
      <c r="AI31" s="727"/>
      <c r="AJ31" s="727"/>
      <c r="AK31" s="727"/>
      <c r="AL31" s="727"/>
      <c r="AM31" s="727">
        <v>242</v>
      </c>
      <c r="AN31" s="727"/>
      <c r="AO31" s="727"/>
      <c r="AP31" s="727"/>
      <c r="AQ31" s="727"/>
      <c r="AR31" s="727"/>
      <c r="AS31" s="727">
        <v>40</v>
      </c>
      <c r="AT31" s="727"/>
      <c r="AU31" s="727"/>
      <c r="AV31" s="727"/>
      <c r="AW31" s="727"/>
      <c r="AX31" s="727"/>
      <c r="AY31" s="727">
        <v>202</v>
      </c>
      <c r="AZ31" s="727"/>
      <c r="BA31" s="727"/>
      <c r="BB31" s="727"/>
      <c r="BC31" s="727"/>
      <c r="BD31" s="727"/>
      <c r="BE31" s="727">
        <v>0</v>
      </c>
      <c r="BF31" s="727"/>
      <c r="BG31" s="727"/>
      <c r="BH31" s="727"/>
      <c r="BI31" s="727"/>
      <c r="BJ31" s="727"/>
    </row>
    <row r="32" spans="1:63" ht="12.95" customHeight="1">
      <c r="A32" s="72"/>
      <c r="B32" s="73"/>
      <c r="C32" s="64"/>
      <c r="D32" s="64"/>
      <c r="E32" s="68"/>
      <c r="F32" s="68"/>
      <c r="G32" s="650">
        <v>22</v>
      </c>
      <c r="H32" s="650"/>
      <c r="I32" s="650"/>
      <c r="J32" s="64"/>
      <c r="K32" s="64"/>
      <c r="L32" s="64"/>
      <c r="M32" s="64"/>
      <c r="N32" s="76"/>
      <c r="O32" s="727">
        <v>44</v>
      </c>
      <c r="P32" s="727"/>
      <c r="Q32" s="727"/>
      <c r="R32" s="727"/>
      <c r="S32" s="727"/>
      <c r="T32" s="727"/>
      <c r="U32" s="727">
        <v>1</v>
      </c>
      <c r="V32" s="727"/>
      <c r="W32" s="727"/>
      <c r="X32" s="727"/>
      <c r="Y32" s="727"/>
      <c r="Z32" s="727"/>
      <c r="AA32" s="727">
        <v>43</v>
      </c>
      <c r="AB32" s="727"/>
      <c r="AC32" s="727"/>
      <c r="AD32" s="727"/>
      <c r="AE32" s="727"/>
      <c r="AF32" s="727"/>
      <c r="AG32" s="727">
        <v>0</v>
      </c>
      <c r="AH32" s="727"/>
      <c r="AI32" s="727"/>
      <c r="AJ32" s="727"/>
      <c r="AK32" s="727"/>
      <c r="AL32" s="727"/>
      <c r="AM32" s="727">
        <v>263</v>
      </c>
      <c r="AN32" s="727"/>
      <c r="AO32" s="727"/>
      <c r="AP32" s="727"/>
      <c r="AQ32" s="727"/>
      <c r="AR32" s="727"/>
      <c r="AS32" s="727">
        <v>35</v>
      </c>
      <c r="AT32" s="727"/>
      <c r="AU32" s="727"/>
      <c r="AV32" s="727"/>
      <c r="AW32" s="727"/>
      <c r="AX32" s="727"/>
      <c r="AY32" s="727">
        <v>228</v>
      </c>
      <c r="AZ32" s="727"/>
      <c r="BA32" s="727"/>
      <c r="BB32" s="727"/>
      <c r="BC32" s="727"/>
      <c r="BD32" s="727"/>
      <c r="BE32" s="727">
        <v>0</v>
      </c>
      <c r="BF32" s="727"/>
      <c r="BG32" s="727"/>
      <c r="BH32" s="727"/>
      <c r="BI32" s="727"/>
      <c r="BJ32" s="727"/>
      <c r="BK32" s="72"/>
    </row>
    <row r="33" spans="2:62" ht="12.95" customHeight="1">
      <c r="B33" s="64"/>
      <c r="C33" s="64"/>
      <c r="D33" s="64"/>
      <c r="E33" s="68"/>
      <c r="F33" s="68"/>
      <c r="G33" s="650">
        <v>23</v>
      </c>
      <c r="H33" s="650"/>
      <c r="I33" s="650"/>
      <c r="J33" s="64"/>
      <c r="K33" s="64"/>
      <c r="L33" s="64"/>
      <c r="M33" s="64"/>
      <c r="N33" s="76"/>
      <c r="O33" s="727">
        <v>41</v>
      </c>
      <c r="P33" s="727"/>
      <c r="Q33" s="727"/>
      <c r="R33" s="727"/>
      <c r="S33" s="727"/>
      <c r="T33" s="727"/>
      <c r="U33" s="727">
        <v>1</v>
      </c>
      <c r="V33" s="727"/>
      <c r="W33" s="727"/>
      <c r="X33" s="727"/>
      <c r="Y33" s="727"/>
      <c r="Z33" s="727"/>
      <c r="AA33" s="727">
        <v>40</v>
      </c>
      <c r="AB33" s="727"/>
      <c r="AC33" s="727"/>
      <c r="AD33" s="727"/>
      <c r="AE33" s="727"/>
      <c r="AF33" s="727"/>
      <c r="AG33" s="730">
        <v>0</v>
      </c>
      <c r="AH33" s="730"/>
      <c r="AI33" s="730"/>
      <c r="AJ33" s="730"/>
      <c r="AK33" s="730"/>
      <c r="AL33" s="730"/>
      <c r="AM33" s="727">
        <v>256</v>
      </c>
      <c r="AN33" s="727"/>
      <c r="AO33" s="727"/>
      <c r="AP33" s="727"/>
      <c r="AQ33" s="727"/>
      <c r="AR33" s="727"/>
      <c r="AS33" s="727">
        <v>27</v>
      </c>
      <c r="AT33" s="727"/>
      <c r="AU33" s="727"/>
      <c r="AV33" s="727"/>
      <c r="AW33" s="727"/>
      <c r="AX33" s="727"/>
      <c r="AY33" s="727">
        <v>229</v>
      </c>
      <c r="AZ33" s="727"/>
      <c r="BA33" s="727"/>
      <c r="BB33" s="727"/>
      <c r="BC33" s="727"/>
      <c r="BD33" s="727"/>
      <c r="BE33" s="730">
        <v>0</v>
      </c>
      <c r="BF33" s="730"/>
      <c r="BG33" s="730"/>
      <c r="BH33" s="730"/>
      <c r="BI33" s="730"/>
      <c r="BJ33" s="730"/>
    </row>
    <row r="34" spans="2:62" ht="12.95" customHeight="1">
      <c r="B34" s="64"/>
      <c r="C34" s="64"/>
      <c r="D34" s="64"/>
      <c r="E34" s="68"/>
      <c r="F34" s="68"/>
      <c r="G34" s="650">
        <v>24</v>
      </c>
      <c r="H34" s="650"/>
      <c r="I34" s="650"/>
      <c r="J34" s="64"/>
      <c r="K34" s="64"/>
      <c r="L34" s="64"/>
      <c r="M34" s="64"/>
      <c r="N34" s="76"/>
      <c r="O34" s="730">
        <v>45</v>
      </c>
      <c r="P34" s="730"/>
      <c r="Q34" s="730"/>
      <c r="R34" s="730"/>
      <c r="S34" s="730"/>
      <c r="T34" s="730"/>
      <c r="U34" s="730">
        <v>0</v>
      </c>
      <c r="V34" s="730"/>
      <c r="W34" s="730"/>
      <c r="X34" s="730"/>
      <c r="Y34" s="730"/>
      <c r="Z34" s="730"/>
      <c r="AA34" s="730">
        <v>45</v>
      </c>
      <c r="AB34" s="730"/>
      <c r="AC34" s="730"/>
      <c r="AD34" s="730"/>
      <c r="AE34" s="730"/>
      <c r="AF34" s="730"/>
      <c r="AG34" s="730">
        <v>0</v>
      </c>
      <c r="AH34" s="730"/>
      <c r="AI34" s="730"/>
      <c r="AJ34" s="730"/>
      <c r="AK34" s="730"/>
      <c r="AL34" s="730"/>
      <c r="AM34" s="730">
        <v>255</v>
      </c>
      <c r="AN34" s="730"/>
      <c r="AO34" s="730"/>
      <c r="AP34" s="730"/>
      <c r="AQ34" s="730"/>
      <c r="AR34" s="730"/>
      <c r="AS34" s="730">
        <v>25</v>
      </c>
      <c r="AT34" s="730"/>
      <c r="AU34" s="730"/>
      <c r="AV34" s="730"/>
      <c r="AW34" s="730"/>
      <c r="AX34" s="730"/>
      <c r="AY34" s="730">
        <v>230</v>
      </c>
      <c r="AZ34" s="730"/>
      <c r="BA34" s="730"/>
      <c r="BB34" s="730"/>
      <c r="BC34" s="730"/>
      <c r="BD34" s="730"/>
      <c r="BE34" s="730">
        <v>0</v>
      </c>
      <c r="BF34" s="730"/>
      <c r="BG34" s="730"/>
      <c r="BH34" s="730"/>
      <c r="BI34" s="730"/>
      <c r="BJ34" s="730"/>
    </row>
    <row r="35" spans="2:62" s="72" customFormat="1" ht="12.95" customHeight="1">
      <c r="B35" s="73"/>
      <c r="C35" s="73"/>
      <c r="D35" s="73"/>
      <c r="E35" s="75"/>
      <c r="F35" s="75"/>
      <c r="G35" s="665">
        <v>25</v>
      </c>
      <c r="H35" s="665"/>
      <c r="I35" s="665"/>
      <c r="J35" s="73"/>
      <c r="K35" s="73"/>
      <c r="L35" s="73"/>
      <c r="M35" s="73"/>
      <c r="N35" s="74"/>
      <c r="O35" s="856">
        <v>50</v>
      </c>
      <c r="P35" s="856"/>
      <c r="Q35" s="856"/>
      <c r="R35" s="856"/>
      <c r="S35" s="856"/>
      <c r="T35" s="856"/>
      <c r="U35" s="856">
        <v>1</v>
      </c>
      <c r="V35" s="856"/>
      <c r="W35" s="856"/>
      <c r="X35" s="856"/>
      <c r="Y35" s="856"/>
      <c r="Z35" s="856"/>
      <c r="AA35" s="856">
        <v>49</v>
      </c>
      <c r="AB35" s="856"/>
      <c r="AC35" s="856"/>
      <c r="AD35" s="856"/>
      <c r="AE35" s="856"/>
      <c r="AF35" s="856"/>
      <c r="AG35" s="856">
        <v>0</v>
      </c>
      <c r="AH35" s="856"/>
      <c r="AI35" s="856"/>
      <c r="AJ35" s="856"/>
      <c r="AK35" s="856"/>
      <c r="AL35" s="856"/>
      <c r="AM35" s="856">
        <v>254</v>
      </c>
      <c r="AN35" s="856"/>
      <c r="AO35" s="856"/>
      <c r="AP35" s="856"/>
      <c r="AQ35" s="856"/>
      <c r="AR35" s="856"/>
      <c r="AS35" s="856">
        <v>17</v>
      </c>
      <c r="AT35" s="856"/>
      <c r="AU35" s="856"/>
      <c r="AV35" s="856"/>
      <c r="AW35" s="856"/>
      <c r="AX35" s="856"/>
      <c r="AY35" s="856">
        <v>237</v>
      </c>
      <c r="AZ35" s="856"/>
      <c r="BA35" s="856"/>
      <c r="BB35" s="856"/>
      <c r="BC35" s="856"/>
      <c r="BD35" s="856"/>
      <c r="BE35" s="856">
        <v>0</v>
      </c>
      <c r="BF35" s="856"/>
      <c r="BG35" s="856"/>
      <c r="BH35" s="856"/>
      <c r="BI35" s="856"/>
      <c r="BJ35" s="856"/>
    </row>
    <row r="36" spans="2:62" ht="8.1" customHeight="1">
      <c r="B36" s="69"/>
      <c r="C36" s="69"/>
      <c r="D36" s="69"/>
      <c r="E36" s="71"/>
      <c r="F36" s="71"/>
      <c r="G36" s="71"/>
      <c r="H36" s="71"/>
      <c r="I36" s="69"/>
      <c r="J36" s="69"/>
      <c r="K36" s="69"/>
      <c r="L36" s="69"/>
      <c r="M36" s="69"/>
      <c r="N36" s="70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2:62" ht="12" customHeight="1">
      <c r="B37" s="661" t="s">
        <v>9</v>
      </c>
      <c r="C37" s="661"/>
      <c r="D37" s="661"/>
      <c r="E37" s="66" t="s">
        <v>157</v>
      </c>
      <c r="F37" s="61" t="s">
        <v>156</v>
      </c>
    </row>
    <row r="38" spans="2:62" ht="11.25">
      <c r="B38" s="235"/>
      <c r="C38" s="235"/>
      <c r="D38" s="235"/>
      <c r="E38" s="234"/>
    </row>
    <row r="39" spans="2:62" ht="12" customHeight="1">
      <c r="B39" s="235"/>
      <c r="C39" s="235"/>
      <c r="D39" s="235"/>
      <c r="E39" s="234"/>
    </row>
    <row r="40" spans="2:62" ht="18" customHeight="1">
      <c r="B40" s="878" t="s">
        <v>850</v>
      </c>
      <c r="C40" s="878"/>
      <c r="D40" s="878"/>
      <c r="E40" s="878"/>
      <c r="F40" s="878"/>
      <c r="G40" s="878"/>
      <c r="H40" s="878"/>
      <c r="I40" s="878"/>
      <c r="J40" s="878"/>
      <c r="K40" s="878"/>
      <c r="L40" s="878"/>
      <c r="M40" s="878"/>
      <c r="N40" s="878"/>
      <c r="O40" s="878"/>
      <c r="P40" s="878"/>
      <c r="Q40" s="878"/>
      <c r="R40" s="878"/>
      <c r="S40" s="878"/>
      <c r="T40" s="878"/>
      <c r="U40" s="878"/>
      <c r="V40" s="878"/>
      <c r="W40" s="878"/>
      <c r="X40" s="878"/>
      <c r="Y40" s="878"/>
      <c r="Z40" s="878"/>
      <c r="AA40" s="878"/>
      <c r="AB40" s="878"/>
      <c r="AC40" s="878"/>
      <c r="AD40" s="878"/>
      <c r="AE40" s="878"/>
      <c r="AF40" s="878"/>
      <c r="AG40" s="878"/>
      <c r="AH40" s="878"/>
      <c r="AI40" s="878"/>
      <c r="AJ40" s="878"/>
      <c r="AK40" s="878"/>
      <c r="AL40" s="878"/>
      <c r="AM40" s="878"/>
      <c r="AN40" s="878"/>
      <c r="AO40" s="878"/>
      <c r="AP40" s="878"/>
      <c r="AQ40" s="878"/>
      <c r="AR40" s="878"/>
      <c r="AS40" s="878"/>
      <c r="AT40" s="878"/>
      <c r="AU40" s="878"/>
      <c r="AV40" s="878"/>
      <c r="AW40" s="878"/>
      <c r="AX40" s="878"/>
      <c r="AY40" s="878"/>
      <c r="AZ40" s="878"/>
      <c r="BA40" s="878"/>
      <c r="BB40" s="878"/>
      <c r="BC40" s="878"/>
      <c r="BD40" s="878"/>
      <c r="BE40" s="878"/>
      <c r="BF40" s="878"/>
      <c r="BG40" s="878"/>
      <c r="BH40" s="878"/>
      <c r="BI40" s="878"/>
      <c r="BJ40" s="878"/>
    </row>
    <row r="41" spans="2:62" ht="8.1" customHeight="1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</row>
    <row r="42" spans="2:62" ht="12.95" customHeight="1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147"/>
      <c r="N42" s="147"/>
      <c r="O42" s="147"/>
      <c r="P42" s="147"/>
      <c r="Q42" s="147"/>
      <c r="R42" s="147"/>
      <c r="S42" s="147"/>
      <c r="T42" s="146"/>
      <c r="U42" s="806" t="s">
        <v>220</v>
      </c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 t="s">
        <v>228</v>
      </c>
      <c r="AJ42" s="806"/>
      <c r="AK42" s="806"/>
      <c r="AL42" s="806"/>
      <c r="AM42" s="806"/>
      <c r="AN42" s="806"/>
      <c r="AO42" s="806"/>
      <c r="AP42" s="806"/>
      <c r="AQ42" s="806"/>
      <c r="AR42" s="806"/>
      <c r="AS42" s="806"/>
      <c r="AT42" s="806"/>
      <c r="AU42" s="806"/>
      <c r="AV42" s="806"/>
      <c r="AW42" s="806"/>
      <c r="AX42" s="806"/>
      <c r="AY42" s="806"/>
      <c r="AZ42" s="806"/>
      <c r="BA42" s="806"/>
      <c r="BB42" s="806"/>
      <c r="BC42" s="806"/>
      <c r="BD42" s="806"/>
      <c r="BE42" s="806"/>
      <c r="BF42" s="806"/>
      <c r="BG42" s="806"/>
      <c r="BH42" s="806"/>
      <c r="BI42" s="806"/>
      <c r="BJ42" s="809"/>
    </row>
    <row r="43" spans="2:62" ht="12.95" customHeight="1">
      <c r="B43" s="871" t="s">
        <v>1</v>
      </c>
      <c r="C43" s="871"/>
      <c r="D43" s="871"/>
      <c r="E43" s="871"/>
      <c r="F43" s="871"/>
      <c r="G43" s="871"/>
      <c r="H43" s="871"/>
      <c r="I43" s="871"/>
      <c r="J43" s="871"/>
      <c r="K43" s="871"/>
      <c r="L43" s="877" t="s">
        <v>354</v>
      </c>
      <c r="M43" s="871"/>
      <c r="N43" s="871"/>
      <c r="O43" s="871"/>
      <c r="P43" s="871"/>
      <c r="Q43" s="871"/>
      <c r="R43" s="871"/>
      <c r="S43" s="871"/>
      <c r="T43" s="872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 t="s">
        <v>353</v>
      </c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 t="s">
        <v>352</v>
      </c>
      <c r="AX43" s="496"/>
      <c r="AY43" s="496"/>
      <c r="AZ43" s="496"/>
      <c r="BA43" s="496"/>
      <c r="BB43" s="496"/>
      <c r="BC43" s="496"/>
      <c r="BD43" s="496"/>
      <c r="BE43" s="496"/>
      <c r="BF43" s="496"/>
      <c r="BG43" s="496"/>
      <c r="BH43" s="496"/>
      <c r="BI43" s="496"/>
      <c r="BJ43" s="497"/>
    </row>
    <row r="44" spans="2:62" ht="12.95" customHeight="1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45"/>
      <c r="M44" s="144"/>
      <c r="N44" s="144"/>
      <c r="O44" s="144"/>
      <c r="P44" s="144"/>
      <c r="Q44" s="144"/>
      <c r="R44" s="144"/>
      <c r="S44" s="144"/>
      <c r="T44" s="143"/>
      <c r="U44" s="496" t="s">
        <v>351</v>
      </c>
      <c r="V44" s="496"/>
      <c r="W44" s="496"/>
      <c r="X44" s="496"/>
      <c r="Y44" s="496"/>
      <c r="Z44" s="496"/>
      <c r="AA44" s="496"/>
      <c r="AB44" s="496" t="s">
        <v>350</v>
      </c>
      <c r="AC44" s="496"/>
      <c r="AD44" s="496"/>
      <c r="AE44" s="496"/>
      <c r="AF44" s="496"/>
      <c r="AG44" s="496"/>
      <c r="AH44" s="496"/>
      <c r="AI44" s="496" t="s">
        <v>175</v>
      </c>
      <c r="AJ44" s="496"/>
      <c r="AK44" s="496"/>
      <c r="AL44" s="496"/>
      <c r="AM44" s="496"/>
      <c r="AN44" s="496"/>
      <c r="AO44" s="496"/>
      <c r="AP44" s="496" t="s">
        <v>344</v>
      </c>
      <c r="AQ44" s="496"/>
      <c r="AR44" s="496"/>
      <c r="AS44" s="496"/>
      <c r="AT44" s="496"/>
      <c r="AU44" s="496"/>
      <c r="AV44" s="496"/>
      <c r="AW44" s="496" t="s">
        <v>175</v>
      </c>
      <c r="AX44" s="496"/>
      <c r="AY44" s="496"/>
      <c r="AZ44" s="496"/>
      <c r="BA44" s="496"/>
      <c r="BB44" s="496"/>
      <c r="BC44" s="496"/>
      <c r="BD44" s="496" t="s">
        <v>344</v>
      </c>
      <c r="BE44" s="496"/>
      <c r="BF44" s="496"/>
      <c r="BG44" s="496"/>
      <c r="BH44" s="496"/>
      <c r="BI44" s="496"/>
      <c r="BJ44" s="497"/>
    </row>
    <row r="45" spans="2:62" ht="13.5" customHeight="1">
      <c r="B45" s="138"/>
      <c r="C45" s="142"/>
      <c r="D45" s="142"/>
      <c r="E45" s="138"/>
      <c r="F45" s="142"/>
      <c r="G45" s="142"/>
      <c r="H45" s="138"/>
      <c r="I45" s="142"/>
      <c r="J45" s="142"/>
      <c r="K45" s="137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873" t="s">
        <v>155</v>
      </c>
      <c r="AG45" s="873"/>
      <c r="AH45" s="873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873" t="s">
        <v>155</v>
      </c>
      <c r="AU45" s="873"/>
      <c r="AV45" s="873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873" t="s">
        <v>155</v>
      </c>
      <c r="BI45" s="873"/>
      <c r="BJ45" s="873"/>
    </row>
    <row r="46" spans="2:62" ht="12.95" customHeight="1">
      <c r="B46" s="871" t="s">
        <v>160</v>
      </c>
      <c r="C46" s="871"/>
      <c r="D46" s="871"/>
      <c r="E46" s="871"/>
      <c r="F46" s="802">
        <v>21</v>
      </c>
      <c r="G46" s="802"/>
      <c r="H46" s="871" t="s">
        <v>159</v>
      </c>
      <c r="I46" s="871"/>
      <c r="J46" s="871"/>
      <c r="K46" s="872"/>
      <c r="L46" s="876">
        <v>62649</v>
      </c>
      <c r="M46" s="456"/>
      <c r="N46" s="456"/>
      <c r="O46" s="456"/>
      <c r="P46" s="456"/>
      <c r="Q46" s="456"/>
      <c r="R46" s="456"/>
      <c r="S46" s="456"/>
      <c r="T46" s="456"/>
      <c r="U46" s="456">
        <v>2132459</v>
      </c>
      <c r="V46" s="456"/>
      <c r="W46" s="456"/>
      <c r="X46" s="456"/>
      <c r="Y46" s="456"/>
      <c r="Z46" s="456"/>
      <c r="AA46" s="456"/>
      <c r="AB46" s="456">
        <v>52280406</v>
      </c>
      <c r="AC46" s="456"/>
      <c r="AD46" s="456"/>
      <c r="AE46" s="456"/>
      <c r="AF46" s="456"/>
      <c r="AG46" s="456"/>
      <c r="AH46" s="456"/>
      <c r="AI46" s="456">
        <v>43545</v>
      </c>
      <c r="AJ46" s="456"/>
      <c r="AK46" s="456"/>
      <c r="AL46" s="456"/>
      <c r="AM46" s="456"/>
      <c r="AN46" s="456"/>
      <c r="AO46" s="456"/>
      <c r="AP46" s="456">
        <v>21163922</v>
      </c>
      <c r="AQ46" s="456"/>
      <c r="AR46" s="456"/>
      <c r="AS46" s="456"/>
      <c r="AT46" s="456"/>
      <c r="AU46" s="456"/>
      <c r="AV46" s="456"/>
      <c r="AW46" s="456">
        <v>1067185</v>
      </c>
      <c r="AX46" s="456"/>
      <c r="AY46" s="456"/>
      <c r="AZ46" s="456"/>
      <c r="BA46" s="456"/>
      <c r="BB46" s="456"/>
      <c r="BC46" s="456"/>
      <c r="BD46" s="456">
        <v>15637011</v>
      </c>
      <c r="BE46" s="456"/>
      <c r="BF46" s="456"/>
      <c r="BG46" s="456"/>
      <c r="BH46" s="456"/>
      <c r="BI46" s="456"/>
      <c r="BJ46" s="456"/>
    </row>
    <row r="47" spans="2:62" ht="12.95" customHeight="1">
      <c r="B47" s="14"/>
      <c r="C47" s="14"/>
      <c r="D47" s="14"/>
      <c r="E47" s="14"/>
      <c r="F47" s="802">
        <v>22</v>
      </c>
      <c r="G47" s="802"/>
      <c r="H47" s="14"/>
      <c r="I47" s="14"/>
      <c r="J47" s="14"/>
      <c r="K47" s="32"/>
      <c r="L47" s="571">
        <v>65572</v>
      </c>
      <c r="M47" s="451"/>
      <c r="N47" s="451"/>
      <c r="O47" s="451"/>
      <c r="P47" s="451"/>
      <c r="Q47" s="451"/>
      <c r="R47" s="451"/>
      <c r="S47" s="451"/>
      <c r="T47" s="451"/>
      <c r="U47" s="451">
        <v>2231301</v>
      </c>
      <c r="V47" s="451"/>
      <c r="W47" s="451"/>
      <c r="X47" s="451"/>
      <c r="Y47" s="451"/>
      <c r="Z47" s="451"/>
      <c r="AA47" s="451"/>
      <c r="AB47" s="451">
        <v>56277388</v>
      </c>
      <c r="AC47" s="451"/>
      <c r="AD47" s="451"/>
      <c r="AE47" s="451"/>
      <c r="AF47" s="451"/>
      <c r="AG47" s="451"/>
      <c r="AH47" s="451"/>
      <c r="AI47" s="451">
        <v>46448</v>
      </c>
      <c r="AJ47" s="451"/>
      <c r="AK47" s="451"/>
      <c r="AL47" s="451"/>
      <c r="AM47" s="451"/>
      <c r="AN47" s="451"/>
      <c r="AO47" s="451"/>
      <c r="AP47" s="451">
        <v>23338309</v>
      </c>
      <c r="AQ47" s="451"/>
      <c r="AR47" s="451"/>
      <c r="AS47" s="451"/>
      <c r="AT47" s="451"/>
      <c r="AU47" s="451"/>
      <c r="AV47" s="451"/>
      <c r="AW47" s="451">
        <v>1086224</v>
      </c>
      <c r="AX47" s="451"/>
      <c r="AY47" s="451"/>
      <c r="AZ47" s="451"/>
      <c r="BA47" s="451"/>
      <c r="BB47" s="451"/>
      <c r="BC47" s="451"/>
      <c r="BD47" s="451">
        <v>16546093</v>
      </c>
      <c r="BE47" s="451"/>
      <c r="BF47" s="451"/>
      <c r="BG47" s="451"/>
      <c r="BH47" s="451"/>
      <c r="BI47" s="451"/>
      <c r="BJ47" s="451"/>
    </row>
    <row r="48" spans="2:62" ht="12.95" customHeight="1">
      <c r="B48" s="14"/>
      <c r="C48" s="14"/>
      <c r="D48" s="14"/>
      <c r="E48" s="14"/>
      <c r="F48" s="802">
        <v>23</v>
      </c>
      <c r="G48" s="802"/>
      <c r="H48" s="14"/>
      <c r="I48" s="14"/>
      <c r="J48" s="14"/>
      <c r="K48" s="32"/>
      <c r="L48" s="571">
        <v>68205</v>
      </c>
      <c r="M48" s="451"/>
      <c r="N48" s="451"/>
      <c r="O48" s="451"/>
      <c r="P48" s="451"/>
      <c r="Q48" s="451"/>
      <c r="R48" s="451"/>
      <c r="S48" s="451"/>
      <c r="T48" s="451"/>
      <c r="U48" s="451">
        <v>2353176</v>
      </c>
      <c r="V48" s="451"/>
      <c r="W48" s="451"/>
      <c r="X48" s="451"/>
      <c r="Y48" s="451"/>
      <c r="Z48" s="451"/>
      <c r="AA48" s="451"/>
      <c r="AB48" s="451">
        <v>60385084</v>
      </c>
      <c r="AC48" s="451"/>
      <c r="AD48" s="451"/>
      <c r="AE48" s="451"/>
      <c r="AF48" s="451"/>
      <c r="AG48" s="451"/>
      <c r="AH48" s="451"/>
      <c r="AI48" s="451">
        <v>48449</v>
      </c>
      <c r="AJ48" s="451"/>
      <c r="AK48" s="451"/>
      <c r="AL48" s="451"/>
      <c r="AM48" s="451"/>
      <c r="AN48" s="451"/>
      <c r="AO48" s="451"/>
      <c r="AP48" s="451">
        <v>25081738</v>
      </c>
      <c r="AQ48" s="451"/>
      <c r="AR48" s="451"/>
      <c r="AS48" s="451"/>
      <c r="AT48" s="451"/>
      <c r="AU48" s="451"/>
      <c r="AV48" s="451"/>
      <c r="AW48" s="451">
        <v>1134813</v>
      </c>
      <c r="AX48" s="451"/>
      <c r="AY48" s="451"/>
      <c r="AZ48" s="451"/>
      <c r="BA48" s="451"/>
      <c r="BB48" s="451"/>
      <c r="BC48" s="451"/>
      <c r="BD48" s="451">
        <v>17365890</v>
      </c>
      <c r="BE48" s="451"/>
      <c r="BF48" s="451"/>
      <c r="BG48" s="451"/>
      <c r="BH48" s="451"/>
      <c r="BI48" s="451"/>
      <c r="BJ48" s="451"/>
    </row>
    <row r="49" spans="2:62" ht="12.95" customHeight="1">
      <c r="B49" s="133"/>
      <c r="C49" s="133"/>
      <c r="D49" s="133"/>
      <c r="E49" s="133"/>
      <c r="F49" s="802">
        <v>24</v>
      </c>
      <c r="G49" s="802"/>
      <c r="H49" s="133"/>
      <c r="I49" s="133"/>
      <c r="J49" s="133"/>
      <c r="K49" s="132"/>
      <c r="L49" s="493">
        <v>70652</v>
      </c>
      <c r="M49" s="492"/>
      <c r="N49" s="492"/>
      <c r="O49" s="492"/>
      <c r="P49" s="492"/>
      <c r="Q49" s="492"/>
      <c r="R49" s="492"/>
      <c r="S49" s="492"/>
      <c r="T49" s="492"/>
      <c r="U49" s="492">
        <v>2473580</v>
      </c>
      <c r="V49" s="492"/>
      <c r="W49" s="492"/>
      <c r="X49" s="492"/>
      <c r="Y49" s="492"/>
      <c r="Z49" s="492"/>
      <c r="AA49" s="492"/>
      <c r="AB49" s="492">
        <v>62914675</v>
      </c>
      <c r="AC49" s="492"/>
      <c r="AD49" s="492"/>
      <c r="AE49" s="492"/>
      <c r="AF49" s="492"/>
      <c r="AG49" s="492"/>
      <c r="AH49" s="492"/>
      <c r="AI49" s="492">
        <v>49661</v>
      </c>
      <c r="AJ49" s="492"/>
      <c r="AK49" s="492"/>
      <c r="AL49" s="492"/>
      <c r="AM49" s="492"/>
      <c r="AN49" s="492"/>
      <c r="AO49" s="492"/>
      <c r="AP49" s="492">
        <v>26196999</v>
      </c>
      <c r="AQ49" s="492"/>
      <c r="AR49" s="492"/>
      <c r="AS49" s="492"/>
      <c r="AT49" s="492"/>
      <c r="AU49" s="492"/>
      <c r="AV49" s="492"/>
      <c r="AW49" s="492">
        <v>1179926</v>
      </c>
      <c r="AX49" s="492"/>
      <c r="AY49" s="492"/>
      <c r="AZ49" s="492"/>
      <c r="BA49" s="492"/>
      <c r="BB49" s="492"/>
      <c r="BC49" s="492"/>
      <c r="BD49" s="492">
        <v>18250492</v>
      </c>
      <c r="BE49" s="492"/>
      <c r="BF49" s="492"/>
      <c r="BG49" s="492"/>
      <c r="BH49" s="492"/>
      <c r="BI49" s="492"/>
      <c r="BJ49" s="492"/>
    </row>
    <row r="50" spans="2:62" ht="12.95" customHeight="1">
      <c r="B50" s="133"/>
      <c r="C50" s="133"/>
      <c r="D50" s="133"/>
      <c r="E50" s="133"/>
      <c r="F50" s="869">
        <v>25</v>
      </c>
      <c r="G50" s="869"/>
      <c r="H50" s="133"/>
      <c r="I50" s="133"/>
      <c r="J50" s="133"/>
      <c r="K50" s="132"/>
      <c r="L50" s="487">
        <v>72263</v>
      </c>
      <c r="M50" s="459"/>
      <c r="N50" s="459"/>
      <c r="O50" s="459"/>
      <c r="P50" s="459"/>
      <c r="Q50" s="459"/>
      <c r="R50" s="459"/>
      <c r="S50" s="459"/>
      <c r="T50" s="459"/>
      <c r="U50" s="459">
        <v>2613213</v>
      </c>
      <c r="V50" s="459"/>
      <c r="W50" s="459"/>
      <c r="X50" s="459"/>
      <c r="Y50" s="459"/>
      <c r="Z50" s="459"/>
      <c r="AA50" s="459"/>
      <c r="AB50" s="459">
        <v>65532171</v>
      </c>
      <c r="AC50" s="459"/>
      <c r="AD50" s="459"/>
      <c r="AE50" s="459"/>
      <c r="AF50" s="459"/>
      <c r="AG50" s="459"/>
      <c r="AH50" s="459"/>
      <c r="AI50" s="459">
        <v>50324</v>
      </c>
      <c r="AJ50" s="459"/>
      <c r="AK50" s="459"/>
      <c r="AL50" s="459"/>
      <c r="AM50" s="459"/>
      <c r="AN50" s="459"/>
      <c r="AO50" s="459"/>
      <c r="AP50" s="459">
        <v>26965770</v>
      </c>
      <c r="AQ50" s="459"/>
      <c r="AR50" s="459"/>
      <c r="AS50" s="459"/>
      <c r="AT50" s="459"/>
      <c r="AU50" s="459"/>
      <c r="AV50" s="459"/>
      <c r="AW50" s="459">
        <v>1214782</v>
      </c>
      <c r="AX50" s="459"/>
      <c r="AY50" s="459"/>
      <c r="AZ50" s="459"/>
      <c r="BA50" s="459"/>
      <c r="BB50" s="459"/>
      <c r="BC50" s="459"/>
      <c r="BD50" s="459">
        <v>18943879</v>
      </c>
      <c r="BE50" s="459"/>
      <c r="BF50" s="459"/>
      <c r="BG50" s="459"/>
      <c r="BH50" s="459"/>
      <c r="BI50" s="459"/>
      <c r="BJ50" s="459"/>
    </row>
    <row r="51" spans="2:62" ht="8.1" customHeight="1">
      <c r="B51" s="129"/>
      <c r="C51" s="129"/>
      <c r="D51" s="129"/>
      <c r="E51" s="129"/>
      <c r="F51" s="141"/>
      <c r="G51" s="141"/>
      <c r="H51" s="129"/>
      <c r="I51" s="129"/>
      <c r="J51" s="129"/>
      <c r="K51" s="130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</row>
    <row r="52" spans="2:62" ht="12.95" customHeight="1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806" t="s">
        <v>228</v>
      </c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 t="s">
        <v>349</v>
      </c>
      <c r="AD52" s="806"/>
      <c r="AE52" s="806"/>
      <c r="AF52" s="806"/>
      <c r="AG52" s="806"/>
      <c r="AH52" s="806"/>
      <c r="AI52" s="806"/>
      <c r="AJ52" s="806"/>
      <c r="AK52" s="806"/>
      <c r="AL52" s="806"/>
      <c r="AM52" s="806"/>
      <c r="AN52" s="806"/>
      <c r="AO52" s="806"/>
      <c r="AP52" s="806"/>
      <c r="AQ52" s="806"/>
      <c r="AR52" s="806"/>
      <c r="AS52" s="806"/>
      <c r="AT52" s="806" t="s">
        <v>348</v>
      </c>
      <c r="AU52" s="806"/>
      <c r="AV52" s="806"/>
      <c r="AW52" s="806"/>
      <c r="AX52" s="806"/>
      <c r="AY52" s="806"/>
      <c r="AZ52" s="806"/>
      <c r="BA52" s="806"/>
      <c r="BB52" s="806"/>
      <c r="BC52" s="806"/>
      <c r="BD52" s="806"/>
      <c r="BE52" s="806"/>
      <c r="BF52" s="806"/>
      <c r="BG52" s="806"/>
      <c r="BH52" s="806"/>
      <c r="BI52" s="806"/>
      <c r="BJ52" s="809"/>
    </row>
    <row r="53" spans="2:62" ht="12.95" customHeight="1">
      <c r="B53" s="871" t="s">
        <v>1</v>
      </c>
      <c r="C53" s="871"/>
      <c r="D53" s="871"/>
      <c r="E53" s="871"/>
      <c r="F53" s="871"/>
      <c r="G53" s="871"/>
      <c r="H53" s="871"/>
      <c r="I53" s="871"/>
      <c r="J53" s="871"/>
      <c r="K53" s="871"/>
      <c r="L53" s="496" t="s">
        <v>347</v>
      </c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496"/>
      <c r="BF53" s="496"/>
      <c r="BG53" s="496"/>
      <c r="BH53" s="496"/>
      <c r="BI53" s="496"/>
      <c r="BJ53" s="497"/>
    </row>
    <row r="54" spans="2:62" ht="12.95" customHeight="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496" t="s">
        <v>175</v>
      </c>
      <c r="M54" s="496"/>
      <c r="N54" s="496"/>
      <c r="O54" s="496"/>
      <c r="P54" s="496"/>
      <c r="Q54" s="496"/>
      <c r="R54" s="496"/>
      <c r="S54" s="496"/>
      <c r="T54" s="496" t="s">
        <v>344</v>
      </c>
      <c r="U54" s="496"/>
      <c r="V54" s="496"/>
      <c r="W54" s="496"/>
      <c r="X54" s="496"/>
      <c r="Y54" s="496"/>
      <c r="Z54" s="496"/>
      <c r="AA54" s="496"/>
      <c r="AB54" s="496"/>
      <c r="AC54" s="496" t="s">
        <v>175</v>
      </c>
      <c r="AD54" s="496"/>
      <c r="AE54" s="496"/>
      <c r="AF54" s="496"/>
      <c r="AG54" s="496"/>
      <c r="AH54" s="496"/>
      <c r="AI54" s="496"/>
      <c r="AJ54" s="496"/>
      <c r="AK54" s="496" t="s">
        <v>344</v>
      </c>
      <c r="AL54" s="496"/>
      <c r="AM54" s="496"/>
      <c r="AN54" s="496"/>
      <c r="AO54" s="496"/>
      <c r="AP54" s="496"/>
      <c r="AQ54" s="496"/>
      <c r="AR54" s="496"/>
      <c r="AS54" s="496"/>
      <c r="AT54" s="496" t="s">
        <v>175</v>
      </c>
      <c r="AU54" s="496"/>
      <c r="AV54" s="496"/>
      <c r="AW54" s="496"/>
      <c r="AX54" s="496"/>
      <c r="AY54" s="496"/>
      <c r="AZ54" s="496"/>
      <c r="BA54" s="496"/>
      <c r="BB54" s="496" t="s">
        <v>344</v>
      </c>
      <c r="BC54" s="496"/>
      <c r="BD54" s="496"/>
      <c r="BE54" s="496"/>
      <c r="BF54" s="496"/>
      <c r="BG54" s="496"/>
      <c r="BH54" s="496"/>
      <c r="BI54" s="496"/>
      <c r="BJ54" s="497"/>
    </row>
    <row r="55" spans="2:62" s="438" customFormat="1" ht="13.5" customHeight="1">
      <c r="B55" s="435"/>
      <c r="C55" s="435"/>
      <c r="D55" s="435"/>
      <c r="E55" s="435"/>
      <c r="F55" s="435"/>
      <c r="G55" s="435"/>
      <c r="H55" s="435"/>
      <c r="I55" s="435"/>
      <c r="J55" s="435"/>
      <c r="K55" s="436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873" t="s">
        <v>155</v>
      </c>
      <c r="AA55" s="873"/>
      <c r="AB55" s="873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874" t="s">
        <v>155</v>
      </c>
      <c r="AR55" s="874"/>
      <c r="AS55" s="874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875" t="s">
        <v>155</v>
      </c>
      <c r="BI55" s="875"/>
      <c r="BJ55" s="875"/>
    </row>
    <row r="56" spans="2:62" ht="12.95" customHeight="1">
      <c r="B56" s="871" t="s">
        <v>160</v>
      </c>
      <c r="C56" s="871"/>
      <c r="D56" s="871"/>
      <c r="E56" s="871"/>
      <c r="F56" s="802">
        <v>21</v>
      </c>
      <c r="G56" s="802"/>
      <c r="H56" s="871" t="s">
        <v>159</v>
      </c>
      <c r="I56" s="871"/>
      <c r="J56" s="871"/>
      <c r="K56" s="872"/>
      <c r="L56" s="456">
        <v>149893</v>
      </c>
      <c r="M56" s="456"/>
      <c r="N56" s="456"/>
      <c r="O56" s="456"/>
      <c r="P56" s="456"/>
      <c r="Q56" s="456"/>
      <c r="R56" s="456"/>
      <c r="S56" s="456"/>
      <c r="T56" s="456">
        <v>2149434</v>
      </c>
      <c r="U56" s="456"/>
      <c r="V56" s="456"/>
      <c r="W56" s="456"/>
      <c r="X56" s="456"/>
      <c r="Y56" s="456"/>
      <c r="Z56" s="456"/>
      <c r="AA56" s="456"/>
      <c r="AB56" s="456"/>
      <c r="AC56" s="456">
        <v>721667</v>
      </c>
      <c r="AD56" s="456"/>
      <c r="AE56" s="456"/>
      <c r="AF56" s="456"/>
      <c r="AG56" s="456"/>
      <c r="AH56" s="456"/>
      <c r="AI56" s="456"/>
      <c r="AJ56" s="456"/>
      <c r="AK56" s="456">
        <v>10196059</v>
      </c>
      <c r="AL56" s="456"/>
      <c r="AM56" s="456"/>
      <c r="AN56" s="456"/>
      <c r="AO56" s="456"/>
      <c r="AP56" s="456"/>
      <c r="AQ56" s="456"/>
      <c r="AR56" s="456"/>
      <c r="AS56" s="456"/>
      <c r="AT56" s="456">
        <v>40317</v>
      </c>
      <c r="AU56" s="456"/>
      <c r="AV56" s="456"/>
      <c r="AW56" s="456"/>
      <c r="AX56" s="456"/>
      <c r="AY56" s="456"/>
      <c r="AZ56" s="456"/>
      <c r="BA56" s="456"/>
      <c r="BB56" s="456">
        <v>1286661</v>
      </c>
      <c r="BC56" s="456"/>
      <c r="BD56" s="456"/>
      <c r="BE56" s="456"/>
      <c r="BF56" s="456"/>
      <c r="BG56" s="456"/>
      <c r="BH56" s="456"/>
      <c r="BI56" s="456"/>
      <c r="BJ56" s="456"/>
    </row>
    <row r="57" spans="2:62" ht="12.95" customHeight="1">
      <c r="B57" s="14"/>
      <c r="C57" s="14"/>
      <c r="D57" s="14"/>
      <c r="E57" s="14"/>
      <c r="F57" s="802">
        <v>22</v>
      </c>
      <c r="G57" s="802"/>
      <c r="H57" s="14"/>
      <c r="I57" s="14"/>
      <c r="J57" s="14"/>
      <c r="K57" s="32"/>
      <c r="L57" s="451">
        <v>162422</v>
      </c>
      <c r="M57" s="451"/>
      <c r="N57" s="451"/>
      <c r="O57" s="451"/>
      <c r="P57" s="451"/>
      <c r="Q57" s="451"/>
      <c r="R57" s="451"/>
      <c r="S57" s="451"/>
      <c r="T57" s="451">
        <v>2360300</v>
      </c>
      <c r="U57" s="451"/>
      <c r="V57" s="451"/>
      <c r="W57" s="451"/>
      <c r="X57" s="451"/>
      <c r="Y57" s="451"/>
      <c r="Z57" s="451"/>
      <c r="AA57" s="451"/>
      <c r="AB57" s="451"/>
      <c r="AC57" s="451">
        <v>765131</v>
      </c>
      <c r="AD57" s="451"/>
      <c r="AE57" s="451"/>
      <c r="AF57" s="451"/>
      <c r="AG57" s="451"/>
      <c r="AH57" s="451"/>
      <c r="AI57" s="451"/>
      <c r="AJ57" s="451"/>
      <c r="AK57" s="451">
        <v>10667449</v>
      </c>
      <c r="AL57" s="451"/>
      <c r="AM57" s="451"/>
      <c r="AN57" s="451"/>
      <c r="AO57" s="451"/>
      <c r="AP57" s="451"/>
      <c r="AQ57" s="451"/>
      <c r="AR57" s="451"/>
      <c r="AS57" s="451"/>
      <c r="AT57" s="451">
        <v>43036</v>
      </c>
      <c r="AU57" s="451"/>
      <c r="AV57" s="451"/>
      <c r="AW57" s="451"/>
      <c r="AX57" s="451"/>
      <c r="AY57" s="451"/>
      <c r="AZ57" s="451"/>
      <c r="BA57" s="451"/>
      <c r="BB57" s="451">
        <v>1359892</v>
      </c>
      <c r="BC57" s="451"/>
      <c r="BD57" s="451"/>
      <c r="BE57" s="451"/>
      <c r="BF57" s="451"/>
      <c r="BG57" s="451"/>
      <c r="BH57" s="451"/>
      <c r="BI57" s="451"/>
      <c r="BJ57" s="451"/>
    </row>
    <row r="58" spans="2:62" ht="12.95" customHeight="1">
      <c r="B58" s="14"/>
      <c r="C58" s="14"/>
      <c r="D58" s="14"/>
      <c r="E58" s="14"/>
      <c r="F58" s="802">
        <v>23</v>
      </c>
      <c r="G58" s="802"/>
      <c r="H58" s="14"/>
      <c r="I58" s="14"/>
      <c r="J58" s="14"/>
      <c r="K58" s="32"/>
      <c r="L58" s="451">
        <v>177420</v>
      </c>
      <c r="M58" s="451"/>
      <c r="N58" s="451"/>
      <c r="O58" s="451"/>
      <c r="P58" s="451"/>
      <c r="Q58" s="451"/>
      <c r="R58" s="451"/>
      <c r="S58" s="451"/>
      <c r="T58" s="451">
        <v>2525648</v>
      </c>
      <c r="U58" s="451"/>
      <c r="V58" s="451"/>
      <c r="W58" s="451"/>
      <c r="X58" s="451"/>
      <c r="Y58" s="451"/>
      <c r="Z58" s="451"/>
      <c r="AA58" s="451"/>
      <c r="AB58" s="451"/>
      <c r="AC58" s="451">
        <v>815235</v>
      </c>
      <c r="AD58" s="451"/>
      <c r="AE58" s="451"/>
      <c r="AF58" s="451"/>
      <c r="AG58" s="451"/>
      <c r="AH58" s="451"/>
      <c r="AI58" s="451"/>
      <c r="AJ58" s="451"/>
      <c r="AK58" s="451">
        <v>11817964</v>
      </c>
      <c r="AL58" s="451"/>
      <c r="AM58" s="451"/>
      <c r="AN58" s="451"/>
      <c r="AO58" s="451"/>
      <c r="AP58" s="451"/>
      <c r="AQ58" s="451"/>
      <c r="AR58" s="451"/>
      <c r="AS58" s="451"/>
      <c r="AT58" s="451">
        <v>45083</v>
      </c>
      <c r="AU58" s="451"/>
      <c r="AV58" s="451"/>
      <c r="AW58" s="451"/>
      <c r="AX58" s="451"/>
      <c r="AY58" s="451"/>
      <c r="AZ58" s="451"/>
      <c r="BA58" s="451"/>
      <c r="BB58" s="451">
        <v>1397121</v>
      </c>
      <c r="BC58" s="451"/>
      <c r="BD58" s="451"/>
      <c r="BE58" s="451"/>
      <c r="BF58" s="451"/>
      <c r="BG58" s="451"/>
      <c r="BH58" s="451"/>
      <c r="BI58" s="451"/>
      <c r="BJ58" s="451"/>
    </row>
    <row r="59" spans="2:62" ht="12.95" customHeight="1">
      <c r="B59" s="133"/>
      <c r="C59" s="133"/>
      <c r="D59" s="133"/>
      <c r="E59" s="133"/>
      <c r="F59" s="802">
        <v>24</v>
      </c>
      <c r="G59" s="802"/>
      <c r="H59" s="133"/>
      <c r="I59" s="133"/>
      <c r="J59" s="133"/>
      <c r="K59" s="132"/>
      <c r="L59" s="492">
        <v>190339</v>
      </c>
      <c r="M59" s="492"/>
      <c r="N59" s="492"/>
      <c r="O59" s="492"/>
      <c r="P59" s="492"/>
      <c r="Q59" s="492"/>
      <c r="R59" s="492"/>
      <c r="S59" s="492"/>
      <c r="T59" s="492">
        <v>2671925</v>
      </c>
      <c r="U59" s="492"/>
      <c r="V59" s="492"/>
      <c r="W59" s="492"/>
      <c r="X59" s="492"/>
      <c r="Y59" s="492"/>
      <c r="Z59" s="492"/>
      <c r="AA59" s="492"/>
      <c r="AB59" s="492"/>
      <c r="AC59" s="492">
        <v>858470</v>
      </c>
      <c r="AD59" s="492"/>
      <c r="AE59" s="492"/>
      <c r="AF59" s="492"/>
      <c r="AG59" s="492"/>
      <c r="AH59" s="492"/>
      <c r="AI59" s="492"/>
      <c r="AJ59" s="492"/>
      <c r="AK59" s="492">
        <v>12115320</v>
      </c>
      <c r="AL59" s="492"/>
      <c r="AM59" s="492"/>
      <c r="AN59" s="492"/>
      <c r="AO59" s="492"/>
      <c r="AP59" s="492"/>
      <c r="AQ59" s="492"/>
      <c r="AR59" s="492"/>
      <c r="AS59" s="492"/>
      <c r="AT59" s="492">
        <v>46297</v>
      </c>
      <c r="AU59" s="492"/>
      <c r="AV59" s="492"/>
      <c r="AW59" s="492"/>
      <c r="AX59" s="492"/>
      <c r="AY59" s="492"/>
      <c r="AZ59" s="492"/>
      <c r="BA59" s="492"/>
      <c r="BB59" s="492">
        <v>1400892</v>
      </c>
      <c r="BC59" s="492"/>
      <c r="BD59" s="492"/>
      <c r="BE59" s="492"/>
      <c r="BF59" s="492"/>
      <c r="BG59" s="492"/>
      <c r="BH59" s="492"/>
      <c r="BI59" s="492"/>
      <c r="BJ59" s="492"/>
    </row>
    <row r="60" spans="2:62" ht="12.95" customHeight="1">
      <c r="B60" s="133"/>
      <c r="C60" s="133"/>
      <c r="D60" s="133"/>
      <c r="E60" s="133"/>
      <c r="F60" s="869">
        <v>25</v>
      </c>
      <c r="G60" s="869"/>
      <c r="H60" s="133"/>
      <c r="I60" s="133"/>
      <c r="J60" s="133"/>
      <c r="K60" s="132"/>
      <c r="L60" s="459">
        <v>204220</v>
      </c>
      <c r="M60" s="459"/>
      <c r="N60" s="459"/>
      <c r="O60" s="459"/>
      <c r="P60" s="459"/>
      <c r="Q60" s="459"/>
      <c r="R60" s="459"/>
      <c r="S60" s="459"/>
      <c r="T60" s="459">
        <v>2841397</v>
      </c>
      <c r="U60" s="459"/>
      <c r="V60" s="459"/>
      <c r="W60" s="459"/>
      <c r="X60" s="459"/>
      <c r="Y60" s="459"/>
      <c r="Z60" s="459"/>
      <c r="AA60" s="459"/>
      <c r="AB60" s="459"/>
      <c r="AC60" s="459">
        <v>896075</v>
      </c>
      <c r="AD60" s="459"/>
      <c r="AE60" s="459"/>
      <c r="AF60" s="459"/>
      <c r="AG60" s="459"/>
      <c r="AH60" s="459"/>
      <c r="AI60" s="459"/>
      <c r="AJ60" s="459"/>
      <c r="AK60" s="459">
        <v>13062538</v>
      </c>
      <c r="AL60" s="459"/>
      <c r="AM60" s="459"/>
      <c r="AN60" s="459"/>
      <c r="AO60" s="459"/>
      <c r="AP60" s="459"/>
      <c r="AQ60" s="459"/>
      <c r="AR60" s="459"/>
      <c r="AS60" s="459"/>
      <c r="AT60" s="459">
        <v>47077</v>
      </c>
      <c r="AU60" s="459"/>
      <c r="AV60" s="459"/>
      <c r="AW60" s="459"/>
      <c r="AX60" s="459"/>
      <c r="AY60" s="459"/>
      <c r="AZ60" s="459"/>
      <c r="BA60" s="459"/>
      <c r="BB60" s="459">
        <v>1403746</v>
      </c>
      <c r="BC60" s="459"/>
      <c r="BD60" s="459"/>
      <c r="BE60" s="459"/>
      <c r="BF60" s="459"/>
      <c r="BG60" s="459"/>
      <c r="BH60" s="459"/>
      <c r="BI60" s="459"/>
      <c r="BJ60" s="459"/>
    </row>
    <row r="61" spans="2:62" ht="8.1" customHeight="1">
      <c r="B61" s="129"/>
      <c r="C61" s="129"/>
      <c r="D61" s="129"/>
      <c r="E61" s="129"/>
      <c r="F61" s="129"/>
      <c r="G61" s="129"/>
      <c r="H61" s="129"/>
      <c r="I61" s="129"/>
      <c r="J61" s="129"/>
      <c r="K61" s="13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</row>
    <row r="62" spans="2:62" ht="12.95" customHeight="1">
      <c r="B62" s="759" t="s">
        <v>1</v>
      </c>
      <c r="C62" s="759"/>
      <c r="D62" s="759"/>
      <c r="E62" s="759"/>
      <c r="F62" s="759"/>
      <c r="G62" s="759"/>
      <c r="H62" s="759"/>
      <c r="I62" s="759"/>
      <c r="J62" s="759"/>
      <c r="K62" s="759"/>
      <c r="L62" s="806" t="s">
        <v>346</v>
      </c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 t="s">
        <v>345</v>
      </c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9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</row>
    <row r="63" spans="2:62" ht="12.95" customHeight="1">
      <c r="B63" s="716"/>
      <c r="C63" s="716"/>
      <c r="D63" s="716"/>
      <c r="E63" s="716"/>
      <c r="F63" s="716"/>
      <c r="G63" s="716"/>
      <c r="H63" s="716"/>
      <c r="I63" s="716"/>
      <c r="J63" s="716"/>
      <c r="K63" s="716"/>
      <c r="L63" s="496" t="s">
        <v>175</v>
      </c>
      <c r="M63" s="496"/>
      <c r="N63" s="496"/>
      <c r="O63" s="496"/>
      <c r="P63" s="496"/>
      <c r="Q63" s="496"/>
      <c r="R63" s="496"/>
      <c r="S63" s="496"/>
      <c r="T63" s="496" t="s">
        <v>344</v>
      </c>
      <c r="U63" s="496"/>
      <c r="V63" s="496"/>
      <c r="W63" s="496"/>
      <c r="X63" s="496"/>
      <c r="Y63" s="496"/>
      <c r="Z63" s="496"/>
      <c r="AA63" s="496"/>
      <c r="AB63" s="496"/>
      <c r="AC63" s="496" t="s">
        <v>175</v>
      </c>
      <c r="AD63" s="496"/>
      <c r="AE63" s="496"/>
      <c r="AF63" s="496"/>
      <c r="AG63" s="496"/>
      <c r="AH63" s="496"/>
      <c r="AI63" s="496"/>
      <c r="AJ63" s="496"/>
      <c r="AK63" s="496" t="s">
        <v>344</v>
      </c>
      <c r="AL63" s="496"/>
      <c r="AM63" s="496"/>
      <c r="AN63" s="496"/>
      <c r="AO63" s="496"/>
      <c r="AP63" s="496"/>
      <c r="AQ63" s="496"/>
      <c r="AR63" s="496"/>
      <c r="AS63" s="497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</row>
    <row r="64" spans="2:62" ht="13.5" customHeight="1">
      <c r="B64" s="126"/>
      <c r="C64" s="126"/>
      <c r="D64" s="126"/>
      <c r="E64" s="126"/>
      <c r="F64" s="126"/>
      <c r="G64" s="126"/>
      <c r="H64" s="138"/>
      <c r="I64" s="138"/>
      <c r="J64" s="138"/>
      <c r="K64" s="137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802" t="s">
        <v>155</v>
      </c>
      <c r="AA64" s="802"/>
      <c r="AB64" s="802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802" t="s">
        <v>155</v>
      </c>
      <c r="AR64" s="802"/>
      <c r="AS64" s="802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</row>
    <row r="65" spans="2:62" ht="12.95" customHeight="1">
      <c r="B65" s="871" t="s">
        <v>160</v>
      </c>
      <c r="C65" s="871"/>
      <c r="D65" s="871"/>
      <c r="E65" s="871"/>
      <c r="F65" s="802">
        <v>21</v>
      </c>
      <c r="G65" s="802"/>
      <c r="H65" s="871" t="s">
        <v>159</v>
      </c>
      <c r="I65" s="871"/>
      <c r="J65" s="871"/>
      <c r="K65" s="872"/>
      <c r="L65" s="456">
        <v>2158</v>
      </c>
      <c r="M65" s="456"/>
      <c r="N65" s="456"/>
      <c r="O65" s="456"/>
      <c r="P65" s="456"/>
      <c r="Q65" s="456"/>
      <c r="R65" s="456"/>
      <c r="S65" s="456"/>
      <c r="T65" s="456">
        <v>138848</v>
      </c>
      <c r="U65" s="456"/>
      <c r="V65" s="456"/>
      <c r="W65" s="456"/>
      <c r="X65" s="456"/>
      <c r="Y65" s="456"/>
      <c r="Z65" s="456"/>
      <c r="AA65" s="456"/>
      <c r="AB65" s="456"/>
      <c r="AC65" s="456">
        <v>148011</v>
      </c>
      <c r="AD65" s="456"/>
      <c r="AE65" s="456"/>
      <c r="AF65" s="456"/>
      <c r="AG65" s="456"/>
      <c r="AH65" s="456"/>
      <c r="AI65" s="456"/>
      <c r="AJ65" s="456"/>
      <c r="AK65" s="456">
        <v>1708471</v>
      </c>
      <c r="AL65" s="456"/>
      <c r="AM65" s="456"/>
      <c r="AN65" s="456"/>
      <c r="AO65" s="456"/>
      <c r="AP65" s="456"/>
      <c r="AQ65" s="456"/>
      <c r="AR65" s="456"/>
      <c r="AS65" s="456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</row>
    <row r="66" spans="2:62" ht="12.95" customHeight="1">
      <c r="B66" s="135"/>
      <c r="C66" s="135"/>
      <c r="D66" s="135"/>
      <c r="E66" s="135"/>
      <c r="F66" s="802">
        <v>22</v>
      </c>
      <c r="G66" s="802"/>
      <c r="H66" s="14"/>
      <c r="I66" s="14"/>
      <c r="J66" s="14"/>
      <c r="K66" s="32"/>
      <c r="L66" s="451">
        <v>2241</v>
      </c>
      <c r="M66" s="451"/>
      <c r="N66" s="451"/>
      <c r="O66" s="451"/>
      <c r="P66" s="451"/>
      <c r="Q66" s="451"/>
      <c r="R66" s="451"/>
      <c r="S66" s="451"/>
      <c r="T66" s="451">
        <v>158266</v>
      </c>
      <c r="U66" s="451"/>
      <c r="V66" s="451"/>
      <c r="W66" s="451"/>
      <c r="X66" s="451"/>
      <c r="Y66" s="451"/>
      <c r="Z66" s="451"/>
      <c r="AA66" s="451"/>
      <c r="AB66" s="451"/>
      <c r="AC66" s="451">
        <v>168835</v>
      </c>
      <c r="AD66" s="451"/>
      <c r="AE66" s="451"/>
      <c r="AF66" s="451"/>
      <c r="AG66" s="451"/>
      <c r="AH66" s="451"/>
      <c r="AI66" s="451"/>
      <c r="AJ66" s="451"/>
      <c r="AK66" s="451">
        <v>1847079</v>
      </c>
      <c r="AL66" s="451"/>
      <c r="AM66" s="451"/>
      <c r="AN66" s="451"/>
      <c r="AO66" s="451"/>
      <c r="AP66" s="451"/>
      <c r="AQ66" s="451"/>
      <c r="AR66" s="451"/>
      <c r="AS66" s="451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</row>
    <row r="67" spans="2:62" ht="12.95" customHeight="1">
      <c r="B67" s="135"/>
      <c r="C67" s="135"/>
      <c r="D67" s="135"/>
      <c r="E67" s="135"/>
      <c r="F67" s="802">
        <v>23</v>
      </c>
      <c r="G67" s="802"/>
      <c r="H67" s="14"/>
      <c r="I67" s="14"/>
      <c r="J67" s="14"/>
      <c r="K67" s="32"/>
      <c r="L67" s="451">
        <v>2654</v>
      </c>
      <c r="M67" s="451"/>
      <c r="N67" s="451"/>
      <c r="O67" s="451"/>
      <c r="P67" s="451"/>
      <c r="Q67" s="451"/>
      <c r="R67" s="451"/>
      <c r="S67" s="451"/>
      <c r="T67" s="451">
        <v>189808</v>
      </c>
      <c r="U67" s="451"/>
      <c r="V67" s="451"/>
      <c r="W67" s="451"/>
      <c r="X67" s="451"/>
      <c r="Y67" s="451"/>
      <c r="Z67" s="451"/>
      <c r="AA67" s="451"/>
      <c r="AB67" s="451"/>
      <c r="AC67" s="451">
        <v>174605</v>
      </c>
      <c r="AD67" s="451"/>
      <c r="AE67" s="451"/>
      <c r="AF67" s="451"/>
      <c r="AG67" s="451"/>
      <c r="AH67" s="451"/>
      <c r="AI67" s="451"/>
      <c r="AJ67" s="451"/>
      <c r="AK67" s="451">
        <v>2006915</v>
      </c>
      <c r="AL67" s="451"/>
      <c r="AM67" s="451"/>
      <c r="AN67" s="451"/>
      <c r="AO67" s="451"/>
      <c r="AP67" s="451"/>
      <c r="AQ67" s="451"/>
      <c r="AR67" s="451"/>
      <c r="AS67" s="451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</row>
    <row r="68" spans="2:62" ht="12.95" customHeight="1">
      <c r="B68" s="133"/>
      <c r="C68" s="133"/>
      <c r="D68" s="133"/>
      <c r="E68" s="133"/>
      <c r="F68" s="802">
        <v>24</v>
      </c>
      <c r="G68" s="802"/>
      <c r="H68" s="133"/>
      <c r="I68" s="133"/>
      <c r="J68" s="133"/>
      <c r="K68" s="132"/>
      <c r="L68" s="492">
        <v>2791</v>
      </c>
      <c r="M68" s="492"/>
      <c r="N68" s="492"/>
      <c r="O68" s="492"/>
      <c r="P68" s="492"/>
      <c r="Q68" s="492"/>
      <c r="R68" s="492"/>
      <c r="S68" s="492"/>
      <c r="T68" s="492">
        <v>222920</v>
      </c>
      <c r="U68" s="492"/>
      <c r="V68" s="492"/>
      <c r="W68" s="492"/>
      <c r="X68" s="492"/>
      <c r="Y68" s="492"/>
      <c r="Z68" s="492"/>
      <c r="AA68" s="492"/>
      <c r="AB68" s="492"/>
      <c r="AC68" s="492">
        <v>192393</v>
      </c>
      <c r="AD68" s="492"/>
      <c r="AE68" s="492"/>
      <c r="AF68" s="492"/>
      <c r="AG68" s="492"/>
      <c r="AH68" s="492"/>
      <c r="AI68" s="492"/>
      <c r="AJ68" s="492"/>
      <c r="AK68" s="492">
        <v>2056127</v>
      </c>
      <c r="AL68" s="492"/>
      <c r="AM68" s="492"/>
      <c r="AN68" s="492"/>
      <c r="AO68" s="492"/>
      <c r="AP68" s="492"/>
      <c r="AQ68" s="492"/>
      <c r="AR68" s="492"/>
      <c r="AS68" s="492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</row>
    <row r="69" spans="2:62" ht="12.95" customHeight="1">
      <c r="B69" s="133"/>
      <c r="C69" s="133"/>
      <c r="D69" s="133"/>
      <c r="E69" s="133"/>
      <c r="F69" s="869">
        <v>25</v>
      </c>
      <c r="G69" s="869"/>
      <c r="H69" s="133"/>
      <c r="I69" s="133"/>
      <c r="J69" s="133"/>
      <c r="K69" s="132"/>
      <c r="L69" s="459">
        <v>2927</v>
      </c>
      <c r="M69" s="459"/>
      <c r="N69" s="459"/>
      <c r="O69" s="459"/>
      <c r="P69" s="459"/>
      <c r="Q69" s="459"/>
      <c r="R69" s="459"/>
      <c r="S69" s="459"/>
      <c r="T69" s="459">
        <v>230929</v>
      </c>
      <c r="U69" s="459"/>
      <c r="V69" s="459"/>
      <c r="W69" s="459"/>
      <c r="X69" s="459"/>
      <c r="Y69" s="459"/>
      <c r="Z69" s="459"/>
      <c r="AA69" s="459"/>
      <c r="AB69" s="459"/>
      <c r="AC69" s="459">
        <v>197808</v>
      </c>
      <c r="AD69" s="459"/>
      <c r="AE69" s="459"/>
      <c r="AF69" s="459"/>
      <c r="AG69" s="459"/>
      <c r="AH69" s="459"/>
      <c r="AI69" s="459"/>
      <c r="AJ69" s="459"/>
      <c r="AK69" s="459">
        <v>2083911</v>
      </c>
      <c r="AL69" s="459"/>
      <c r="AM69" s="459"/>
      <c r="AN69" s="459"/>
      <c r="AO69" s="459"/>
      <c r="AP69" s="459"/>
      <c r="AQ69" s="459"/>
      <c r="AR69" s="459"/>
      <c r="AS69" s="459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</row>
    <row r="70" spans="2:62" ht="8.1" customHeight="1">
      <c r="B70" s="129"/>
      <c r="C70" s="129"/>
      <c r="D70" s="129"/>
      <c r="E70" s="129"/>
      <c r="F70" s="129"/>
      <c r="G70" s="129"/>
      <c r="H70" s="129"/>
      <c r="I70" s="129"/>
      <c r="J70" s="129"/>
      <c r="K70" s="130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</row>
    <row r="71" spans="2:62" ht="12" customHeight="1">
      <c r="B71" s="126"/>
      <c r="C71" s="867" t="s">
        <v>8</v>
      </c>
      <c r="D71" s="867"/>
      <c r="E71" s="125" t="s">
        <v>157</v>
      </c>
      <c r="F71" s="868">
        <v>-1</v>
      </c>
      <c r="G71" s="868"/>
      <c r="H71" s="124" t="s">
        <v>343</v>
      </c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</row>
    <row r="72" spans="2:62" ht="12" customHeight="1">
      <c r="B72" s="126"/>
      <c r="C72" s="128"/>
      <c r="D72" s="128"/>
      <c r="E72" s="125"/>
      <c r="F72" s="870">
        <v>-2</v>
      </c>
      <c r="G72" s="870"/>
      <c r="H72" s="124" t="s">
        <v>412</v>
      </c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</row>
    <row r="73" spans="2:62" ht="12" customHeight="1">
      <c r="B73" s="126"/>
      <c r="C73" s="127"/>
      <c r="D73" s="127"/>
      <c r="E73" s="124"/>
      <c r="F73" s="870">
        <v>-3</v>
      </c>
      <c r="G73" s="870"/>
      <c r="H73" s="126" t="s">
        <v>342</v>
      </c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</row>
    <row r="74" spans="2:62" ht="12" customHeight="1">
      <c r="B74" s="126"/>
      <c r="C74" s="127"/>
      <c r="D74" s="127"/>
      <c r="E74" s="124"/>
      <c r="F74" s="870">
        <v>-4</v>
      </c>
      <c r="G74" s="870"/>
      <c r="H74" s="126" t="s">
        <v>341</v>
      </c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</row>
    <row r="75" spans="2:62" ht="12" customHeight="1">
      <c r="B75" s="790" t="s">
        <v>9</v>
      </c>
      <c r="C75" s="790"/>
      <c r="D75" s="790"/>
      <c r="E75" s="125" t="s">
        <v>157</v>
      </c>
      <c r="F75" s="124" t="s">
        <v>156</v>
      </c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</row>
    <row r="76" spans="2:62" ht="12" customHeight="1"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</row>
  </sheetData>
  <mergeCells count="328">
    <mergeCell ref="AS35:AX35"/>
    <mergeCell ref="AY35:BD35"/>
    <mergeCell ref="BE35:BJ35"/>
    <mergeCell ref="B37:D37"/>
    <mergeCell ref="G35:I35"/>
    <mergeCell ref="O35:T35"/>
    <mergeCell ref="U35:Z35"/>
    <mergeCell ref="AA35:AF35"/>
    <mergeCell ref="AG35:AL35"/>
    <mergeCell ref="AM35:AR35"/>
    <mergeCell ref="G34:I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G33:I33"/>
    <mergeCell ref="O33:T33"/>
    <mergeCell ref="U33:Z33"/>
    <mergeCell ref="AA33:AF33"/>
    <mergeCell ref="AG33:AL33"/>
    <mergeCell ref="AM33:AR33"/>
    <mergeCell ref="AS33:AX33"/>
    <mergeCell ref="AY33:BD33"/>
    <mergeCell ref="BE33:BJ33"/>
    <mergeCell ref="AY31:BD31"/>
    <mergeCell ref="BE31:BJ31"/>
    <mergeCell ref="G32:I32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C31:F31"/>
    <mergeCell ref="G31:I31"/>
    <mergeCell ref="J31:M31"/>
    <mergeCell ref="O31:T31"/>
    <mergeCell ref="U31:Z31"/>
    <mergeCell ref="AA31:AF31"/>
    <mergeCell ref="AG31:AL31"/>
    <mergeCell ref="AM31:AR31"/>
    <mergeCell ref="AS31:AX31"/>
    <mergeCell ref="B28:N29"/>
    <mergeCell ref="O28:AL28"/>
    <mergeCell ref="AM28:BJ28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G24:I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AY22:BD22"/>
    <mergeCell ref="BE22:BJ22"/>
    <mergeCell ref="G23:I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C22:F22"/>
    <mergeCell ref="G22:I22"/>
    <mergeCell ref="J22:M22"/>
    <mergeCell ref="O22:T22"/>
    <mergeCell ref="U22:Z22"/>
    <mergeCell ref="AA22:AF22"/>
    <mergeCell ref="AG22:AL22"/>
    <mergeCell ref="AM22:AR22"/>
    <mergeCell ref="AS22:AX22"/>
    <mergeCell ref="B15:D15"/>
    <mergeCell ref="B17:BJ17"/>
    <mergeCell ref="B19:N20"/>
    <mergeCell ref="O19:AL19"/>
    <mergeCell ref="AM19:BJ19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G11:I11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AY9:BD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C9:F9"/>
    <mergeCell ref="G9:I9"/>
    <mergeCell ref="J9:M9"/>
    <mergeCell ref="O9:T9"/>
    <mergeCell ref="U9:Z9"/>
    <mergeCell ref="AA9:AF9"/>
    <mergeCell ref="AG9:AL9"/>
    <mergeCell ref="AM9:AR9"/>
    <mergeCell ref="AS9:AX9"/>
    <mergeCell ref="B5:BJ5"/>
    <mergeCell ref="B7:N7"/>
    <mergeCell ref="O7:T7"/>
    <mergeCell ref="U7:Z7"/>
    <mergeCell ref="AA7:AF7"/>
    <mergeCell ref="AG7:AL7"/>
    <mergeCell ref="AM7:AR7"/>
    <mergeCell ref="AS7:AX7"/>
    <mergeCell ref="AY7:BD7"/>
    <mergeCell ref="BE7:BJ7"/>
    <mergeCell ref="AS1:BK2"/>
    <mergeCell ref="AK69:AS69"/>
    <mergeCell ref="AW50:BC50"/>
    <mergeCell ref="BD50:BJ50"/>
    <mergeCell ref="F60:G60"/>
    <mergeCell ref="L60:S60"/>
    <mergeCell ref="T60:AB60"/>
    <mergeCell ref="AC60:AJ60"/>
    <mergeCell ref="AK60:AS60"/>
    <mergeCell ref="AT60:BA60"/>
    <mergeCell ref="BB60:BJ60"/>
    <mergeCell ref="F50:G50"/>
    <mergeCell ref="L50:T50"/>
    <mergeCell ref="U50:AA50"/>
    <mergeCell ref="AB50:AH50"/>
    <mergeCell ref="AI50:AO50"/>
    <mergeCell ref="AP50:AV50"/>
    <mergeCell ref="L54:S54"/>
    <mergeCell ref="T54:AB54"/>
    <mergeCell ref="AC54:AJ54"/>
    <mergeCell ref="B40:BJ40"/>
    <mergeCell ref="U42:AH43"/>
    <mergeCell ref="AI42:BJ42"/>
    <mergeCell ref="B43:K43"/>
    <mergeCell ref="AF45:AH45"/>
    <mergeCell ref="AT45:AV45"/>
    <mergeCell ref="BH45:BJ45"/>
    <mergeCell ref="B46:E46"/>
    <mergeCell ref="F46:G46"/>
    <mergeCell ref="H46:K46"/>
    <mergeCell ref="L46:T46"/>
    <mergeCell ref="U46:AA46"/>
    <mergeCell ref="L43:T43"/>
    <mergeCell ref="AI43:AV43"/>
    <mergeCell ref="AB46:AH46"/>
    <mergeCell ref="AI46:AO46"/>
    <mergeCell ref="AW43:BJ43"/>
    <mergeCell ref="U44:AA44"/>
    <mergeCell ref="AB44:AH44"/>
    <mergeCell ref="AI44:AO44"/>
    <mergeCell ref="AP44:AV44"/>
    <mergeCell ref="AW44:BC44"/>
    <mergeCell ref="BD44:BJ44"/>
    <mergeCell ref="AP46:AV46"/>
    <mergeCell ref="AW46:BC46"/>
    <mergeCell ref="BD46:BJ46"/>
    <mergeCell ref="F47:G47"/>
    <mergeCell ref="L47:T47"/>
    <mergeCell ref="U47:AA47"/>
    <mergeCell ref="AB47:AH47"/>
    <mergeCell ref="AI47:AO47"/>
    <mergeCell ref="AP47:AV47"/>
    <mergeCell ref="AW47:BC47"/>
    <mergeCell ref="BD47:BJ47"/>
    <mergeCell ref="F48:G48"/>
    <mergeCell ref="L48:T48"/>
    <mergeCell ref="U48:AA48"/>
    <mergeCell ref="AB48:AH48"/>
    <mergeCell ref="AI48:AO48"/>
    <mergeCell ref="AP48:AV48"/>
    <mergeCell ref="AW48:BC48"/>
    <mergeCell ref="BD48:BJ48"/>
    <mergeCell ref="B56:E56"/>
    <mergeCell ref="F56:G56"/>
    <mergeCell ref="H56:K56"/>
    <mergeCell ref="L56:S56"/>
    <mergeCell ref="T56:AB56"/>
    <mergeCell ref="AT56:BA56"/>
    <mergeCell ref="AK56:AS56"/>
    <mergeCell ref="AC56:AJ56"/>
    <mergeCell ref="BB56:BJ56"/>
    <mergeCell ref="L52:AB52"/>
    <mergeCell ref="AC52:AS53"/>
    <mergeCell ref="AT52:BJ53"/>
    <mergeCell ref="B53:K53"/>
    <mergeCell ref="L53:AB53"/>
    <mergeCell ref="F49:G49"/>
    <mergeCell ref="L49:T49"/>
    <mergeCell ref="U49:AA49"/>
    <mergeCell ref="AK54:AS54"/>
    <mergeCell ref="AT54:BA54"/>
    <mergeCell ref="BB54:BJ54"/>
    <mergeCell ref="AB49:AH49"/>
    <mergeCell ref="AI49:AO49"/>
    <mergeCell ref="AP49:AV49"/>
    <mergeCell ref="AW49:BC49"/>
    <mergeCell ref="BD49:BJ49"/>
    <mergeCell ref="BB58:BJ58"/>
    <mergeCell ref="Z55:AB55"/>
    <mergeCell ref="AQ55:AS55"/>
    <mergeCell ref="BH55:BJ55"/>
    <mergeCell ref="AT57:BA57"/>
    <mergeCell ref="F59:G59"/>
    <mergeCell ref="L59:S59"/>
    <mergeCell ref="T59:AB59"/>
    <mergeCell ref="AC59:AJ59"/>
    <mergeCell ref="AK59:AS59"/>
    <mergeCell ref="AT59:BA59"/>
    <mergeCell ref="BB59:BJ59"/>
    <mergeCell ref="F58:G58"/>
    <mergeCell ref="L58:S58"/>
    <mergeCell ref="T58:AB58"/>
    <mergeCell ref="AC58:AJ58"/>
    <mergeCell ref="AK58:AS58"/>
    <mergeCell ref="AT58:BA58"/>
    <mergeCell ref="F57:G57"/>
    <mergeCell ref="L57:S57"/>
    <mergeCell ref="T57:AB57"/>
    <mergeCell ref="AC57:AJ57"/>
    <mergeCell ref="AK57:AS57"/>
    <mergeCell ref="BB57:BJ57"/>
    <mergeCell ref="B62:K63"/>
    <mergeCell ref="L62:AB62"/>
    <mergeCell ref="AC62:AS62"/>
    <mergeCell ref="L63:S63"/>
    <mergeCell ref="T63:AB63"/>
    <mergeCell ref="AC63:AJ63"/>
    <mergeCell ref="AK63:AS63"/>
    <mergeCell ref="Z64:AB64"/>
    <mergeCell ref="AQ64:AS64"/>
    <mergeCell ref="B65:E65"/>
    <mergeCell ref="F65:G65"/>
    <mergeCell ref="H65:K65"/>
    <mergeCell ref="L65:S65"/>
    <mergeCell ref="T65:AB65"/>
    <mergeCell ref="AC65:AJ65"/>
    <mergeCell ref="AK65:AS65"/>
    <mergeCell ref="F66:G66"/>
    <mergeCell ref="L66:S66"/>
    <mergeCell ref="T66:AB66"/>
    <mergeCell ref="AC66:AJ66"/>
    <mergeCell ref="AK66:AS66"/>
    <mergeCell ref="F67:G67"/>
    <mergeCell ref="L67:S67"/>
    <mergeCell ref="T67:AB67"/>
    <mergeCell ref="AC67:AJ67"/>
    <mergeCell ref="AK67:AS67"/>
    <mergeCell ref="L68:S68"/>
    <mergeCell ref="T68:AB68"/>
    <mergeCell ref="AC68:AJ68"/>
    <mergeCell ref="AK68:AS68"/>
    <mergeCell ref="B75:D75"/>
    <mergeCell ref="F68:G68"/>
    <mergeCell ref="C71:D71"/>
    <mergeCell ref="F71:G71"/>
    <mergeCell ref="F69:G69"/>
    <mergeCell ref="L69:S69"/>
    <mergeCell ref="T69:AB69"/>
    <mergeCell ref="AC69:AJ69"/>
    <mergeCell ref="F72:G72"/>
    <mergeCell ref="F73:G73"/>
    <mergeCell ref="F74:G74"/>
  </mergeCells>
  <phoneticPr fontId="19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style="193" customWidth="1"/>
    <col min="64" max="64" width="11" style="193" customWidth="1"/>
    <col min="65" max="16384" width="9" style="193"/>
  </cols>
  <sheetData>
    <row r="1" spans="1:66" ht="11.1" customHeight="1">
      <c r="A1" s="781">
        <v>202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</row>
    <row r="2" spans="1:66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66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</row>
    <row r="4" spans="1:66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</row>
    <row r="5" spans="1:66" ht="18" customHeight="1">
      <c r="B5" s="805" t="s">
        <v>851</v>
      </c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  <c r="AP5" s="805"/>
      <c r="AQ5" s="805"/>
      <c r="AR5" s="805"/>
      <c r="AS5" s="805"/>
      <c r="AT5" s="805"/>
      <c r="AU5" s="805"/>
      <c r="AV5" s="805"/>
      <c r="AW5" s="805"/>
      <c r="AX5" s="805"/>
      <c r="AY5" s="805"/>
      <c r="AZ5" s="805"/>
      <c r="BA5" s="805"/>
      <c r="BB5" s="805"/>
      <c r="BC5" s="805"/>
      <c r="BD5" s="805"/>
      <c r="BE5" s="805"/>
      <c r="BF5" s="805"/>
      <c r="BG5" s="805"/>
      <c r="BH5" s="805"/>
      <c r="BI5" s="805"/>
      <c r="BJ5" s="805"/>
    </row>
    <row r="6" spans="1:66" ht="12.95" customHeight="1">
      <c r="B6" s="786" t="s">
        <v>882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6"/>
      <c r="AS6" s="786"/>
      <c r="AT6" s="786"/>
      <c r="AU6" s="786"/>
      <c r="AV6" s="786"/>
      <c r="AW6" s="786"/>
      <c r="AX6" s="786"/>
      <c r="AY6" s="786"/>
      <c r="AZ6" s="786"/>
      <c r="BA6" s="786"/>
      <c r="BB6" s="786"/>
      <c r="BC6" s="786"/>
      <c r="BD6" s="786"/>
      <c r="BE6" s="786"/>
      <c r="BF6" s="786"/>
      <c r="BG6" s="786"/>
      <c r="BH6" s="786"/>
      <c r="BI6" s="786"/>
      <c r="BJ6" s="786"/>
    </row>
    <row r="7" spans="1:66" ht="12.95" customHeight="1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</row>
    <row r="8" spans="1:66" ht="13.5" customHeight="1">
      <c r="B8" s="758" t="s">
        <v>1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 t="s">
        <v>440</v>
      </c>
      <c r="P8" s="806"/>
      <c r="Q8" s="806"/>
      <c r="R8" s="806"/>
      <c r="S8" s="806"/>
      <c r="T8" s="806"/>
      <c r="U8" s="806"/>
      <c r="V8" s="806"/>
      <c r="W8" s="806"/>
      <c r="X8" s="806"/>
      <c r="Y8" s="806"/>
      <c r="Z8" s="806"/>
      <c r="AA8" s="806"/>
      <c r="AB8" s="806"/>
      <c r="AC8" s="806"/>
      <c r="AD8" s="806"/>
      <c r="AE8" s="806"/>
      <c r="AF8" s="806"/>
      <c r="AG8" s="806"/>
      <c r="AH8" s="806"/>
      <c r="AI8" s="806"/>
      <c r="AJ8" s="806"/>
      <c r="AK8" s="806"/>
      <c r="AL8" s="809"/>
      <c r="AM8" s="806" t="s">
        <v>883</v>
      </c>
      <c r="AN8" s="806"/>
      <c r="AO8" s="806"/>
      <c r="AP8" s="806"/>
      <c r="AQ8" s="806"/>
      <c r="AR8" s="806"/>
      <c r="AS8" s="806"/>
      <c r="AT8" s="806"/>
      <c r="AU8" s="806"/>
      <c r="AV8" s="806"/>
      <c r="AW8" s="806"/>
      <c r="AX8" s="806"/>
      <c r="AY8" s="806"/>
      <c r="AZ8" s="806"/>
      <c r="BA8" s="806"/>
      <c r="BB8" s="806"/>
      <c r="BC8" s="806"/>
      <c r="BD8" s="806"/>
      <c r="BE8" s="806"/>
      <c r="BF8" s="806"/>
      <c r="BG8" s="806"/>
      <c r="BH8" s="806"/>
      <c r="BI8" s="806"/>
      <c r="BJ8" s="809"/>
    </row>
    <row r="9" spans="1:66" ht="13.5" customHeight="1">
      <c r="B9" s="807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 t="s">
        <v>884</v>
      </c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 t="s">
        <v>439</v>
      </c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7"/>
      <c r="AM9" s="496" t="s">
        <v>884</v>
      </c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 t="s">
        <v>439</v>
      </c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7"/>
    </row>
    <row r="10" spans="1:66">
      <c r="N10" s="195"/>
      <c r="AE10" s="200"/>
      <c r="AF10" s="200"/>
      <c r="AG10" s="200"/>
      <c r="AH10" s="200"/>
      <c r="AI10" s="200"/>
      <c r="AJ10" s="802" t="s">
        <v>155</v>
      </c>
      <c r="AK10" s="802"/>
      <c r="AL10" s="802"/>
      <c r="BC10" s="200"/>
      <c r="BD10" s="200"/>
      <c r="BE10" s="200"/>
      <c r="BF10" s="200"/>
      <c r="BG10" s="200"/>
      <c r="BH10" s="802" t="s">
        <v>155</v>
      </c>
      <c r="BI10" s="802"/>
      <c r="BJ10" s="802"/>
    </row>
    <row r="11" spans="1:66">
      <c r="N11" s="195"/>
      <c r="AB11" s="428"/>
      <c r="AC11" s="428"/>
      <c r="AD11" s="428"/>
      <c r="AE11" s="200"/>
      <c r="AF11" s="200"/>
      <c r="AG11" s="200"/>
      <c r="AH11" s="200"/>
      <c r="AI11" s="200"/>
      <c r="AJ11" s="200"/>
      <c r="AK11" s="200"/>
      <c r="AL11" s="200"/>
      <c r="AZ11" s="428"/>
      <c r="BA11" s="428"/>
      <c r="BB11" s="428"/>
      <c r="BC11" s="200"/>
      <c r="BD11" s="200"/>
      <c r="BE11" s="200"/>
      <c r="BF11" s="200"/>
      <c r="BG11" s="200"/>
      <c r="BH11" s="200"/>
      <c r="BI11" s="200"/>
      <c r="BJ11" s="200"/>
      <c r="BN11" s="200"/>
    </row>
    <row r="12" spans="1:66">
      <c r="C12" s="790" t="s">
        <v>7</v>
      </c>
      <c r="D12" s="790"/>
      <c r="E12" s="790"/>
      <c r="F12" s="790"/>
      <c r="G12" s="786">
        <v>21</v>
      </c>
      <c r="H12" s="786"/>
      <c r="I12" s="786"/>
      <c r="J12" s="790" t="s">
        <v>1</v>
      </c>
      <c r="K12" s="790"/>
      <c r="L12" s="790"/>
      <c r="M12" s="790"/>
      <c r="N12" s="195"/>
      <c r="O12" s="898">
        <v>576801</v>
      </c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640">
        <v>3871780</v>
      </c>
      <c r="AB12" s="640"/>
      <c r="AC12" s="640"/>
      <c r="AD12" s="640"/>
      <c r="AE12" s="640"/>
      <c r="AF12" s="640"/>
      <c r="AG12" s="640"/>
      <c r="AH12" s="640"/>
      <c r="AI12" s="640"/>
      <c r="AJ12" s="640"/>
      <c r="AK12" s="640"/>
      <c r="AL12" s="640"/>
      <c r="AM12" s="478">
        <v>0</v>
      </c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>
        <v>0</v>
      </c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</row>
    <row r="13" spans="1:66">
      <c r="G13" s="786">
        <v>22</v>
      </c>
      <c r="H13" s="786"/>
      <c r="I13" s="786"/>
      <c r="N13" s="195"/>
      <c r="O13" s="898">
        <v>101239</v>
      </c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640">
        <v>676285</v>
      </c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478">
        <v>851813</v>
      </c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640">
        <v>11073569</v>
      </c>
      <c r="AZ13" s="640"/>
      <c r="BA13" s="640"/>
      <c r="BB13" s="640"/>
      <c r="BC13" s="640"/>
      <c r="BD13" s="640"/>
      <c r="BE13" s="640"/>
      <c r="BF13" s="640"/>
      <c r="BG13" s="640"/>
      <c r="BH13" s="640"/>
      <c r="BI13" s="640"/>
      <c r="BJ13" s="640"/>
      <c r="BL13" s="200"/>
    </row>
    <row r="14" spans="1:66">
      <c r="G14" s="786">
        <v>23</v>
      </c>
      <c r="H14" s="786"/>
      <c r="I14" s="786"/>
      <c r="N14" s="195"/>
      <c r="O14" s="898">
        <v>148</v>
      </c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640">
        <v>1025</v>
      </c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478">
        <v>1003244</v>
      </c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640">
        <v>12481548</v>
      </c>
      <c r="AZ14" s="640"/>
      <c r="BA14" s="640"/>
      <c r="BB14" s="640"/>
      <c r="BC14" s="640"/>
      <c r="BD14" s="640"/>
      <c r="BE14" s="640"/>
      <c r="BF14" s="640"/>
      <c r="BG14" s="640"/>
      <c r="BH14" s="640"/>
      <c r="BI14" s="640"/>
      <c r="BJ14" s="640"/>
    </row>
    <row r="15" spans="1:66">
      <c r="G15" s="786">
        <v>24</v>
      </c>
      <c r="H15" s="786"/>
      <c r="I15" s="786"/>
      <c r="N15" s="200"/>
      <c r="O15" s="898">
        <v>840007</v>
      </c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640">
        <v>8710675</v>
      </c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478">
        <v>199196</v>
      </c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640">
        <v>2234522</v>
      </c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L15" s="429"/>
    </row>
    <row r="16" spans="1:66">
      <c r="G16" s="777">
        <v>25</v>
      </c>
      <c r="H16" s="777"/>
      <c r="I16" s="777"/>
      <c r="N16" s="200"/>
      <c r="O16" s="487">
        <v>1014495</v>
      </c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>
        <v>10305405</v>
      </c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>
        <v>11</v>
      </c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>
        <v>143</v>
      </c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L16" s="429"/>
    </row>
    <row r="17" spans="2:62"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</row>
    <row r="18" spans="2:62">
      <c r="B18" s="783" t="s">
        <v>9</v>
      </c>
      <c r="C18" s="783"/>
      <c r="D18" s="783"/>
      <c r="E18" s="427" t="s">
        <v>886</v>
      </c>
      <c r="F18" s="198" t="s">
        <v>423</v>
      </c>
    </row>
    <row r="20" spans="2:62" ht="12.75" customHeight="1">
      <c r="B20" s="786" t="s">
        <v>438</v>
      </c>
      <c r="C20" s="786"/>
      <c r="D20" s="786"/>
      <c r="E20" s="786"/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  <c r="R20" s="786"/>
      <c r="S20" s="786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6"/>
      <c r="AE20" s="786"/>
      <c r="AF20" s="786"/>
      <c r="AG20" s="786"/>
      <c r="AH20" s="786"/>
      <c r="AI20" s="786"/>
      <c r="AJ20" s="786"/>
      <c r="AK20" s="786"/>
      <c r="AL20" s="786"/>
      <c r="AM20" s="786"/>
      <c r="AN20" s="786"/>
      <c r="AO20" s="786"/>
      <c r="AP20" s="786"/>
      <c r="AQ20" s="786"/>
      <c r="AR20" s="786"/>
      <c r="AS20" s="786"/>
      <c r="AT20" s="786"/>
      <c r="AU20" s="786"/>
      <c r="AV20" s="786"/>
      <c r="AW20" s="786"/>
      <c r="AX20" s="786"/>
      <c r="AY20" s="786"/>
      <c r="AZ20" s="786"/>
      <c r="BA20" s="786"/>
      <c r="BB20" s="786"/>
      <c r="BC20" s="786"/>
      <c r="BD20" s="786"/>
      <c r="BE20" s="786"/>
      <c r="BF20" s="786"/>
      <c r="BG20" s="786"/>
      <c r="BH20" s="786"/>
      <c r="BI20" s="786"/>
      <c r="BJ20" s="786"/>
    </row>
    <row r="21" spans="2:62">
      <c r="BJ21" s="430"/>
    </row>
    <row r="22" spans="2:62" ht="13.5" customHeight="1">
      <c r="B22" s="758" t="s">
        <v>1</v>
      </c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 t="s">
        <v>437</v>
      </c>
      <c r="P22" s="806"/>
      <c r="Q22" s="806"/>
      <c r="R22" s="806"/>
      <c r="S22" s="806"/>
      <c r="T22" s="806"/>
      <c r="U22" s="806"/>
      <c r="V22" s="806"/>
      <c r="W22" s="806"/>
      <c r="X22" s="806"/>
      <c r="Y22" s="806"/>
      <c r="Z22" s="806"/>
      <c r="AA22" s="806"/>
      <c r="AB22" s="806"/>
      <c r="AC22" s="806"/>
      <c r="AD22" s="806"/>
      <c r="AE22" s="806"/>
      <c r="AF22" s="806"/>
      <c r="AG22" s="806"/>
      <c r="AH22" s="806"/>
      <c r="AI22" s="806"/>
      <c r="AJ22" s="806"/>
      <c r="AK22" s="806"/>
      <c r="AL22" s="806"/>
      <c r="AM22" s="806" t="s">
        <v>436</v>
      </c>
      <c r="AN22" s="806"/>
      <c r="AO22" s="806"/>
      <c r="AP22" s="806"/>
      <c r="AQ22" s="806"/>
      <c r="AR22" s="806"/>
      <c r="AS22" s="806"/>
      <c r="AT22" s="806"/>
      <c r="AU22" s="806"/>
      <c r="AV22" s="806"/>
      <c r="AW22" s="806"/>
      <c r="AX22" s="806"/>
      <c r="AY22" s="806"/>
      <c r="AZ22" s="806"/>
      <c r="BA22" s="806"/>
      <c r="BB22" s="806"/>
      <c r="BC22" s="806"/>
      <c r="BD22" s="806"/>
      <c r="BE22" s="806"/>
      <c r="BF22" s="806"/>
      <c r="BG22" s="806"/>
      <c r="BH22" s="806"/>
      <c r="BI22" s="806"/>
      <c r="BJ22" s="809"/>
    </row>
    <row r="23" spans="2:62" ht="13.5" customHeight="1">
      <c r="B23" s="807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 t="s">
        <v>884</v>
      </c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 t="s">
        <v>439</v>
      </c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7"/>
      <c r="AM23" s="496" t="s">
        <v>885</v>
      </c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  <c r="AX23" s="496"/>
      <c r="AY23" s="496" t="s">
        <v>431</v>
      </c>
      <c r="AZ23" s="496"/>
      <c r="BA23" s="496"/>
      <c r="BB23" s="496"/>
      <c r="BC23" s="496"/>
      <c r="BD23" s="496"/>
      <c r="BE23" s="496"/>
      <c r="BF23" s="496"/>
      <c r="BG23" s="496"/>
      <c r="BH23" s="496"/>
      <c r="BI23" s="496"/>
      <c r="BJ23" s="497"/>
    </row>
    <row r="24" spans="2:62">
      <c r="N24" s="195"/>
      <c r="AE24" s="200"/>
      <c r="AF24" s="200"/>
      <c r="AG24" s="200"/>
      <c r="AH24" s="200"/>
      <c r="AI24" s="200"/>
      <c r="AJ24" s="802" t="s">
        <v>155</v>
      </c>
      <c r="AK24" s="802"/>
      <c r="AL24" s="802"/>
      <c r="BC24" s="200"/>
      <c r="BD24" s="200"/>
      <c r="BE24" s="200"/>
      <c r="BF24" s="200"/>
      <c r="BG24" s="200"/>
      <c r="BH24" s="802"/>
      <c r="BI24" s="802"/>
      <c r="BJ24" s="802"/>
    </row>
    <row r="25" spans="2:62" ht="15" customHeight="1">
      <c r="C25" s="790" t="s">
        <v>7</v>
      </c>
      <c r="D25" s="790"/>
      <c r="E25" s="790"/>
      <c r="F25" s="790"/>
      <c r="G25" s="786">
        <v>21</v>
      </c>
      <c r="H25" s="786"/>
      <c r="I25" s="786"/>
      <c r="J25" s="790" t="s">
        <v>1</v>
      </c>
      <c r="K25" s="790"/>
      <c r="L25" s="790"/>
      <c r="M25" s="790"/>
      <c r="N25" s="195"/>
      <c r="O25" s="898">
        <v>78897</v>
      </c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>
        <v>1995452</v>
      </c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>
        <v>574</v>
      </c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>
        <v>591</v>
      </c>
      <c r="AZ25" s="478"/>
      <c r="BA25" s="478"/>
      <c r="BB25" s="478"/>
      <c r="BC25" s="478"/>
      <c r="BD25" s="478"/>
      <c r="BE25" s="478"/>
      <c r="BF25" s="478"/>
      <c r="BG25" s="478"/>
      <c r="BH25" s="478"/>
      <c r="BI25" s="478"/>
      <c r="BJ25" s="478"/>
    </row>
    <row r="26" spans="2:62">
      <c r="G26" s="786">
        <v>22</v>
      </c>
      <c r="H26" s="786"/>
      <c r="I26" s="786"/>
      <c r="N26" s="195"/>
      <c r="O26" s="898">
        <v>80364</v>
      </c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>
        <v>2027588</v>
      </c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>
        <v>586</v>
      </c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>
        <v>601</v>
      </c>
      <c r="AZ26" s="478"/>
      <c r="BA26" s="478"/>
      <c r="BB26" s="478"/>
      <c r="BC26" s="478"/>
      <c r="BD26" s="478"/>
      <c r="BE26" s="478"/>
      <c r="BF26" s="478"/>
      <c r="BG26" s="478"/>
      <c r="BH26" s="478"/>
      <c r="BI26" s="478"/>
      <c r="BJ26" s="478"/>
    </row>
    <row r="27" spans="2:62">
      <c r="G27" s="786">
        <v>23</v>
      </c>
      <c r="H27" s="786"/>
      <c r="I27" s="786"/>
      <c r="N27" s="195"/>
      <c r="O27" s="898">
        <v>55623</v>
      </c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>
        <v>2101847</v>
      </c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>
        <v>605</v>
      </c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>
        <v>622</v>
      </c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</row>
    <row r="28" spans="2:62">
      <c r="G28" s="786">
        <v>24</v>
      </c>
      <c r="H28" s="786"/>
      <c r="I28" s="786"/>
      <c r="N28" s="200"/>
      <c r="O28" s="898">
        <v>55941</v>
      </c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>
        <v>2114282</v>
      </c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>
        <v>630</v>
      </c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>
        <v>647</v>
      </c>
      <c r="AZ28" s="478"/>
      <c r="BA28" s="478"/>
      <c r="BB28" s="478"/>
      <c r="BC28" s="478"/>
      <c r="BD28" s="478"/>
      <c r="BE28" s="478"/>
      <c r="BF28" s="478"/>
      <c r="BG28" s="478"/>
      <c r="BH28" s="478"/>
      <c r="BI28" s="478"/>
      <c r="BJ28" s="478"/>
    </row>
    <row r="29" spans="2:62">
      <c r="G29" s="777">
        <v>25</v>
      </c>
      <c r="H29" s="777"/>
      <c r="I29" s="777"/>
      <c r="N29" s="200"/>
      <c r="O29" s="487">
        <v>56179</v>
      </c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>
        <v>2113291</v>
      </c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>
        <v>676</v>
      </c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>
        <v>694</v>
      </c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</row>
    <row r="30" spans="2:62"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</row>
    <row r="31" spans="2:62">
      <c r="B31" s="200"/>
      <c r="C31" s="520" t="s">
        <v>8</v>
      </c>
      <c r="D31" s="520"/>
      <c r="E31" s="268" t="s">
        <v>887</v>
      </c>
      <c r="F31" s="268" t="s">
        <v>888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</row>
    <row r="32" spans="2:62">
      <c r="B32" s="783" t="s">
        <v>9</v>
      </c>
      <c r="C32" s="783"/>
      <c r="D32" s="783"/>
      <c r="E32" s="427" t="s">
        <v>887</v>
      </c>
      <c r="F32" s="198" t="s">
        <v>423</v>
      </c>
    </row>
    <row r="34" spans="2:62" ht="12.75" customHeight="1">
      <c r="B34" s="786" t="s">
        <v>434</v>
      </c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86"/>
      <c r="AQ34" s="786"/>
      <c r="AR34" s="786"/>
      <c r="AS34" s="786"/>
      <c r="AT34" s="786"/>
      <c r="AU34" s="786"/>
      <c r="AV34" s="786"/>
      <c r="AW34" s="786"/>
      <c r="AX34" s="786"/>
      <c r="AY34" s="786"/>
      <c r="AZ34" s="786"/>
      <c r="BA34" s="786"/>
      <c r="BB34" s="786"/>
      <c r="BC34" s="786"/>
      <c r="BD34" s="786"/>
      <c r="BE34" s="786"/>
      <c r="BF34" s="786"/>
      <c r="BG34" s="786"/>
      <c r="BH34" s="786"/>
      <c r="BI34" s="786"/>
      <c r="BJ34" s="786"/>
    </row>
    <row r="35" spans="2:62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</row>
    <row r="36" spans="2:62">
      <c r="B36" s="758" t="s">
        <v>1</v>
      </c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 t="s">
        <v>433</v>
      </c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06"/>
      <c r="AK36" s="806"/>
      <c r="AL36" s="806"/>
      <c r="AM36" s="806" t="s">
        <v>432</v>
      </c>
      <c r="AN36" s="806"/>
      <c r="AO36" s="806"/>
      <c r="AP36" s="806"/>
      <c r="AQ36" s="806"/>
      <c r="AR36" s="806"/>
      <c r="AS36" s="806"/>
      <c r="AT36" s="806"/>
      <c r="AU36" s="806"/>
      <c r="AV36" s="806"/>
      <c r="AW36" s="806"/>
      <c r="AX36" s="806"/>
      <c r="AY36" s="806"/>
      <c r="AZ36" s="806"/>
      <c r="BA36" s="806"/>
      <c r="BB36" s="806"/>
      <c r="BC36" s="806"/>
      <c r="BD36" s="806"/>
      <c r="BE36" s="806"/>
      <c r="BF36" s="806"/>
      <c r="BG36" s="806"/>
      <c r="BH36" s="806"/>
      <c r="BI36" s="806"/>
      <c r="BJ36" s="809"/>
    </row>
    <row r="37" spans="2:62" ht="13.5" customHeight="1">
      <c r="B37" s="807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 t="s">
        <v>884</v>
      </c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 t="s">
        <v>439</v>
      </c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 t="s">
        <v>884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 t="s">
        <v>439</v>
      </c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7"/>
    </row>
    <row r="38" spans="2:62">
      <c r="N38" s="195"/>
      <c r="AD38" s="138"/>
      <c r="AJ38" s="874" t="s">
        <v>155</v>
      </c>
      <c r="AK38" s="874"/>
      <c r="AL38" s="874"/>
      <c r="AT38" s="138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874" t="s">
        <v>155</v>
      </c>
      <c r="BI38" s="874"/>
      <c r="BJ38" s="874"/>
    </row>
    <row r="39" spans="2:62">
      <c r="N39" s="195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</row>
    <row r="40" spans="2:62">
      <c r="C40" s="790" t="s">
        <v>7</v>
      </c>
      <c r="D40" s="790"/>
      <c r="E40" s="790"/>
      <c r="F40" s="790"/>
      <c r="G40" s="786">
        <v>21</v>
      </c>
      <c r="H40" s="786"/>
      <c r="I40" s="786"/>
      <c r="J40" s="790" t="s">
        <v>1</v>
      </c>
      <c r="K40" s="790"/>
      <c r="L40" s="790"/>
      <c r="M40" s="790"/>
      <c r="N40" s="195"/>
      <c r="O40" s="896">
        <v>105933</v>
      </c>
      <c r="P40" s="897"/>
      <c r="Q40" s="897"/>
      <c r="R40" s="897"/>
      <c r="S40" s="897"/>
      <c r="T40" s="897"/>
      <c r="U40" s="897"/>
      <c r="V40" s="897"/>
      <c r="W40" s="897"/>
      <c r="X40" s="897"/>
      <c r="Y40" s="897"/>
      <c r="Z40" s="897"/>
      <c r="AA40" s="456">
        <v>1430096</v>
      </c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83">
        <v>5368</v>
      </c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>
        <v>83204</v>
      </c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</row>
    <row r="41" spans="2:62">
      <c r="G41" s="786">
        <v>22</v>
      </c>
      <c r="H41" s="786"/>
      <c r="I41" s="786"/>
      <c r="N41" s="195"/>
      <c r="O41" s="876">
        <v>106929</v>
      </c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>
        <v>1443542</v>
      </c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83">
        <v>5469</v>
      </c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>
        <v>84770</v>
      </c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</row>
    <row r="42" spans="2:62">
      <c r="G42" s="786">
        <v>23</v>
      </c>
      <c r="H42" s="786"/>
      <c r="I42" s="786"/>
      <c r="N42" s="195"/>
      <c r="O42" s="876">
        <v>107026</v>
      </c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>
        <v>1444851</v>
      </c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83">
        <v>5680</v>
      </c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>
        <v>88040</v>
      </c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</row>
    <row r="43" spans="2:62">
      <c r="G43" s="786">
        <v>24</v>
      </c>
      <c r="H43" s="786"/>
      <c r="I43" s="786"/>
      <c r="N43" s="200"/>
      <c r="O43" s="876">
        <v>106663</v>
      </c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>
        <v>1439951</v>
      </c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83">
        <v>5768</v>
      </c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>
        <v>89404</v>
      </c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</row>
    <row r="44" spans="2:62">
      <c r="G44" s="777">
        <v>25</v>
      </c>
      <c r="H44" s="777"/>
      <c r="I44" s="777"/>
      <c r="N44" s="200"/>
      <c r="O44" s="457">
        <v>105253</v>
      </c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>
        <v>1420916</v>
      </c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>
        <v>6169</v>
      </c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>
        <v>95620</v>
      </c>
      <c r="AZ44" s="453"/>
      <c r="BA44" s="453"/>
      <c r="BB44" s="453"/>
      <c r="BC44" s="453"/>
      <c r="BD44" s="453"/>
      <c r="BE44" s="453"/>
      <c r="BF44" s="453"/>
      <c r="BG44" s="453"/>
      <c r="BH44" s="453"/>
      <c r="BI44" s="453"/>
      <c r="BJ44" s="453"/>
    </row>
    <row r="45" spans="2:62"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</row>
    <row r="46" spans="2:62">
      <c r="B46" s="783" t="s">
        <v>9</v>
      </c>
      <c r="C46" s="783"/>
      <c r="D46" s="783"/>
      <c r="E46" s="427" t="s">
        <v>886</v>
      </c>
      <c r="F46" s="198" t="s">
        <v>423</v>
      </c>
    </row>
    <row r="48" spans="2:62" ht="18" customHeight="1">
      <c r="B48" s="805" t="s">
        <v>852</v>
      </c>
      <c r="C48" s="805"/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  <c r="AC48" s="805"/>
      <c r="AD48" s="805"/>
      <c r="AE48" s="805"/>
      <c r="AF48" s="805"/>
      <c r="AG48" s="805"/>
      <c r="AH48" s="805"/>
      <c r="AI48" s="805"/>
      <c r="AJ48" s="805"/>
      <c r="AK48" s="805"/>
      <c r="AL48" s="805"/>
      <c r="AM48" s="805"/>
      <c r="AN48" s="805"/>
      <c r="AO48" s="805"/>
      <c r="AP48" s="805"/>
      <c r="AQ48" s="805"/>
      <c r="AR48" s="805"/>
      <c r="AS48" s="805"/>
      <c r="AT48" s="805"/>
      <c r="AU48" s="805"/>
      <c r="AV48" s="805"/>
      <c r="AW48" s="805"/>
      <c r="AX48" s="805"/>
      <c r="AY48" s="805"/>
      <c r="AZ48" s="805"/>
      <c r="BA48" s="805"/>
      <c r="BB48" s="805"/>
      <c r="BC48" s="805"/>
      <c r="BD48" s="805"/>
      <c r="BE48" s="805"/>
      <c r="BF48" s="805"/>
      <c r="BG48" s="805"/>
      <c r="BH48" s="805"/>
      <c r="BI48" s="805"/>
      <c r="BJ48" s="805"/>
    </row>
    <row r="49" spans="2:62">
      <c r="BJ49" s="431" t="s">
        <v>430</v>
      </c>
    </row>
    <row r="50" spans="2:62">
      <c r="B50" s="889" t="s">
        <v>399</v>
      </c>
      <c r="C50" s="890"/>
      <c r="D50" s="890"/>
      <c r="E50" s="890"/>
      <c r="F50" s="890"/>
      <c r="G50" s="890"/>
      <c r="H50" s="890"/>
      <c r="I50" s="890"/>
      <c r="J50" s="890"/>
      <c r="K50" s="890"/>
      <c r="L50" s="890"/>
      <c r="M50" s="893" t="s">
        <v>429</v>
      </c>
      <c r="N50" s="893"/>
      <c r="O50" s="893"/>
      <c r="P50" s="893"/>
      <c r="Q50" s="893"/>
      <c r="R50" s="893"/>
      <c r="S50" s="893"/>
      <c r="T50" s="893"/>
      <c r="U50" s="893"/>
      <c r="V50" s="893"/>
      <c r="W50" s="893" t="s">
        <v>428</v>
      </c>
      <c r="X50" s="893"/>
      <c r="Y50" s="893"/>
      <c r="Z50" s="893"/>
      <c r="AA50" s="893"/>
      <c r="AB50" s="893"/>
      <c r="AC50" s="893"/>
      <c r="AD50" s="893"/>
      <c r="AE50" s="893"/>
      <c r="AF50" s="893"/>
      <c r="AG50" s="893" t="s">
        <v>427</v>
      </c>
      <c r="AH50" s="893"/>
      <c r="AI50" s="893"/>
      <c r="AJ50" s="893"/>
      <c r="AK50" s="893"/>
      <c r="AL50" s="893"/>
      <c r="AM50" s="893"/>
      <c r="AN50" s="893"/>
      <c r="AO50" s="893"/>
      <c r="AP50" s="893"/>
      <c r="AQ50" s="893" t="s">
        <v>426</v>
      </c>
      <c r="AR50" s="893"/>
      <c r="AS50" s="893"/>
      <c r="AT50" s="893"/>
      <c r="AU50" s="893"/>
      <c r="AV50" s="893"/>
      <c r="AW50" s="893"/>
      <c r="AX50" s="893"/>
      <c r="AY50" s="893"/>
      <c r="AZ50" s="893"/>
      <c r="BA50" s="893" t="s">
        <v>425</v>
      </c>
      <c r="BB50" s="893"/>
      <c r="BC50" s="893"/>
      <c r="BD50" s="893"/>
      <c r="BE50" s="893"/>
      <c r="BF50" s="893"/>
      <c r="BG50" s="893"/>
      <c r="BH50" s="893"/>
      <c r="BI50" s="893"/>
      <c r="BJ50" s="895"/>
    </row>
    <row r="51" spans="2:62">
      <c r="B51" s="891"/>
      <c r="C51" s="892"/>
      <c r="D51" s="892"/>
      <c r="E51" s="892"/>
      <c r="F51" s="892"/>
      <c r="G51" s="892"/>
      <c r="H51" s="892"/>
      <c r="I51" s="892"/>
      <c r="J51" s="892"/>
      <c r="K51" s="892"/>
      <c r="L51" s="892"/>
      <c r="M51" s="894"/>
      <c r="N51" s="894"/>
      <c r="O51" s="894"/>
      <c r="P51" s="894"/>
      <c r="Q51" s="894"/>
      <c r="R51" s="894"/>
      <c r="S51" s="894"/>
      <c r="T51" s="894"/>
      <c r="U51" s="894"/>
      <c r="V51" s="894"/>
      <c r="W51" s="894"/>
      <c r="X51" s="894"/>
      <c r="Y51" s="894"/>
      <c r="Z51" s="894"/>
      <c r="AA51" s="894"/>
      <c r="AB51" s="894"/>
      <c r="AC51" s="894"/>
      <c r="AD51" s="894"/>
      <c r="AE51" s="894"/>
      <c r="AF51" s="894"/>
      <c r="AG51" s="894"/>
      <c r="AH51" s="894"/>
      <c r="AI51" s="894"/>
      <c r="AJ51" s="894"/>
      <c r="AK51" s="894"/>
      <c r="AL51" s="894"/>
      <c r="AM51" s="894"/>
      <c r="AN51" s="894"/>
      <c r="AO51" s="894"/>
      <c r="AP51" s="894"/>
      <c r="AQ51" s="894"/>
      <c r="AR51" s="894"/>
      <c r="AS51" s="894"/>
      <c r="AT51" s="894"/>
      <c r="AU51" s="894"/>
      <c r="AV51" s="894"/>
      <c r="AW51" s="894"/>
      <c r="AX51" s="894"/>
      <c r="AY51" s="894"/>
      <c r="AZ51" s="894"/>
      <c r="BA51" s="894"/>
      <c r="BB51" s="894"/>
      <c r="BC51" s="894"/>
      <c r="BD51" s="894"/>
      <c r="BE51" s="894"/>
      <c r="BF51" s="894"/>
      <c r="BG51" s="894"/>
      <c r="BH51" s="894"/>
      <c r="BI51" s="894"/>
      <c r="BJ51" s="715"/>
    </row>
    <row r="52" spans="2:62">
      <c r="L52" s="194"/>
      <c r="BI52" s="802" t="s">
        <v>889</v>
      </c>
      <c r="BJ52" s="802"/>
    </row>
    <row r="53" spans="2:62">
      <c r="L53" s="195"/>
      <c r="BI53" s="428"/>
      <c r="BJ53" s="428"/>
    </row>
    <row r="54" spans="2:62" ht="13.5" customHeight="1">
      <c r="C54" s="790" t="s">
        <v>7</v>
      </c>
      <c r="D54" s="790"/>
      <c r="E54" s="790"/>
      <c r="F54" s="786">
        <v>21</v>
      </c>
      <c r="G54" s="786"/>
      <c r="H54" s="786"/>
      <c r="I54" s="790" t="s">
        <v>399</v>
      </c>
      <c r="J54" s="790"/>
      <c r="K54" s="790"/>
      <c r="L54" s="195"/>
      <c r="M54" s="886">
        <v>91</v>
      </c>
      <c r="N54" s="887"/>
      <c r="O54" s="887"/>
      <c r="P54" s="887"/>
      <c r="Q54" s="887"/>
      <c r="R54" s="887"/>
      <c r="S54" s="888">
        <v>8</v>
      </c>
      <c r="T54" s="888"/>
      <c r="U54" s="888"/>
      <c r="V54" s="888"/>
      <c r="W54" s="483">
        <v>172</v>
      </c>
      <c r="X54" s="483"/>
      <c r="Y54" s="483"/>
      <c r="Z54" s="483"/>
      <c r="AA54" s="483"/>
      <c r="AB54" s="483"/>
      <c r="AC54" s="483"/>
      <c r="AD54" s="483"/>
      <c r="AE54" s="483"/>
      <c r="AF54" s="483"/>
      <c r="AG54" s="640">
        <v>5111</v>
      </c>
      <c r="AH54" s="640"/>
      <c r="AI54" s="640"/>
      <c r="AJ54" s="640"/>
      <c r="AK54" s="640"/>
      <c r="AL54" s="640"/>
      <c r="AM54" s="640"/>
      <c r="AN54" s="640"/>
      <c r="AO54" s="640"/>
      <c r="AP54" s="640"/>
      <c r="AQ54" s="640">
        <v>3705</v>
      </c>
      <c r="AR54" s="640"/>
      <c r="AS54" s="640"/>
      <c r="AT54" s="640"/>
      <c r="AU54" s="640"/>
      <c r="AV54" s="640"/>
      <c r="AW54" s="640"/>
      <c r="AX54" s="640"/>
      <c r="AY54" s="640"/>
      <c r="AZ54" s="640"/>
      <c r="BA54" s="880">
        <v>72.5</v>
      </c>
      <c r="BB54" s="880"/>
      <c r="BC54" s="880"/>
      <c r="BD54" s="880"/>
      <c r="BE54" s="880"/>
      <c r="BF54" s="880"/>
      <c r="BG54" s="880"/>
      <c r="BH54" s="880"/>
      <c r="BI54" s="880"/>
      <c r="BJ54" s="880"/>
    </row>
    <row r="55" spans="2:62">
      <c r="F55" s="786">
        <v>22</v>
      </c>
      <c r="G55" s="786"/>
      <c r="H55" s="786"/>
      <c r="L55" s="195"/>
      <c r="M55" s="886">
        <v>93</v>
      </c>
      <c r="N55" s="887"/>
      <c r="O55" s="887"/>
      <c r="P55" s="887"/>
      <c r="Q55" s="887"/>
      <c r="R55" s="887"/>
      <c r="S55" s="888">
        <v>14</v>
      </c>
      <c r="T55" s="888"/>
      <c r="U55" s="888"/>
      <c r="V55" s="888"/>
      <c r="W55" s="483">
        <v>170</v>
      </c>
      <c r="X55" s="483"/>
      <c r="Y55" s="483"/>
      <c r="Z55" s="483"/>
      <c r="AA55" s="483"/>
      <c r="AB55" s="483"/>
      <c r="AC55" s="483"/>
      <c r="AD55" s="483"/>
      <c r="AE55" s="483"/>
      <c r="AF55" s="483"/>
      <c r="AG55" s="640">
        <v>5078</v>
      </c>
      <c r="AH55" s="640"/>
      <c r="AI55" s="640"/>
      <c r="AJ55" s="640"/>
      <c r="AK55" s="640"/>
      <c r="AL55" s="640"/>
      <c r="AM55" s="640"/>
      <c r="AN55" s="640"/>
      <c r="AO55" s="640"/>
      <c r="AP55" s="640"/>
      <c r="AQ55" s="640">
        <v>3822</v>
      </c>
      <c r="AR55" s="640"/>
      <c r="AS55" s="640"/>
      <c r="AT55" s="640"/>
      <c r="AU55" s="640"/>
      <c r="AV55" s="640"/>
      <c r="AW55" s="640"/>
      <c r="AX55" s="640"/>
      <c r="AY55" s="640"/>
      <c r="AZ55" s="640"/>
      <c r="BA55" s="880">
        <v>75.3</v>
      </c>
      <c r="BB55" s="880"/>
      <c r="BC55" s="880"/>
      <c r="BD55" s="880"/>
      <c r="BE55" s="880"/>
      <c r="BF55" s="880"/>
      <c r="BG55" s="880"/>
      <c r="BH55" s="880"/>
      <c r="BI55" s="880"/>
      <c r="BJ55" s="880"/>
    </row>
    <row r="56" spans="2:62">
      <c r="F56" s="786">
        <v>23</v>
      </c>
      <c r="G56" s="786"/>
      <c r="H56" s="786"/>
      <c r="L56" s="195"/>
      <c r="M56" s="886">
        <v>93</v>
      </c>
      <c r="N56" s="887"/>
      <c r="O56" s="887"/>
      <c r="P56" s="887"/>
      <c r="Q56" s="887"/>
      <c r="R56" s="887"/>
      <c r="S56" s="888">
        <v>17</v>
      </c>
      <c r="T56" s="888"/>
      <c r="U56" s="888"/>
      <c r="V56" s="888"/>
      <c r="W56" s="483">
        <v>165</v>
      </c>
      <c r="X56" s="483"/>
      <c r="Y56" s="483"/>
      <c r="Z56" s="483"/>
      <c r="AA56" s="483"/>
      <c r="AB56" s="483"/>
      <c r="AC56" s="483"/>
      <c r="AD56" s="483"/>
      <c r="AE56" s="483"/>
      <c r="AF56" s="483"/>
      <c r="AG56" s="640">
        <v>4879</v>
      </c>
      <c r="AH56" s="640"/>
      <c r="AI56" s="640"/>
      <c r="AJ56" s="640"/>
      <c r="AK56" s="640"/>
      <c r="AL56" s="640"/>
      <c r="AM56" s="640"/>
      <c r="AN56" s="640"/>
      <c r="AO56" s="640"/>
      <c r="AP56" s="640"/>
      <c r="AQ56" s="640">
        <v>3774</v>
      </c>
      <c r="AR56" s="640"/>
      <c r="AS56" s="640"/>
      <c r="AT56" s="640"/>
      <c r="AU56" s="640"/>
      <c r="AV56" s="640"/>
      <c r="AW56" s="640"/>
      <c r="AX56" s="640"/>
      <c r="AY56" s="640"/>
      <c r="AZ56" s="640"/>
      <c r="BA56" s="880">
        <v>77.400000000000006</v>
      </c>
      <c r="BB56" s="880"/>
      <c r="BC56" s="880"/>
      <c r="BD56" s="880"/>
      <c r="BE56" s="880"/>
      <c r="BF56" s="880"/>
      <c r="BG56" s="880"/>
      <c r="BH56" s="880"/>
      <c r="BI56" s="880"/>
      <c r="BJ56" s="880"/>
    </row>
    <row r="57" spans="2:62">
      <c r="F57" s="786">
        <v>24</v>
      </c>
      <c r="G57" s="786"/>
      <c r="H57" s="786"/>
      <c r="L57" s="195"/>
      <c r="M57" s="886">
        <v>92</v>
      </c>
      <c r="N57" s="887"/>
      <c r="O57" s="887"/>
      <c r="P57" s="887"/>
      <c r="Q57" s="887"/>
      <c r="R57" s="887"/>
      <c r="S57" s="888">
        <v>22</v>
      </c>
      <c r="T57" s="888"/>
      <c r="U57" s="888"/>
      <c r="V57" s="888"/>
      <c r="W57" s="640">
        <v>158</v>
      </c>
      <c r="X57" s="640"/>
      <c r="Y57" s="640"/>
      <c r="Z57" s="640"/>
      <c r="AA57" s="640"/>
      <c r="AB57" s="640"/>
      <c r="AC57" s="640"/>
      <c r="AD57" s="640"/>
      <c r="AE57" s="640"/>
      <c r="AF57" s="640"/>
      <c r="AG57" s="492">
        <v>5132</v>
      </c>
      <c r="AH57" s="492"/>
      <c r="AI57" s="492"/>
      <c r="AJ57" s="492"/>
      <c r="AK57" s="492"/>
      <c r="AL57" s="492"/>
      <c r="AM57" s="492"/>
      <c r="AN57" s="492"/>
      <c r="AO57" s="492"/>
      <c r="AP57" s="492"/>
      <c r="AQ57" s="640">
        <v>3758</v>
      </c>
      <c r="AR57" s="640"/>
      <c r="AS57" s="640"/>
      <c r="AT57" s="640"/>
      <c r="AU57" s="640"/>
      <c r="AV57" s="640"/>
      <c r="AW57" s="640"/>
      <c r="AX57" s="640"/>
      <c r="AY57" s="640"/>
      <c r="AZ57" s="640"/>
      <c r="BA57" s="880">
        <v>73.2</v>
      </c>
      <c r="BB57" s="880"/>
      <c r="BC57" s="880"/>
      <c r="BD57" s="880"/>
      <c r="BE57" s="880"/>
      <c r="BF57" s="880"/>
      <c r="BG57" s="880"/>
      <c r="BH57" s="880"/>
      <c r="BI57" s="880"/>
      <c r="BJ57" s="880"/>
    </row>
    <row r="58" spans="2:62">
      <c r="F58" s="777">
        <v>25</v>
      </c>
      <c r="G58" s="777"/>
      <c r="H58" s="777"/>
      <c r="L58" s="195"/>
      <c r="M58" s="881">
        <v>92</v>
      </c>
      <c r="N58" s="882"/>
      <c r="O58" s="882"/>
      <c r="P58" s="882"/>
      <c r="Q58" s="882"/>
      <c r="R58" s="882"/>
      <c r="S58" s="883">
        <v>24</v>
      </c>
      <c r="T58" s="883"/>
      <c r="U58" s="883"/>
      <c r="V58" s="883"/>
      <c r="W58" s="884">
        <v>150</v>
      </c>
      <c r="X58" s="884"/>
      <c r="Y58" s="884"/>
      <c r="Z58" s="884"/>
      <c r="AA58" s="884"/>
      <c r="AB58" s="884"/>
      <c r="AC58" s="884"/>
      <c r="AD58" s="884"/>
      <c r="AE58" s="884"/>
      <c r="AF58" s="884"/>
      <c r="AG58" s="459">
        <v>5099</v>
      </c>
      <c r="AH58" s="459"/>
      <c r="AI58" s="459"/>
      <c r="AJ58" s="459"/>
      <c r="AK58" s="459"/>
      <c r="AL58" s="459"/>
      <c r="AM58" s="459"/>
      <c r="AN58" s="459"/>
      <c r="AO58" s="459"/>
      <c r="AP58" s="459"/>
      <c r="AQ58" s="484">
        <v>3795</v>
      </c>
      <c r="AR58" s="884"/>
      <c r="AS58" s="884"/>
      <c r="AT58" s="884"/>
      <c r="AU58" s="884"/>
      <c r="AV58" s="884"/>
      <c r="AW58" s="884"/>
      <c r="AX58" s="884"/>
      <c r="AY58" s="884"/>
      <c r="AZ58" s="884"/>
      <c r="BA58" s="885">
        <v>74.400000000000006</v>
      </c>
      <c r="BB58" s="885"/>
      <c r="BC58" s="885"/>
      <c r="BD58" s="885"/>
      <c r="BE58" s="885"/>
      <c r="BF58" s="885"/>
      <c r="BG58" s="885"/>
      <c r="BH58" s="885"/>
      <c r="BI58" s="885"/>
      <c r="BJ58" s="885"/>
    </row>
    <row r="59" spans="2:62"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7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</row>
    <row r="60" spans="2:62">
      <c r="B60" s="200"/>
      <c r="C60" s="520" t="s">
        <v>8</v>
      </c>
      <c r="D60" s="520"/>
      <c r="E60" s="268" t="s">
        <v>887</v>
      </c>
      <c r="F60" s="268" t="s">
        <v>424</v>
      </c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</row>
    <row r="61" spans="2:62">
      <c r="B61" s="701" t="s">
        <v>9</v>
      </c>
      <c r="C61" s="701"/>
      <c r="D61" s="701"/>
      <c r="E61" s="427" t="s">
        <v>887</v>
      </c>
      <c r="F61" s="198" t="s">
        <v>423</v>
      </c>
    </row>
  </sheetData>
  <mergeCells count="164">
    <mergeCell ref="A1:S2"/>
    <mergeCell ref="B5:BJ5"/>
    <mergeCell ref="B6:BJ6"/>
    <mergeCell ref="B8:N9"/>
    <mergeCell ref="O8:AL8"/>
    <mergeCell ref="AM8:BJ8"/>
    <mergeCell ref="O9:Z9"/>
    <mergeCell ref="AA9:AL9"/>
    <mergeCell ref="AM9:AX9"/>
    <mergeCell ref="AY9:BJ9"/>
    <mergeCell ref="AJ10:AL10"/>
    <mergeCell ref="BH10:BJ10"/>
    <mergeCell ref="C12:F12"/>
    <mergeCell ref="G12:I12"/>
    <mergeCell ref="J12:M12"/>
    <mergeCell ref="O12:Z12"/>
    <mergeCell ref="AA12:AL12"/>
    <mergeCell ref="AM12:AX12"/>
    <mergeCell ref="AY12:BJ12"/>
    <mergeCell ref="G13:I13"/>
    <mergeCell ref="O13:Z13"/>
    <mergeCell ref="AA13:AL13"/>
    <mergeCell ref="AM13:AX13"/>
    <mergeCell ref="AY13:BJ13"/>
    <mergeCell ref="G14:I14"/>
    <mergeCell ref="O14:Z14"/>
    <mergeCell ref="AA14:AL14"/>
    <mergeCell ref="AM14:AX14"/>
    <mergeCell ref="AY14:BJ14"/>
    <mergeCell ref="G15:I15"/>
    <mergeCell ref="O15:Z15"/>
    <mergeCell ref="AA15:AL15"/>
    <mergeCell ref="AM15:AX15"/>
    <mergeCell ref="AY15:BJ15"/>
    <mergeCell ref="G16:I16"/>
    <mergeCell ref="O16:Z16"/>
    <mergeCell ref="AA16:AL16"/>
    <mergeCell ref="AM16:AX16"/>
    <mergeCell ref="AY16:BJ16"/>
    <mergeCell ref="B18:D18"/>
    <mergeCell ref="B20:BJ20"/>
    <mergeCell ref="B22:N23"/>
    <mergeCell ref="O22:AL22"/>
    <mergeCell ref="AM22:BJ22"/>
    <mergeCell ref="O23:Z23"/>
    <mergeCell ref="AA23:AL23"/>
    <mergeCell ref="AM23:AX23"/>
    <mergeCell ref="AY23:BJ23"/>
    <mergeCell ref="AJ24:AL24"/>
    <mergeCell ref="BH24:BJ24"/>
    <mergeCell ref="C25:F25"/>
    <mergeCell ref="G25:I25"/>
    <mergeCell ref="J25:M25"/>
    <mergeCell ref="O25:Z25"/>
    <mergeCell ref="AA25:AL25"/>
    <mergeCell ref="AM25:AX25"/>
    <mergeCell ref="AY25:BJ25"/>
    <mergeCell ref="G26:I26"/>
    <mergeCell ref="O26:Z26"/>
    <mergeCell ref="AA26:AL26"/>
    <mergeCell ref="AM26:AX26"/>
    <mergeCell ref="AY26:BJ26"/>
    <mergeCell ref="G27:I27"/>
    <mergeCell ref="O27:Z27"/>
    <mergeCell ref="AA27:AL27"/>
    <mergeCell ref="AM27:AX27"/>
    <mergeCell ref="AY27:BJ27"/>
    <mergeCell ref="G28:I28"/>
    <mergeCell ref="O28:Z28"/>
    <mergeCell ref="AA28:AL28"/>
    <mergeCell ref="AM28:AX28"/>
    <mergeCell ref="AY28:BJ28"/>
    <mergeCell ref="G29:I29"/>
    <mergeCell ref="O29:Z29"/>
    <mergeCell ref="AA29:AL29"/>
    <mergeCell ref="AM29:AX29"/>
    <mergeCell ref="AY29:BJ29"/>
    <mergeCell ref="C31:D31"/>
    <mergeCell ref="B32:D32"/>
    <mergeCell ref="B34:BJ34"/>
    <mergeCell ref="B36:N37"/>
    <mergeCell ref="O36:AL36"/>
    <mergeCell ref="AM36:BJ36"/>
    <mergeCell ref="O37:Z37"/>
    <mergeCell ref="AA37:AL37"/>
    <mergeCell ref="AM37:AX37"/>
    <mergeCell ref="AY37:BJ37"/>
    <mergeCell ref="AJ38:AL38"/>
    <mergeCell ref="BH38:BJ38"/>
    <mergeCell ref="C40:F40"/>
    <mergeCell ref="G40:I40"/>
    <mergeCell ref="J40:M40"/>
    <mergeCell ref="O40:Z40"/>
    <mergeCell ref="AA40:AL40"/>
    <mergeCell ref="AM40:AX40"/>
    <mergeCell ref="AY40:BJ40"/>
    <mergeCell ref="G41:I41"/>
    <mergeCell ref="O41:Z41"/>
    <mergeCell ref="AA41:AL41"/>
    <mergeCell ref="AM41:AX41"/>
    <mergeCell ref="AY41:BJ41"/>
    <mergeCell ref="G42:I42"/>
    <mergeCell ref="O42:Z42"/>
    <mergeCell ref="AA42:AL42"/>
    <mergeCell ref="AM42:AX42"/>
    <mergeCell ref="AY42:BJ42"/>
    <mergeCell ref="B46:D46"/>
    <mergeCell ref="B48:BJ48"/>
    <mergeCell ref="B50:L51"/>
    <mergeCell ref="M50:V51"/>
    <mergeCell ref="W50:AF51"/>
    <mergeCell ref="AG50:AP51"/>
    <mergeCell ref="AQ50:AZ51"/>
    <mergeCell ref="BA50:BJ51"/>
    <mergeCell ref="G43:I43"/>
    <mergeCell ref="O43:Z43"/>
    <mergeCell ref="AA43:AL43"/>
    <mergeCell ref="AM43:AX43"/>
    <mergeCell ref="AY43:BJ43"/>
    <mergeCell ref="G44:I44"/>
    <mergeCell ref="O44:Z44"/>
    <mergeCell ref="AA44:AL44"/>
    <mergeCell ref="AM44:AX44"/>
    <mergeCell ref="AY44:BJ44"/>
    <mergeCell ref="BI52:BJ52"/>
    <mergeCell ref="C54:E54"/>
    <mergeCell ref="F54:H54"/>
    <mergeCell ref="I54:K54"/>
    <mergeCell ref="M54:R54"/>
    <mergeCell ref="S54:V54"/>
    <mergeCell ref="W54:AF54"/>
    <mergeCell ref="AG54:AP54"/>
    <mergeCell ref="AQ54:AZ54"/>
    <mergeCell ref="BA54:BJ54"/>
    <mergeCell ref="BA55:BJ55"/>
    <mergeCell ref="F56:H56"/>
    <mergeCell ref="M56:R56"/>
    <mergeCell ref="S56:V56"/>
    <mergeCell ref="W56:AF56"/>
    <mergeCell ref="AG56:AP56"/>
    <mergeCell ref="AQ56:AZ56"/>
    <mergeCell ref="BA56:BJ56"/>
    <mergeCell ref="F55:H55"/>
    <mergeCell ref="M55:R55"/>
    <mergeCell ref="S55:V55"/>
    <mergeCell ref="W55:AF55"/>
    <mergeCell ref="AG55:AP55"/>
    <mergeCell ref="AQ55:AZ55"/>
    <mergeCell ref="C60:D60"/>
    <mergeCell ref="B61:D61"/>
    <mergeCell ref="BA57:BJ57"/>
    <mergeCell ref="F58:H58"/>
    <mergeCell ref="M58:R58"/>
    <mergeCell ref="S58:V58"/>
    <mergeCell ref="W58:AF58"/>
    <mergeCell ref="AG58:AP58"/>
    <mergeCell ref="AQ58:AZ58"/>
    <mergeCell ref="BA58:BJ58"/>
    <mergeCell ref="F57:H57"/>
    <mergeCell ref="M57:R57"/>
    <mergeCell ref="S57:V57"/>
    <mergeCell ref="W57:AF57"/>
    <mergeCell ref="AG57:AP57"/>
    <mergeCell ref="AQ57:AZ57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4" ht="11.1" customHeight="1">
      <c r="AS1" s="530">
        <v>203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275"/>
    </row>
    <row r="2" spans="2:64" ht="11.1" customHeight="1"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2:64" ht="11.1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2:64" ht="11.1" customHeight="1"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2:64" ht="18" customHeight="1">
      <c r="B5" s="446" t="s">
        <v>853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2:64" ht="12.95" customHeight="1">
      <c r="B6" s="454" t="s">
        <v>497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2:64" ht="12.95" customHeight="1">
      <c r="B7" s="274"/>
      <c r="BJ7" s="20" t="s">
        <v>796</v>
      </c>
    </row>
    <row r="8" spans="2:64">
      <c r="B8" s="461" t="s">
        <v>496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 t="s">
        <v>398</v>
      </c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 t="s">
        <v>495</v>
      </c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 t="s">
        <v>428</v>
      </c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7"/>
    </row>
    <row r="9" spans="2:64"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556" t="s">
        <v>235</v>
      </c>
      <c r="P9" s="556"/>
      <c r="Q9" s="556"/>
      <c r="R9" s="556"/>
      <c r="S9" s="556"/>
      <c r="T9" s="556"/>
      <c r="U9" s="464" t="s">
        <v>494</v>
      </c>
      <c r="V9" s="464"/>
      <c r="W9" s="464"/>
      <c r="X9" s="464"/>
      <c r="Y9" s="464"/>
      <c r="Z9" s="464" t="s">
        <v>493</v>
      </c>
      <c r="AA9" s="464"/>
      <c r="AB9" s="464"/>
      <c r="AC9" s="464"/>
      <c r="AD9" s="464"/>
      <c r="AE9" s="556" t="s">
        <v>235</v>
      </c>
      <c r="AF9" s="556"/>
      <c r="AG9" s="556"/>
      <c r="AH9" s="556"/>
      <c r="AI9" s="556"/>
      <c r="AJ9" s="556"/>
      <c r="AK9" s="464" t="s">
        <v>494</v>
      </c>
      <c r="AL9" s="464"/>
      <c r="AM9" s="464"/>
      <c r="AN9" s="464"/>
      <c r="AO9" s="464"/>
      <c r="AP9" s="464" t="s">
        <v>493</v>
      </c>
      <c r="AQ9" s="464"/>
      <c r="AR9" s="464"/>
      <c r="AS9" s="464"/>
      <c r="AT9" s="464"/>
      <c r="AU9" s="556" t="s">
        <v>235</v>
      </c>
      <c r="AV9" s="556"/>
      <c r="AW9" s="556"/>
      <c r="AX9" s="556"/>
      <c r="AY9" s="556"/>
      <c r="AZ9" s="556"/>
      <c r="BA9" s="464" t="s">
        <v>492</v>
      </c>
      <c r="BB9" s="464"/>
      <c r="BC9" s="464"/>
      <c r="BD9" s="464"/>
      <c r="BE9" s="464"/>
      <c r="BF9" s="464" t="s">
        <v>193</v>
      </c>
      <c r="BG9" s="464"/>
      <c r="BH9" s="464"/>
      <c r="BI9" s="464"/>
      <c r="BJ9" s="466"/>
    </row>
    <row r="10" spans="2:64" ht="8.1" customHeight="1">
      <c r="N10" s="21"/>
    </row>
    <row r="11" spans="2:64">
      <c r="C11" s="901" t="s">
        <v>18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22"/>
      <c r="O11" s="481">
        <v>6585</v>
      </c>
      <c r="P11" s="481"/>
      <c r="Q11" s="481"/>
      <c r="R11" s="481"/>
      <c r="S11" s="481"/>
      <c r="T11" s="481"/>
      <c r="U11" s="481">
        <v>2700</v>
      </c>
      <c r="V11" s="460"/>
      <c r="W11" s="460"/>
      <c r="X11" s="460"/>
      <c r="Y11" s="460"/>
      <c r="Z11" s="481">
        <v>3885</v>
      </c>
      <c r="AA11" s="460"/>
      <c r="AB11" s="460"/>
      <c r="AC11" s="460"/>
      <c r="AD11" s="460"/>
      <c r="AE11" s="481">
        <v>6443</v>
      </c>
      <c r="AF11" s="481"/>
      <c r="AG11" s="481"/>
      <c r="AH11" s="481"/>
      <c r="AI11" s="481"/>
      <c r="AJ11" s="481"/>
      <c r="AK11" s="481">
        <v>2689</v>
      </c>
      <c r="AL11" s="460"/>
      <c r="AM11" s="460"/>
      <c r="AN11" s="460"/>
      <c r="AO11" s="460"/>
      <c r="AP11" s="481">
        <v>3754</v>
      </c>
      <c r="AQ11" s="460"/>
      <c r="AR11" s="460"/>
      <c r="AS11" s="460"/>
      <c r="AT11" s="460"/>
      <c r="AU11" s="481">
        <v>1623</v>
      </c>
      <c r="AV11" s="481"/>
      <c r="AW11" s="481"/>
      <c r="AX11" s="481"/>
      <c r="AY11" s="481"/>
      <c r="AZ11" s="481"/>
      <c r="BA11" s="481">
        <v>1270</v>
      </c>
      <c r="BB11" s="460"/>
      <c r="BC11" s="460"/>
      <c r="BD11" s="460"/>
      <c r="BE11" s="460"/>
      <c r="BF11" s="481">
        <v>353</v>
      </c>
      <c r="BG11" s="460"/>
      <c r="BH11" s="460"/>
      <c r="BI11" s="460"/>
      <c r="BJ11" s="460"/>
    </row>
    <row r="12" spans="2:64" ht="9.9499999999999993" customHeight="1">
      <c r="N12" s="22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</row>
    <row r="13" spans="2:64" ht="13.5" customHeight="1">
      <c r="B13" s="270"/>
      <c r="C13" s="900" t="s">
        <v>491</v>
      </c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269"/>
      <c r="O13" s="451">
        <v>103</v>
      </c>
      <c r="P13" s="451"/>
      <c r="Q13" s="451"/>
      <c r="R13" s="451"/>
      <c r="S13" s="451"/>
      <c r="T13" s="451"/>
      <c r="U13" s="899">
        <v>46</v>
      </c>
      <c r="V13" s="899"/>
      <c r="W13" s="899"/>
      <c r="X13" s="899"/>
      <c r="Y13" s="899"/>
      <c r="Z13" s="899">
        <v>57</v>
      </c>
      <c r="AA13" s="899"/>
      <c r="AB13" s="899"/>
      <c r="AC13" s="899"/>
      <c r="AD13" s="899"/>
      <c r="AE13" s="451">
        <v>103</v>
      </c>
      <c r="AF13" s="451"/>
      <c r="AG13" s="451"/>
      <c r="AH13" s="451"/>
      <c r="AI13" s="451"/>
      <c r="AJ13" s="451"/>
      <c r="AK13" s="899">
        <v>46</v>
      </c>
      <c r="AL13" s="899"/>
      <c r="AM13" s="899"/>
      <c r="AN13" s="899"/>
      <c r="AO13" s="899"/>
      <c r="AP13" s="899">
        <v>57</v>
      </c>
      <c r="AQ13" s="899"/>
      <c r="AR13" s="899"/>
      <c r="AS13" s="899"/>
      <c r="AT13" s="899"/>
      <c r="AU13" s="451">
        <v>26</v>
      </c>
      <c r="AV13" s="451"/>
      <c r="AW13" s="451"/>
      <c r="AX13" s="451"/>
      <c r="AY13" s="451"/>
      <c r="AZ13" s="451"/>
      <c r="BA13" s="899">
        <v>20</v>
      </c>
      <c r="BB13" s="899"/>
      <c r="BC13" s="899"/>
      <c r="BD13" s="899"/>
      <c r="BE13" s="899"/>
      <c r="BF13" s="899">
        <v>6</v>
      </c>
      <c r="BG13" s="899"/>
      <c r="BH13" s="899"/>
      <c r="BI13" s="899"/>
      <c r="BJ13" s="899"/>
    </row>
    <row r="14" spans="2:64" ht="13.5" customHeight="1">
      <c r="B14" s="270" t="s">
        <v>443</v>
      </c>
      <c r="C14" s="900" t="s">
        <v>490</v>
      </c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269"/>
      <c r="O14" s="451">
        <v>82</v>
      </c>
      <c r="P14" s="451"/>
      <c r="Q14" s="451"/>
      <c r="R14" s="451"/>
      <c r="S14" s="451"/>
      <c r="T14" s="451"/>
      <c r="U14" s="899">
        <v>34</v>
      </c>
      <c r="V14" s="899"/>
      <c r="W14" s="899"/>
      <c r="X14" s="899"/>
      <c r="Y14" s="899"/>
      <c r="Z14" s="899">
        <v>48</v>
      </c>
      <c r="AA14" s="899"/>
      <c r="AB14" s="899"/>
      <c r="AC14" s="899"/>
      <c r="AD14" s="899"/>
      <c r="AE14" s="451">
        <v>82</v>
      </c>
      <c r="AF14" s="451"/>
      <c r="AG14" s="451"/>
      <c r="AH14" s="451"/>
      <c r="AI14" s="451"/>
      <c r="AJ14" s="451"/>
      <c r="AK14" s="899">
        <v>34</v>
      </c>
      <c r="AL14" s="899"/>
      <c r="AM14" s="899"/>
      <c r="AN14" s="899"/>
      <c r="AO14" s="899"/>
      <c r="AP14" s="899">
        <v>48</v>
      </c>
      <c r="AQ14" s="899"/>
      <c r="AR14" s="899"/>
      <c r="AS14" s="899"/>
      <c r="AT14" s="899"/>
      <c r="AU14" s="451">
        <v>29</v>
      </c>
      <c r="AV14" s="451"/>
      <c r="AW14" s="451"/>
      <c r="AX14" s="451"/>
      <c r="AY14" s="451"/>
      <c r="AZ14" s="451"/>
      <c r="BA14" s="899">
        <v>22</v>
      </c>
      <c r="BB14" s="899"/>
      <c r="BC14" s="899"/>
      <c r="BD14" s="899"/>
      <c r="BE14" s="899"/>
      <c r="BF14" s="899">
        <v>7</v>
      </c>
      <c r="BG14" s="899"/>
      <c r="BH14" s="899"/>
      <c r="BI14" s="899"/>
      <c r="BJ14" s="899"/>
    </row>
    <row r="15" spans="2:64" ht="13.5" customHeight="1">
      <c r="B15" s="270"/>
      <c r="C15" s="900" t="s">
        <v>489</v>
      </c>
      <c r="D15" s="900"/>
      <c r="E15" s="900"/>
      <c r="F15" s="900"/>
      <c r="G15" s="900"/>
      <c r="H15" s="900"/>
      <c r="I15" s="900"/>
      <c r="J15" s="900"/>
      <c r="K15" s="900"/>
      <c r="L15" s="900"/>
      <c r="M15" s="900"/>
      <c r="N15" s="269"/>
      <c r="O15" s="451">
        <v>121</v>
      </c>
      <c r="P15" s="451"/>
      <c r="Q15" s="451"/>
      <c r="R15" s="451"/>
      <c r="S15" s="451"/>
      <c r="T15" s="451"/>
      <c r="U15" s="899">
        <v>51</v>
      </c>
      <c r="V15" s="899"/>
      <c r="W15" s="899"/>
      <c r="X15" s="899"/>
      <c r="Y15" s="899"/>
      <c r="Z15" s="899">
        <v>70</v>
      </c>
      <c r="AA15" s="899"/>
      <c r="AB15" s="899"/>
      <c r="AC15" s="899"/>
      <c r="AD15" s="899"/>
      <c r="AE15" s="451">
        <v>117</v>
      </c>
      <c r="AF15" s="451"/>
      <c r="AG15" s="451"/>
      <c r="AH15" s="451"/>
      <c r="AI15" s="451"/>
      <c r="AJ15" s="451"/>
      <c r="AK15" s="899">
        <v>50</v>
      </c>
      <c r="AL15" s="899"/>
      <c r="AM15" s="899"/>
      <c r="AN15" s="899"/>
      <c r="AO15" s="899"/>
      <c r="AP15" s="899">
        <v>67</v>
      </c>
      <c r="AQ15" s="899"/>
      <c r="AR15" s="899"/>
      <c r="AS15" s="899"/>
      <c r="AT15" s="899"/>
      <c r="AU15" s="451">
        <v>32</v>
      </c>
      <c r="AV15" s="451"/>
      <c r="AW15" s="451"/>
      <c r="AX15" s="451"/>
      <c r="AY15" s="451"/>
      <c r="AZ15" s="451"/>
      <c r="BA15" s="899">
        <v>26</v>
      </c>
      <c r="BB15" s="899"/>
      <c r="BC15" s="899"/>
      <c r="BD15" s="899"/>
      <c r="BE15" s="899"/>
      <c r="BF15" s="899">
        <v>6</v>
      </c>
      <c r="BG15" s="899"/>
      <c r="BH15" s="899"/>
      <c r="BI15" s="899"/>
      <c r="BJ15" s="899"/>
    </row>
    <row r="16" spans="2:64" ht="13.5" customHeight="1">
      <c r="B16" s="270"/>
      <c r="C16" s="900" t="s">
        <v>488</v>
      </c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269"/>
      <c r="O16" s="451">
        <v>77</v>
      </c>
      <c r="P16" s="451"/>
      <c r="Q16" s="451"/>
      <c r="R16" s="451"/>
      <c r="S16" s="451"/>
      <c r="T16" s="451"/>
      <c r="U16" s="899">
        <v>35</v>
      </c>
      <c r="V16" s="899"/>
      <c r="W16" s="899"/>
      <c r="X16" s="899"/>
      <c r="Y16" s="899"/>
      <c r="Z16" s="899">
        <v>42</v>
      </c>
      <c r="AA16" s="899"/>
      <c r="AB16" s="899"/>
      <c r="AC16" s="899"/>
      <c r="AD16" s="899"/>
      <c r="AE16" s="451">
        <v>77</v>
      </c>
      <c r="AF16" s="451"/>
      <c r="AG16" s="451"/>
      <c r="AH16" s="451"/>
      <c r="AI16" s="451"/>
      <c r="AJ16" s="451"/>
      <c r="AK16" s="899">
        <v>35</v>
      </c>
      <c r="AL16" s="899"/>
      <c r="AM16" s="899"/>
      <c r="AN16" s="899"/>
      <c r="AO16" s="899"/>
      <c r="AP16" s="899">
        <v>42</v>
      </c>
      <c r="AQ16" s="899"/>
      <c r="AR16" s="899"/>
      <c r="AS16" s="899"/>
      <c r="AT16" s="899"/>
      <c r="AU16" s="451">
        <v>24</v>
      </c>
      <c r="AV16" s="451"/>
      <c r="AW16" s="451"/>
      <c r="AX16" s="451"/>
      <c r="AY16" s="451"/>
      <c r="AZ16" s="451"/>
      <c r="BA16" s="899">
        <v>18</v>
      </c>
      <c r="BB16" s="899"/>
      <c r="BC16" s="899"/>
      <c r="BD16" s="899"/>
      <c r="BE16" s="899"/>
      <c r="BF16" s="899">
        <v>6</v>
      </c>
      <c r="BG16" s="899"/>
      <c r="BH16" s="899"/>
      <c r="BI16" s="899"/>
      <c r="BJ16" s="899"/>
    </row>
    <row r="17" spans="2:62" ht="14.25" customHeight="1">
      <c r="B17" s="270"/>
      <c r="C17" s="900" t="s">
        <v>487</v>
      </c>
      <c r="D17" s="900"/>
      <c r="E17" s="900"/>
      <c r="F17" s="900"/>
      <c r="G17" s="900"/>
      <c r="H17" s="900"/>
      <c r="I17" s="900"/>
      <c r="J17" s="900"/>
      <c r="K17" s="900"/>
      <c r="L17" s="900"/>
      <c r="M17" s="900"/>
      <c r="N17" s="269"/>
      <c r="O17" s="451">
        <v>113</v>
      </c>
      <c r="P17" s="451"/>
      <c r="Q17" s="451"/>
      <c r="R17" s="451"/>
      <c r="S17" s="451"/>
      <c r="T17" s="451"/>
      <c r="U17" s="899">
        <v>51</v>
      </c>
      <c r="V17" s="899"/>
      <c r="W17" s="899"/>
      <c r="X17" s="899"/>
      <c r="Y17" s="899"/>
      <c r="Z17" s="899">
        <v>62</v>
      </c>
      <c r="AA17" s="899"/>
      <c r="AB17" s="899"/>
      <c r="AC17" s="899"/>
      <c r="AD17" s="899"/>
      <c r="AE17" s="451">
        <v>113</v>
      </c>
      <c r="AF17" s="451"/>
      <c r="AG17" s="451"/>
      <c r="AH17" s="451"/>
      <c r="AI17" s="451"/>
      <c r="AJ17" s="451"/>
      <c r="AK17" s="899">
        <v>51</v>
      </c>
      <c r="AL17" s="899"/>
      <c r="AM17" s="899"/>
      <c r="AN17" s="899"/>
      <c r="AO17" s="899"/>
      <c r="AP17" s="899">
        <v>62</v>
      </c>
      <c r="AQ17" s="899"/>
      <c r="AR17" s="899"/>
      <c r="AS17" s="899"/>
      <c r="AT17" s="899"/>
      <c r="AU17" s="451">
        <v>31</v>
      </c>
      <c r="AV17" s="451"/>
      <c r="AW17" s="451"/>
      <c r="AX17" s="451"/>
      <c r="AY17" s="451"/>
      <c r="AZ17" s="451"/>
      <c r="BA17" s="899">
        <v>25</v>
      </c>
      <c r="BB17" s="899"/>
      <c r="BC17" s="899"/>
      <c r="BD17" s="899"/>
      <c r="BE17" s="899"/>
      <c r="BF17" s="899">
        <v>6</v>
      </c>
      <c r="BG17" s="899"/>
      <c r="BH17" s="899"/>
      <c r="BI17" s="899"/>
      <c r="BJ17" s="899"/>
    </row>
    <row r="18" spans="2:62" ht="8.1" customHeight="1">
      <c r="B18" s="270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69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</row>
    <row r="19" spans="2:62" ht="13.5" customHeight="1">
      <c r="B19" s="270"/>
      <c r="C19" s="900" t="s">
        <v>486</v>
      </c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269"/>
      <c r="O19" s="451">
        <v>95</v>
      </c>
      <c r="P19" s="451"/>
      <c r="Q19" s="451"/>
      <c r="R19" s="451"/>
      <c r="S19" s="451"/>
      <c r="T19" s="451"/>
      <c r="U19" s="899">
        <v>30</v>
      </c>
      <c r="V19" s="899"/>
      <c r="W19" s="899"/>
      <c r="X19" s="899"/>
      <c r="Y19" s="899"/>
      <c r="Z19" s="899">
        <v>65</v>
      </c>
      <c r="AA19" s="899"/>
      <c r="AB19" s="899"/>
      <c r="AC19" s="899"/>
      <c r="AD19" s="899"/>
      <c r="AE19" s="451">
        <v>87</v>
      </c>
      <c r="AF19" s="451"/>
      <c r="AG19" s="451"/>
      <c r="AH19" s="451"/>
      <c r="AI19" s="451"/>
      <c r="AJ19" s="451"/>
      <c r="AK19" s="899">
        <v>30</v>
      </c>
      <c r="AL19" s="899"/>
      <c r="AM19" s="899"/>
      <c r="AN19" s="899"/>
      <c r="AO19" s="899"/>
      <c r="AP19" s="899">
        <v>57</v>
      </c>
      <c r="AQ19" s="899"/>
      <c r="AR19" s="899"/>
      <c r="AS19" s="899"/>
      <c r="AT19" s="899"/>
      <c r="AU19" s="451">
        <v>20</v>
      </c>
      <c r="AV19" s="451"/>
      <c r="AW19" s="451"/>
      <c r="AX19" s="451"/>
      <c r="AY19" s="451"/>
      <c r="AZ19" s="451"/>
      <c r="BA19" s="899">
        <v>17</v>
      </c>
      <c r="BB19" s="899"/>
      <c r="BC19" s="899"/>
      <c r="BD19" s="899"/>
      <c r="BE19" s="899"/>
      <c r="BF19" s="899">
        <v>3</v>
      </c>
      <c r="BG19" s="899"/>
      <c r="BH19" s="899"/>
      <c r="BI19" s="899"/>
      <c r="BJ19" s="899"/>
    </row>
    <row r="20" spans="2:62" ht="13.5" customHeight="1">
      <c r="B20" s="270"/>
      <c r="C20" s="900" t="s">
        <v>485</v>
      </c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269"/>
      <c r="O20" s="451">
        <v>125</v>
      </c>
      <c r="P20" s="451"/>
      <c r="Q20" s="451"/>
      <c r="R20" s="451"/>
      <c r="S20" s="451"/>
      <c r="T20" s="451"/>
      <c r="U20" s="899">
        <v>53</v>
      </c>
      <c r="V20" s="899"/>
      <c r="W20" s="899"/>
      <c r="X20" s="899"/>
      <c r="Y20" s="899"/>
      <c r="Z20" s="899">
        <v>72</v>
      </c>
      <c r="AA20" s="899"/>
      <c r="AB20" s="899"/>
      <c r="AC20" s="899"/>
      <c r="AD20" s="899"/>
      <c r="AE20" s="451">
        <v>125</v>
      </c>
      <c r="AF20" s="451"/>
      <c r="AG20" s="451"/>
      <c r="AH20" s="451"/>
      <c r="AI20" s="451"/>
      <c r="AJ20" s="451"/>
      <c r="AK20" s="899">
        <v>53</v>
      </c>
      <c r="AL20" s="899"/>
      <c r="AM20" s="899"/>
      <c r="AN20" s="899"/>
      <c r="AO20" s="899"/>
      <c r="AP20" s="899">
        <v>72</v>
      </c>
      <c r="AQ20" s="899"/>
      <c r="AR20" s="899"/>
      <c r="AS20" s="899"/>
      <c r="AT20" s="899"/>
      <c r="AU20" s="451">
        <v>32</v>
      </c>
      <c r="AV20" s="451"/>
      <c r="AW20" s="451"/>
      <c r="AX20" s="451"/>
      <c r="AY20" s="451"/>
      <c r="AZ20" s="451"/>
      <c r="BA20" s="899">
        <v>25</v>
      </c>
      <c r="BB20" s="899"/>
      <c r="BC20" s="899"/>
      <c r="BD20" s="899"/>
      <c r="BE20" s="899"/>
      <c r="BF20" s="899">
        <v>7</v>
      </c>
      <c r="BG20" s="899"/>
      <c r="BH20" s="899"/>
      <c r="BI20" s="899"/>
      <c r="BJ20" s="899"/>
    </row>
    <row r="21" spans="2:62" ht="13.5" customHeight="1">
      <c r="B21" s="270"/>
      <c r="C21" s="900" t="s">
        <v>484</v>
      </c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269"/>
      <c r="O21" s="451">
        <v>130</v>
      </c>
      <c r="P21" s="451"/>
      <c r="Q21" s="451"/>
      <c r="R21" s="451"/>
      <c r="S21" s="451"/>
      <c r="T21" s="451"/>
      <c r="U21" s="899">
        <v>50</v>
      </c>
      <c r="V21" s="899"/>
      <c r="W21" s="899"/>
      <c r="X21" s="899"/>
      <c r="Y21" s="899"/>
      <c r="Z21" s="899">
        <v>80</v>
      </c>
      <c r="AA21" s="899"/>
      <c r="AB21" s="899"/>
      <c r="AC21" s="899"/>
      <c r="AD21" s="899"/>
      <c r="AE21" s="451">
        <v>131</v>
      </c>
      <c r="AF21" s="451"/>
      <c r="AG21" s="451"/>
      <c r="AH21" s="451"/>
      <c r="AI21" s="451"/>
      <c r="AJ21" s="451"/>
      <c r="AK21" s="899">
        <v>51</v>
      </c>
      <c r="AL21" s="899"/>
      <c r="AM21" s="899"/>
      <c r="AN21" s="899"/>
      <c r="AO21" s="899"/>
      <c r="AP21" s="899">
        <v>80</v>
      </c>
      <c r="AQ21" s="899"/>
      <c r="AR21" s="899"/>
      <c r="AS21" s="899"/>
      <c r="AT21" s="899"/>
      <c r="AU21" s="451">
        <v>31</v>
      </c>
      <c r="AV21" s="451"/>
      <c r="AW21" s="451"/>
      <c r="AX21" s="451"/>
      <c r="AY21" s="451"/>
      <c r="AZ21" s="451"/>
      <c r="BA21" s="899">
        <v>25</v>
      </c>
      <c r="BB21" s="899"/>
      <c r="BC21" s="899"/>
      <c r="BD21" s="899"/>
      <c r="BE21" s="899"/>
      <c r="BF21" s="899">
        <v>6</v>
      </c>
      <c r="BG21" s="899"/>
      <c r="BH21" s="899"/>
      <c r="BI21" s="899"/>
      <c r="BJ21" s="899"/>
    </row>
    <row r="22" spans="2:62" ht="13.5" customHeight="1">
      <c r="B22" s="270" t="s">
        <v>443</v>
      </c>
      <c r="C22" s="900" t="s">
        <v>483</v>
      </c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269"/>
      <c r="O22" s="451">
        <v>125</v>
      </c>
      <c r="P22" s="451"/>
      <c r="Q22" s="451"/>
      <c r="R22" s="451"/>
      <c r="S22" s="451"/>
      <c r="T22" s="451"/>
      <c r="U22" s="899">
        <v>53</v>
      </c>
      <c r="V22" s="899"/>
      <c r="W22" s="899"/>
      <c r="X22" s="899"/>
      <c r="Y22" s="899"/>
      <c r="Z22" s="899">
        <v>72</v>
      </c>
      <c r="AA22" s="899"/>
      <c r="AB22" s="899"/>
      <c r="AC22" s="899"/>
      <c r="AD22" s="899"/>
      <c r="AE22" s="451">
        <v>124</v>
      </c>
      <c r="AF22" s="451"/>
      <c r="AG22" s="451"/>
      <c r="AH22" s="451"/>
      <c r="AI22" s="451"/>
      <c r="AJ22" s="451"/>
      <c r="AK22" s="899">
        <v>53</v>
      </c>
      <c r="AL22" s="899"/>
      <c r="AM22" s="899"/>
      <c r="AN22" s="899"/>
      <c r="AO22" s="899"/>
      <c r="AP22" s="899">
        <v>71</v>
      </c>
      <c r="AQ22" s="899"/>
      <c r="AR22" s="899"/>
      <c r="AS22" s="899"/>
      <c r="AT22" s="899"/>
      <c r="AU22" s="451">
        <v>33</v>
      </c>
      <c r="AV22" s="451"/>
      <c r="AW22" s="451"/>
      <c r="AX22" s="451"/>
      <c r="AY22" s="451"/>
      <c r="AZ22" s="451"/>
      <c r="BA22" s="899">
        <v>26</v>
      </c>
      <c r="BB22" s="899"/>
      <c r="BC22" s="899"/>
      <c r="BD22" s="899"/>
      <c r="BE22" s="899"/>
      <c r="BF22" s="899">
        <v>7</v>
      </c>
      <c r="BG22" s="899"/>
      <c r="BH22" s="899"/>
      <c r="BI22" s="899"/>
      <c r="BJ22" s="899"/>
    </row>
    <row r="23" spans="2:62" ht="14.25" customHeight="1">
      <c r="B23" s="270"/>
      <c r="C23" s="900" t="s">
        <v>482</v>
      </c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269"/>
      <c r="O23" s="451">
        <v>99</v>
      </c>
      <c r="P23" s="451"/>
      <c r="Q23" s="451"/>
      <c r="R23" s="451"/>
      <c r="S23" s="451"/>
      <c r="T23" s="451"/>
      <c r="U23" s="899">
        <v>38</v>
      </c>
      <c r="V23" s="899"/>
      <c r="W23" s="899"/>
      <c r="X23" s="899"/>
      <c r="Y23" s="899"/>
      <c r="Z23" s="899">
        <v>61</v>
      </c>
      <c r="AA23" s="899"/>
      <c r="AB23" s="899"/>
      <c r="AC23" s="899"/>
      <c r="AD23" s="899"/>
      <c r="AE23" s="451">
        <v>96</v>
      </c>
      <c r="AF23" s="451"/>
      <c r="AG23" s="451"/>
      <c r="AH23" s="451"/>
      <c r="AI23" s="451"/>
      <c r="AJ23" s="451"/>
      <c r="AK23" s="899">
        <v>38</v>
      </c>
      <c r="AL23" s="899"/>
      <c r="AM23" s="899"/>
      <c r="AN23" s="899"/>
      <c r="AO23" s="899"/>
      <c r="AP23" s="899">
        <v>58</v>
      </c>
      <c r="AQ23" s="899"/>
      <c r="AR23" s="899"/>
      <c r="AS23" s="899"/>
      <c r="AT23" s="899"/>
      <c r="AU23" s="451">
        <v>23</v>
      </c>
      <c r="AV23" s="451"/>
      <c r="AW23" s="451"/>
      <c r="AX23" s="451"/>
      <c r="AY23" s="451"/>
      <c r="AZ23" s="451"/>
      <c r="BA23" s="899">
        <v>18</v>
      </c>
      <c r="BB23" s="899"/>
      <c r="BC23" s="899"/>
      <c r="BD23" s="899"/>
      <c r="BE23" s="899"/>
      <c r="BF23" s="899">
        <v>5</v>
      </c>
      <c r="BG23" s="899"/>
      <c r="BH23" s="899"/>
      <c r="BI23" s="899"/>
      <c r="BJ23" s="899"/>
    </row>
    <row r="24" spans="2:62" ht="8.1" customHeight="1">
      <c r="B24" s="270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69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</row>
    <row r="25" spans="2:62" ht="13.5" customHeight="1">
      <c r="B25" s="270"/>
      <c r="C25" s="900" t="s">
        <v>481</v>
      </c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269"/>
      <c r="O25" s="451">
        <v>130</v>
      </c>
      <c r="P25" s="451"/>
      <c r="Q25" s="451"/>
      <c r="R25" s="451"/>
      <c r="S25" s="451"/>
      <c r="T25" s="451"/>
      <c r="U25" s="899">
        <v>55</v>
      </c>
      <c r="V25" s="899"/>
      <c r="W25" s="899"/>
      <c r="X25" s="899"/>
      <c r="Y25" s="899"/>
      <c r="Z25" s="899">
        <v>75</v>
      </c>
      <c r="AA25" s="899"/>
      <c r="AB25" s="899"/>
      <c r="AC25" s="899"/>
      <c r="AD25" s="899"/>
      <c r="AE25" s="451">
        <v>127</v>
      </c>
      <c r="AF25" s="451"/>
      <c r="AG25" s="451"/>
      <c r="AH25" s="451"/>
      <c r="AI25" s="451"/>
      <c r="AJ25" s="451"/>
      <c r="AK25" s="899">
        <v>55</v>
      </c>
      <c r="AL25" s="899"/>
      <c r="AM25" s="899"/>
      <c r="AN25" s="899"/>
      <c r="AO25" s="899"/>
      <c r="AP25" s="899">
        <v>72</v>
      </c>
      <c r="AQ25" s="899"/>
      <c r="AR25" s="899"/>
      <c r="AS25" s="899"/>
      <c r="AT25" s="899"/>
      <c r="AU25" s="451">
        <v>31</v>
      </c>
      <c r="AV25" s="451"/>
      <c r="AW25" s="451"/>
      <c r="AX25" s="451"/>
      <c r="AY25" s="451"/>
      <c r="AZ25" s="451"/>
      <c r="BA25" s="899">
        <v>24</v>
      </c>
      <c r="BB25" s="899"/>
      <c r="BC25" s="899"/>
      <c r="BD25" s="899"/>
      <c r="BE25" s="899"/>
      <c r="BF25" s="899">
        <v>7</v>
      </c>
      <c r="BG25" s="899"/>
      <c r="BH25" s="899"/>
      <c r="BI25" s="899"/>
      <c r="BJ25" s="899"/>
    </row>
    <row r="26" spans="2:62" ht="13.5" customHeight="1">
      <c r="B26" s="270" t="s">
        <v>443</v>
      </c>
      <c r="C26" s="900" t="s">
        <v>480</v>
      </c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269"/>
      <c r="O26" s="451">
        <v>78</v>
      </c>
      <c r="P26" s="451"/>
      <c r="Q26" s="451"/>
      <c r="R26" s="451"/>
      <c r="S26" s="451"/>
      <c r="T26" s="451"/>
      <c r="U26" s="899">
        <v>33</v>
      </c>
      <c r="V26" s="899"/>
      <c r="W26" s="899"/>
      <c r="X26" s="899"/>
      <c r="Y26" s="899"/>
      <c r="Z26" s="899">
        <v>45</v>
      </c>
      <c r="AA26" s="899"/>
      <c r="AB26" s="899"/>
      <c r="AC26" s="899"/>
      <c r="AD26" s="899"/>
      <c r="AE26" s="451">
        <v>77</v>
      </c>
      <c r="AF26" s="451"/>
      <c r="AG26" s="451"/>
      <c r="AH26" s="451"/>
      <c r="AI26" s="451"/>
      <c r="AJ26" s="451"/>
      <c r="AK26" s="899">
        <v>33</v>
      </c>
      <c r="AL26" s="899"/>
      <c r="AM26" s="899"/>
      <c r="AN26" s="899"/>
      <c r="AO26" s="899"/>
      <c r="AP26" s="899">
        <v>44</v>
      </c>
      <c r="AQ26" s="899"/>
      <c r="AR26" s="899"/>
      <c r="AS26" s="899"/>
      <c r="AT26" s="899"/>
      <c r="AU26" s="451">
        <v>25</v>
      </c>
      <c r="AV26" s="451"/>
      <c r="AW26" s="451"/>
      <c r="AX26" s="451"/>
      <c r="AY26" s="451"/>
      <c r="AZ26" s="451"/>
      <c r="BA26" s="899">
        <v>18</v>
      </c>
      <c r="BB26" s="899"/>
      <c r="BC26" s="899"/>
      <c r="BD26" s="899"/>
      <c r="BE26" s="899"/>
      <c r="BF26" s="899">
        <v>7</v>
      </c>
      <c r="BG26" s="899"/>
      <c r="BH26" s="899"/>
      <c r="BI26" s="899"/>
      <c r="BJ26" s="899"/>
    </row>
    <row r="27" spans="2:62" ht="13.5" customHeight="1">
      <c r="B27" s="270"/>
      <c r="C27" s="900" t="s">
        <v>479</v>
      </c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269"/>
      <c r="O27" s="451">
        <v>122</v>
      </c>
      <c r="P27" s="451"/>
      <c r="Q27" s="451"/>
      <c r="R27" s="451"/>
      <c r="S27" s="451"/>
      <c r="T27" s="451"/>
      <c r="U27" s="899">
        <v>52</v>
      </c>
      <c r="V27" s="899"/>
      <c r="W27" s="899"/>
      <c r="X27" s="899"/>
      <c r="Y27" s="899"/>
      <c r="Z27" s="899">
        <v>70</v>
      </c>
      <c r="AA27" s="899"/>
      <c r="AB27" s="899"/>
      <c r="AC27" s="899"/>
      <c r="AD27" s="899"/>
      <c r="AE27" s="451">
        <v>122</v>
      </c>
      <c r="AF27" s="451"/>
      <c r="AG27" s="451"/>
      <c r="AH27" s="451"/>
      <c r="AI27" s="451"/>
      <c r="AJ27" s="451"/>
      <c r="AK27" s="899">
        <v>52</v>
      </c>
      <c r="AL27" s="899"/>
      <c r="AM27" s="899"/>
      <c r="AN27" s="899"/>
      <c r="AO27" s="899"/>
      <c r="AP27" s="899">
        <v>70</v>
      </c>
      <c r="AQ27" s="899"/>
      <c r="AR27" s="899"/>
      <c r="AS27" s="899"/>
      <c r="AT27" s="899"/>
      <c r="AU27" s="451">
        <v>28</v>
      </c>
      <c r="AV27" s="451"/>
      <c r="AW27" s="451"/>
      <c r="AX27" s="451"/>
      <c r="AY27" s="451"/>
      <c r="AZ27" s="451"/>
      <c r="BA27" s="899">
        <v>22</v>
      </c>
      <c r="BB27" s="899"/>
      <c r="BC27" s="899"/>
      <c r="BD27" s="899"/>
      <c r="BE27" s="899"/>
      <c r="BF27" s="899">
        <v>6</v>
      </c>
      <c r="BG27" s="899"/>
      <c r="BH27" s="899"/>
      <c r="BI27" s="899"/>
      <c r="BJ27" s="899"/>
    </row>
    <row r="28" spans="2:62" ht="13.5" customHeight="1">
      <c r="B28" s="270" t="s">
        <v>443</v>
      </c>
      <c r="C28" s="900" t="s">
        <v>478</v>
      </c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269"/>
      <c r="O28" s="451">
        <v>124</v>
      </c>
      <c r="P28" s="451"/>
      <c r="Q28" s="451"/>
      <c r="R28" s="451"/>
      <c r="S28" s="451"/>
      <c r="T28" s="451"/>
      <c r="U28" s="899">
        <v>50</v>
      </c>
      <c r="V28" s="899"/>
      <c r="W28" s="899"/>
      <c r="X28" s="899"/>
      <c r="Y28" s="899"/>
      <c r="Z28" s="899">
        <v>74</v>
      </c>
      <c r="AA28" s="899"/>
      <c r="AB28" s="899"/>
      <c r="AC28" s="899"/>
      <c r="AD28" s="899"/>
      <c r="AE28" s="451">
        <v>124</v>
      </c>
      <c r="AF28" s="451"/>
      <c r="AG28" s="451"/>
      <c r="AH28" s="451"/>
      <c r="AI28" s="451"/>
      <c r="AJ28" s="451"/>
      <c r="AK28" s="899">
        <v>50</v>
      </c>
      <c r="AL28" s="899"/>
      <c r="AM28" s="899"/>
      <c r="AN28" s="899"/>
      <c r="AO28" s="899"/>
      <c r="AP28" s="899">
        <v>74</v>
      </c>
      <c r="AQ28" s="899"/>
      <c r="AR28" s="899"/>
      <c r="AS28" s="899"/>
      <c r="AT28" s="899"/>
      <c r="AU28" s="451">
        <v>34</v>
      </c>
      <c r="AV28" s="451"/>
      <c r="AW28" s="451"/>
      <c r="AX28" s="451"/>
      <c r="AY28" s="451"/>
      <c r="AZ28" s="451"/>
      <c r="BA28" s="899">
        <v>27</v>
      </c>
      <c r="BB28" s="899"/>
      <c r="BC28" s="899"/>
      <c r="BD28" s="899"/>
      <c r="BE28" s="899"/>
      <c r="BF28" s="899">
        <v>7</v>
      </c>
      <c r="BG28" s="899"/>
      <c r="BH28" s="899"/>
      <c r="BI28" s="899"/>
      <c r="BJ28" s="899"/>
    </row>
    <row r="29" spans="2:62" ht="14.25" customHeight="1">
      <c r="B29" s="270"/>
      <c r="C29" s="900" t="s">
        <v>477</v>
      </c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269"/>
      <c r="O29" s="451">
        <v>105</v>
      </c>
      <c r="P29" s="451"/>
      <c r="Q29" s="451"/>
      <c r="R29" s="451"/>
      <c r="S29" s="451"/>
      <c r="T29" s="451"/>
      <c r="U29" s="899">
        <v>47</v>
      </c>
      <c r="V29" s="899"/>
      <c r="W29" s="899"/>
      <c r="X29" s="899"/>
      <c r="Y29" s="899"/>
      <c r="Z29" s="899">
        <v>58</v>
      </c>
      <c r="AA29" s="899"/>
      <c r="AB29" s="899"/>
      <c r="AC29" s="899"/>
      <c r="AD29" s="899"/>
      <c r="AE29" s="451">
        <v>105</v>
      </c>
      <c r="AF29" s="451"/>
      <c r="AG29" s="451"/>
      <c r="AH29" s="451"/>
      <c r="AI29" s="451"/>
      <c r="AJ29" s="451"/>
      <c r="AK29" s="899">
        <v>47</v>
      </c>
      <c r="AL29" s="899"/>
      <c r="AM29" s="899"/>
      <c r="AN29" s="899"/>
      <c r="AO29" s="899"/>
      <c r="AP29" s="899">
        <v>58</v>
      </c>
      <c r="AQ29" s="899"/>
      <c r="AR29" s="899"/>
      <c r="AS29" s="899"/>
      <c r="AT29" s="899"/>
      <c r="AU29" s="451">
        <v>26</v>
      </c>
      <c r="AV29" s="451"/>
      <c r="AW29" s="451"/>
      <c r="AX29" s="451"/>
      <c r="AY29" s="451"/>
      <c r="AZ29" s="451"/>
      <c r="BA29" s="899">
        <v>20</v>
      </c>
      <c r="BB29" s="899"/>
      <c r="BC29" s="899"/>
      <c r="BD29" s="899"/>
      <c r="BE29" s="899"/>
      <c r="BF29" s="899">
        <v>6</v>
      </c>
      <c r="BG29" s="899"/>
      <c r="BH29" s="899"/>
      <c r="BI29" s="899"/>
      <c r="BJ29" s="899"/>
    </row>
    <row r="30" spans="2:62" ht="8.1" customHeight="1">
      <c r="B30" s="270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69"/>
      <c r="O30" s="307"/>
      <c r="P30" s="307"/>
      <c r="Q30" s="307"/>
      <c r="R30" s="307"/>
      <c r="S30" s="307"/>
      <c r="T30" s="307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307"/>
      <c r="AF30" s="307"/>
      <c r="AG30" s="307"/>
      <c r="AH30" s="307"/>
      <c r="AI30" s="307"/>
      <c r="AJ30" s="307"/>
      <c r="AK30" s="899"/>
      <c r="AL30" s="899"/>
      <c r="AM30" s="899"/>
      <c r="AN30" s="899"/>
      <c r="AO30" s="899"/>
      <c r="AP30" s="899"/>
      <c r="AQ30" s="899"/>
      <c r="AR30" s="899"/>
      <c r="AS30" s="899"/>
      <c r="AT30" s="899"/>
      <c r="AU30" s="307"/>
      <c r="AV30" s="307"/>
      <c r="AW30" s="307"/>
      <c r="AX30" s="307"/>
      <c r="AY30" s="307"/>
      <c r="AZ30" s="307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</row>
    <row r="31" spans="2:62" ht="13.5" customHeight="1">
      <c r="B31" s="270"/>
      <c r="C31" s="900" t="s">
        <v>476</v>
      </c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269"/>
      <c r="O31" s="451">
        <v>95</v>
      </c>
      <c r="P31" s="451"/>
      <c r="Q31" s="451"/>
      <c r="R31" s="451"/>
      <c r="S31" s="451"/>
      <c r="T31" s="451"/>
      <c r="U31" s="899">
        <v>30</v>
      </c>
      <c r="V31" s="899"/>
      <c r="W31" s="899"/>
      <c r="X31" s="899"/>
      <c r="Y31" s="899"/>
      <c r="Z31" s="899">
        <v>65</v>
      </c>
      <c r="AA31" s="899"/>
      <c r="AB31" s="899"/>
      <c r="AC31" s="899"/>
      <c r="AD31" s="899"/>
      <c r="AE31" s="451">
        <v>94</v>
      </c>
      <c r="AF31" s="451"/>
      <c r="AG31" s="451"/>
      <c r="AH31" s="451"/>
      <c r="AI31" s="451"/>
      <c r="AJ31" s="451"/>
      <c r="AK31" s="899">
        <v>29</v>
      </c>
      <c r="AL31" s="899"/>
      <c r="AM31" s="899"/>
      <c r="AN31" s="899"/>
      <c r="AO31" s="899"/>
      <c r="AP31" s="899">
        <v>65</v>
      </c>
      <c r="AQ31" s="899"/>
      <c r="AR31" s="899"/>
      <c r="AS31" s="899"/>
      <c r="AT31" s="899"/>
      <c r="AU31" s="451">
        <v>18</v>
      </c>
      <c r="AV31" s="451"/>
      <c r="AW31" s="451"/>
      <c r="AX31" s="451"/>
      <c r="AY31" s="451"/>
      <c r="AZ31" s="451"/>
      <c r="BA31" s="899">
        <v>14</v>
      </c>
      <c r="BB31" s="899"/>
      <c r="BC31" s="899"/>
      <c r="BD31" s="899"/>
      <c r="BE31" s="899"/>
      <c r="BF31" s="899">
        <v>4</v>
      </c>
      <c r="BG31" s="899"/>
      <c r="BH31" s="899"/>
      <c r="BI31" s="899"/>
      <c r="BJ31" s="899"/>
    </row>
    <row r="32" spans="2:62" ht="13.5" customHeight="1">
      <c r="B32" s="270" t="s">
        <v>797</v>
      </c>
      <c r="C32" s="900" t="s">
        <v>475</v>
      </c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269"/>
      <c r="O32" s="451">
        <v>106</v>
      </c>
      <c r="P32" s="451"/>
      <c r="Q32" s="451"/>
      <c r="R32" s="451"/>
      <c r="S32" s="451"/>
      <c r="T32" s="451"/>
      <c r="U32" s="899">
        <v>47</v>
      </c>
      <c r="V32" s="899"/>
      <c r="W32" s="899"/>
      <c r="X32" s="899"/>
      <c r="Y32" s="899"/>
      <c r="Z32" s="899">
        <v>59</v>
      </c>
      <c r="AA32" s="899"/>
      <c r="AB32" s="899"/>
      <c r="AC32" s="899"/>
      <c r="AD32" s="899"/>
      <c r="AE32" s="451">
        <v>106</v>
      </c>
      <c r="AF32" s="451"/>
      <c r="AG32" s="451"/>
      <c r="AH32" s="451"/>
      <c r="AI32" s="451"/>
      <c r="AJ32" s="451"/>
      <c r="AK32" s="899">
        <v>47</v>
      </c>
      <c r="AL32" s="899"/>
      <c r="AM32" s="899"/>
      <c r="AN32" s="899"/>
      <c r="AO32" s="899"/>
      <c r="AP32" s="899">
        <v>59</v>
      </c>
      <c r="AQ32" s="899"/>
      <c r="AR32" s="899"/>
      <c r="AS32" s="899"/>
      <c r="AT32" s="899"/>
      <c r="AU32" s="451">
        <v>32</v>
      </c>
      <c r="AV32" s="451"/>
      <c r="AW32" s="451"/>
      <c r="AX32" s="451"/>
      <c r="AY32" s="451"/>
      <c r="AZ32" s="451"/>
      <c r="BA32" s="899">
        <v>25</v>
      </c>
      <c r="BB32" s="899"/>
      <c r="BC32" s="899"/>
      <c r="BD32" s="899"/>
      <c r="BE32" s="899"/>
      <c r="BF32" s="899">
        <v>7</v>
      </c>
      <c r="BG32" s="899"/>
      <c r="BH32" s="899"/>
      <c r="BI32" s="899"/>
      <c r="BJ32" s="899"/>
    </row>
    <row r="33" spans="2:62" ht="13.5" customHeight="1">
      <c r="B33" s="270"/>
      <c r="C33" s="900" t="s">
        <v>474</v>
      </c>
      <c r="D33" s="900"/>
      <c r="E33" s="900"/>
      <c r="F33" s="900"/>
      <c r="G33" s="900"/>
      <c r="H33" s="900"/>
      <c r="I33" s="900"/>
      <c r="J33" s="900"/>
      <c r="K33" s="900"/>
      <c r="L33" s="900"/>
      <c r="M33" s="900"/>
      <c r="N33" s="269"/>
      <c r="O33" s="451">
        <v>121</v>
      </c>
      <c r="P33" s="451"/>
      <c r="Q33" s="451"/>
      <c r="R33" s="451"/>
      <c r="S33" s="451"/>
      <c r="T33" s="451"/>
      <c r="U33" s="899">
        <v>52</v>
      </c>
      <c r="V33" s="899"/>
      <c r="W33" s="899"/>
      <c r="X33" s="899"/>
      <c r="Y33" s="899"/>
      <c r="Z33" s="899">
        <v>69</v>
      </c>
      <c r="AA33" s="899"/>
      <c r="AB33" s="899"/>
      <c r="AC33" s="899"/>
      <c r="AD33" s="899"/>
      <c r="AE33" s="451">
        <v>115</v>
      </c>
      <c r="AF33" s="451"/>
      <c r="AG33" s="451"/>
      <c r="AH33" s="451"/>
      <c r="AI33" s="451"/>
      <c r="AJ33" s="451"/>
      <c r="AK33" s="899">
        <v>52</v>
      </c>
      <c r="AL33" s="899"/>
      <c r="AM33" s="899"/>
      <c r="AN33" s="899"/>
      <c r="AO33" s="899"/>
      <c r="AP33" s="899">
        <v>63</v>
      </c>
      <c r="AQ33" s="899"/>
      <c r="AR33" s="899"/>
      <c r="AS33" s="899"/>
      <c r="AT33" s="899"/>
      <c r="AU33" s="451">
        <v>29</v>
      </c>
      <c r="AV33" s="451"/>
      <c r="AW33" s="451"/>
      <c r="AX33" s="451"/>
      <c r="AY33" s="451"/>
      <c r="AZ33" s="451"/>
      <c r="BA33" s="899">
        <v>23</v>
      </c>
      <c r="BB33" s="899"/>
      <c r="BC33" s="899"/>
      <c r="BD33" s="899"/>
      <c r="BE33" s="899"/>
      <c r="BF33" s="899">
        <v>6</v>
      </c>
      <c r="BG33" s="899"/>
      <c r="BH33" s="899"/>
      <c r="BI33" s="899"/>
      <c r="BJ33" s="899"/>
    </row>
    <row r="34" spans="2:62" ht="13.5" customHeight="1">
      <c r="B34" s="270"/>
      <c r="C34" s="900" t="s">
        <v>473</v>
      </c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269"/>
      <c r="O34" s="451">
        <v>93</v>
      </c>
      <c r="P34" s="451"/>
      <c r="Q34" s="451"/>
      <c r="R34" s="451"/>
      <c r="S34" s="451"/>
      <c r="T34" s="451"/>
      <c r="U34" s="899">
        <v>28</v>
      </c>
      <c r="V34" s="899"/>
      <c r="W34" s="899"/>
      <c r="X34" s="899"/>
      <c r="Y34" s="899"/>
      <c r="Z34" s="899">
        <v>65</v>
      </c>
      <c r="AA34" s="899"/>
      <c r="AB34" s="899"/>
      <c r="AC34" s="899"/>
      <c r="AD34" s="899"/>
      <c r="AE34" s="451">
        <v>89</v>
      </c>
      <c r="AF34" s="451"/>
      <c r="AG34" s="451"/>
      <c r="AH34" s="451"/>
      <c r="AI34" s="451"/>
      <c r="AJ34" s="451"/>
      <c r="AK34" s="899">
        <v>28</v>
      </c>
      <c r="AL34" s="899"/>
      <c r="AM34" s="899"/>
      <c r="AN34" s="899"/>
      <c r="AO34" s="899"/>
      <c r="AP34" s="899">
        <v>61</v>
      </c>
      <c r="AQ34" s="899"/>
      <c r="AR34" s="899"/>
      <c r="AS34" s="899"/>
      <c r="AT34" s="899"/>
      <c r="AU34" s="451">
        <v>21</v>
      </c>
      <c r="AV34" s="451"/>
      <c r="AW34" s="451"/>
      <c r="AX34" s="451"/>
      <c r="AY34" s="451"/>
      <c r="AZ34" s="451"/>
      <c r="BA34" s="899">
        <v>16</v>
      </c>
      <c r="BB34" s="899"/>
      <c r="BC34" s="899"/>
      <c r="BD34" s="899"/>
      <c r="BE34" s="899"/>
      <c r="BF34" s="899">
        <v>5</v>
      </c>
      <c r="BG34" s="899"/>
      <c r="BH34" s="899"/>
      <c r="BI34" s="899"/>
      <c r="BJ34" s="899"/>
    </row>
    <row r="35" spans="2:62" ht="14.25" customHeight="1">
      <c r="B35" s="270" t="s">
        <v>443</v>
      </c>
      <c r="C35" s="900" t="s">
        <v>472</v>
      </c>
      <c r="D35" s="900"/>
      <c r="E35" s="900"/>
      <c r="F35" s="900"/>
      <c r="G35" s="900"/>
      <c r="H35" s="900"/>
      <c r="I35" s="900"/>
      <c r="J35" s="900"/>
      <c r="K35" s="900"/>
      <c r="L35" s="900"/>
      <c r="M35" s="900"/>
      <c r="N35" s="269"/>
      <c r="O35" s="451">
        <v>124</v>
      </c>
      <c r="P35" s="451"/>
      <c r="Q35" s="451"/>
      <c r="R35" s="451"/>
      <c r="S35" s="451"/>
      <c r="T35" s="451"/>
      <c r="U35" s="899">
        <v>52</v>
      </c>
      <c r="V35" s="899"/>
      <c r="W35" s="899"/>
      <c r="X35" s="899"/>
      <c r="Y35" s="899"/>
      <c r="Z35" s="899">
        <v>72</v>
      </c>
      <c r="AA35" s="899"/>
      <c r="AB35" s="899"/>
      <c r="AC35" s="899"/>
      <c r="AD35" s="899"/>
      <c r="AE35" s="451">
        <v>124</v>
      </c>
      <c r="AF35" s="451"/>
      <c r="AG35" s="451"/>
      <c r="AH35" s="451"/>
      <c r="AI35" s="451"/>
      <c r="AJ35" s="451"/>
      <c r="AK35" s="899">
        <v>52</v>
      </c>
      <c r="AL35" s="899"/>
      <c r="AM35" s="899"/>
      <c r="AN35" s="899"/>
      <c r="AO35" s="899"/>
      <c r="AP35" s="899">
        <v>72</v>
      </c>
      <c r="AQ35" s="899"/>
      <c r="AR35" s="899"/>
      <c r="AS35" s="899"/>
      <c r="AT35" s="899"/>
      <c r="AU35" s="451">
        <v>35</v>
      </c>
      <c r="AV35" s="451"/>
      <c r="AW35" s="451"/>
      <c r="AX35" s="451"/>
      <c r="AY35" s="451"/>
      <c r="AZ35" s="451"/>
      <c r="BA35" s="899">
        <v>27</v>
      </c>
      <c r="BB35" s="899"/>
      <c r="BC35" s="899"/>
      <c r="BD35" s="899"/>
      <c r="BE35" s="899"/>
      <c r="BF35" s="899">
        <v>8</v>
      </c>
      <c r="BG35" s="899"/>
      <c r="BH35" s="899"/>
      <c r="BI35" s="899"/>
      <c r="BJ35" s="899"/>
    </row>
    <row r="36" spans="2:62" ht="8.1" customHeight="1">
      <c r="B36" s="270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69"/>
      <c r="O36" s="307"/>
      <c r="P36" s="307"/>
      <c r="Q36" s="307"/>
      <c r="R36" s="307"/>
      <c r="S36" s="307"/>
      <c r="T36" s="307"/>
      <c r="U36" s="899"/>
      <c r="V36" s="899"/>
      <c r="W36" s="899"/>
      <c r="X36" s="899"/>
      <c r="Y36" s="899"/>
      <c r="Z36" s="899"/>
      <c r="AA36" s="899"/>
      <c r="AB36" s="899"/>
      <c r="AC36" s="899"/>
      <c r="AD36" s="899"/>
      <c r="AE36" s="307"/>
      <c r="AF36" s="307"/>
      <c r="AG36" s="307"/>
      <c r="AH36" s="307"/>
      <c r="AI36" s="307"/>
      <c r="AJ36" s="307"/>
      <c r="AK36" s="899"/>
      <c r="AL36" s="899"/>
      <c r="AM36" s="899"/>
      <c r="AN36" s="899"/>
      <c r="AO36" s="899"/>
      <c r="AP36" s="899"/>
      <c r="AQ36" s="899"/>
      <c r="AR36" s="899"/>
      <c r="AS36" s="899"/>
      <c r="AT36" s="899"/>
      <c r="AU36" s="307"/>
      <c r="AV36" s="307"/>
      <c r="AW36" s="307"/>
      <c r="AX36" s="307"/>
      <c r="AY36" s="307"/>
      <c r="AZ36" s="307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</row>
    <row r="37" spans="2:62" ht="13.5" customHeight="1">
      <c r="B37" s="270"/>
      <c r="C37" s="900" t="s">
        <v>471</v>
      </c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269"/>
      <c r="O37" s="451">
        <v>92</v>
      </c>
      <c r="P37" s="451"/>
      <c r="Q37" s="451"/>
      <c r="R37" s="451"/>
      <c r="S37" s="451"/>
      <c r="T37" s="451"/>
      <c r="U37" s="899">
        <v>27</v>
      </c>
      <c r="V37" s="899"/>
      <c r="W37" s="899"/>
      <c r="X37" s="899"/>
      <c r="Y37" s="899"/>
      <c r="Z37" s="899">
        <v>65</v>
      </c>
      <c r="AA37" s="899"/>
      <c r="AB37" s="899"/>
      <c r="AC37" s="899"/>
      <c r="AD37" s="899"/>
      <c r="AE37" s="451">
        <v>85</v>
      </c>
      <c r="AF37" s="451"/>
      <c r="AG37" s="451"/>
      <c r="AH37" s="451"/>
      <c r="AI37" s="451"/>
      <c r="AJ37" s="451"/>
      <c r="AK37" s="899">
        <v>27</v>
      </c>
      <c r="AL37" s="899"/>
      <c r="AM37" s="899"/>
      <c r="AN37" s="899"/>
      <c r="AO37" s="899"/>
      <c r="AP37" s="899">
        <v>58</v>
      </c>
      <c r="AQ37" s="899"/>
      <c r="AR37" s="899"/>
      <c r="AS37" s="899"/>
      <c r="AT37" s="899"/>
      <c r="AU37" s="451">
        <v>18</v>
      </c>
      <c r="AV37" s="451"/>
      <c r="AW37" s="451"/>
      <c r="AX37" s="451"/>
      <c r="AY37" s="451"/>
      <c r="AZ37" s="451"/>
      <c r="BA37" s="899">
        <v>15</v>
      </c>
      <c r="BB37" s="899"/>
      <c r="BC37" s="899"/>
      <c r="BD37" s="899"/>
      <c r="BE37" s="899"/>
      <c r="BF37" s="899">
        <v>3</v>
      </c>
      <c r="BG37" s="899"/>
      <c r="BH37" s="899"/>
      <c r="BI37" s="899"/>
      <c r="BJ37" s="899"/>
    </row>
    <row r="38" spans="2:62" ht="13.5" customHeight="1">
      <c r="B38" s="270"/>
      <c r="C38" s="900" t="s">
        <v>470</v>
      </c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269"/>
      <c r="O38" s="451">
        <v>124</v>
      </c>
      <c r="P38" s="451"/>
      <c r="Q38" s="451"/>
      <c r="R38" s="451"/>
      <c r="S38" s="451"/>
      <c r="T38" s="451"/>
      <c r="U38" s="899">
        <v>52</v>
      </c>
      <c r="V38" s="899"/>
      <c r="W38" s="899"/>
      <c r="X38" s="899"/>
      <c r="Y38" s="899"/>
      <c r="Z38" s="899">
        <v>72</v>
      </c>
      <c r="AA38" s="899"/>
      <c r="AB38" s="899"/>
      <c r="AC38" s="899"/>
      <c r="AD38" s="899"/>
      <c r="AE38" s="451">
        <v>117</v>
      </c>
      <c r="AF38" s="451"/>
      <c r="AG38" s="451"/>
      <c r="AH38" s="451"/>
      <c r="AI38" s="451"/>
      <c r="AJ38" s="451"/>
      <c r="AK38" s="899">
        <v>52</v>
      </c>
      <c r="AL38" s="899"/>
      <c r="AM38" s="899"/>
      <c r="AN38" s="899"/>
      <c r="AO38" s="899"/>
      <c r="AP38" s="899">
        <v>65</v>
      </c>
      <c r="AQ38" s="899"/>
      <c r="AR38" s="899"/>
      <c r="AS38" s="899"/>
      <c r="AT38" s="899"/>
      <c r="AU38" s="451">
        <v>25</v>
      </c>
      <c r="AV38" s="451"/>
      <c r="AW38" s="451"/>
      <c r="AX38" s="451"/>
      <c r="AY38" s="451"/>
      <c r="AZ38" s="451"/>
      <c r="BA38" s="899">
        <v>20</v>
      </c>
      <c r="BB38" s="899"/>
      <c r="BC38" s="899"/>
      <c r="BD38" s="899"/>
      <c r="BE38" s="899"/>
      <c r="BF38" s="899">
        <v>5</v>
      </c>
      <c r="BG38" s="899"/>
      <c r="BH38" s="899"/>
      <c r="BI38" s="899"/>
      <c r="BJ38" s="899"/>
    </row>
    <row r="39" spans="2:62" ht="13.5" customHeight="1">
      <c r="B39" s="270"/>
      <c r="C39" s="900" t="s">
        <v>469</v>
      </c>
      <c r="D39" s="900"/>
      <c r="E39" s="900"/>
      <c r="F39" s="900"/>
      <c r="G39" s="900"/>
      <c r="H39" s="900"/>
      <c r="I39" s="900"/>
      <c r="J39" s="900"/>
      <c r="K39" s="900"/>
      <c r="L39" s="900"/>
      <c r="M39" s="900"/>
      <c r="N39" s="269"/>
      <c r="O39" s="451">
        <v>104</v>
      </c>
      <c r="P39" s="451"/>
      <c r="Q39" s="451"/>
      <c r="R39" s="451"/>
      <c r="S39" s="451"/>
      <c r="T39" s="451"/>
      <c r="U39" s="899">
        <v>39</v>
      </c>
      <c r="V39" s="899"/>
      <c r="W39" s="899"/>
      <c r="X39" s="899"/>
      <c r="Y39" s="899"/>
      <c r="Z39" s="899">
        <v>65</v>
      </c>
      <c r="AA39" s="899"/>
      <c r="AB39" s="899"/>
      <c r="AC39" s="899"/>
      <c r="AD39" s="899"/>
      <c r="AE39" s="451">
        <v>85</v>
      </c>
      <c r="AF39" s="451"/>
      <c r="AG39" s="451"/>
      <c r="AH39" s="451"/>
      <c r="AI39" s="451"/>
      <c r="AJ39" s="451"/>
      <c r="AK39" s="899">
        <v>38</v>
      </c>
      <c r="AL39" s="899"/>
      <c r="AM39" s="899"/>
      <c r="AN39" s="899"/>
      <c r="AO39" s="899"/>
      <c r="AP39" s="899">
        <v>47</v>
      </c>
      <c r="AQ39" s="899"/>
      <c r="AR39" s="899"/>
      <c r="AS39" s="899"/>
      <c r="AT39" s="899"/>
      <c r="AU39" s="451">
        <v>25</v>
      </c>
      <c r="AV39" s="451"/>
      <c r="AW39" s="451"/>
      <c r="AX39" s="451"/>
      <c r="AY39" s="451"/>
      <c r="AZ39" s="451"/>
      <c r="BA39" s="899">
        <v>19</v>
      </c>
      <c r="BB39" s="899"/>
      <c r="BC39" s="899"/>
      <c r="BD39" s="899"/>
      <c r="BE39" s="899"/>
      <c r="BF39" s="899">
        <v>6</v>
      </c>
      <c r="BG39" s="899"/>
      <c r="BH39" s="899"/>
      <c r="BI39" s="899"/>
      <c r="BJ39" s="899"/>
    </row>
    <row r="40" spans="2:62" ht="13.5" customHeight="1">
      <c r="B40" s="270"/>
      <c r="C40" s="900" t="s">
        <v>468</v>
      </c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269"/>
      <c r="O40" s="451">
        <v>119</v>
      </c>
      <c r="P40" s="451"/>
      <c r="Q40" s="451"/>
      <c r="R40" s="451"/>
      <c r="S40" s="451"/>
      <c r="T40" s="451"/>
      <c r="U40" s="899">
        <v>50</v>
      </c>
      <c r="V40" s="899"/>
      <c r="W40" s="899"/>
      <c r="X40" s="899"/>
      <c r="Y40" s="899"/>
      <c r="Z40" s="899">
        <v>69</v>
      </c>
      <c r="AA40" s="899"/>
      <c r="AB40" s="899"/>
      <c r="AC40" s="899"/>
      <c r="AD40" s="899"/>
      <c r="AE40" s="451">
        <v>116</v>
      </c>
      <c r="AF40" s="451"/>
      <c r="AG40" s="451"/>
      <c r="AH40" s="451"/>
      <c r="AI40" s="451"/>
      <c r="AJ40" s="451"/>
      <c r="AK40" s="899">
        <v>50</v>
      </c>
      <c r="AL40" s="899"/>
      <c r="AM40" s="899"/>
      <c r="AN40" s="899"/>
      <c r="AO40" s="899"/>
      <c r="AP40" s="899">
        <v>66</v>
      </c>
      <c r="AQ40" s="899"/>
      <c r="AR40" s="899"/>
      <c r="AS40" s="899"/>
      <c r="AT40" s="899"/>
      <c r="AU40" s="451">
        <v>28</v>
      </c>
      <c r="AV40" s="451"/>
      <c r="AW40" s="451"/>
      <c r="AX40" s="451"/>
      <c r="AY40" s="451"/>
      <c r="AZ40" s="451"/>
      <c r="BA40" s="899">
        <v>22</v>
      </c>
      <c r="BB40" s="899"/>
      <c r="BC40" s="899"/>
      <c r="BD40" s="899"/>
      <c r="BE40" s="899"/>
      <c r="BF40" s="899">
        <v>6</v>
      </c>
      <c r="BG40" s="899"/>
      <c r="BH40" s="899"/>
      <c r="BI40" s="899"/>
      <c r="BJ40" s="899"/>
    </row>
    <row r="41" spans="2:62" ht="14.25" customHeight="1">
      <c r="B41" s="270"/>
      <c r="C41" s="900" t="s">
        <v>467</v>
      </c>
      <c r="D41" s="900"/>
      <c r="E41" s="900"/>
      <c r="F41" s="900"/>
      <c r="G41" s="900"/>
      <c r="H41" s="900"/>
      <c r="I41" s="900"/>
      <c r="J41" s="900"/>
      <c r="K41" s="900"/>
      <c r="L41" s="900"/>
      <c r="M41" s="900"/>
      <c r="N41" s="269"/>
      <c r="O41" s="451">
        <v>128</v>
      </c>
      <c r="P41" s="451"/>
      <c r="Q41" s="451"/>
      <c r="R41" s="451"/>
      <c r="S41" s="451"/>
      <c r="T41" s="451"/>
      <c r="U41" s="899">
        <v>56</v>
      </c>
      <c r="V41" s="899"/>
      <c r="W41" s="899"/>
      <c r="X41" s="899"/>
      <c r="Y41" s="899"/>
      <c r="Z41" s="899">
        <v>72</v>
      </c>
      <c r="AA41" s="899"/>
      <c r="AB41" s="899"/>
      <c r="AC41" s="899"/>
      <c r="AD41" s="899"/>
      <c r="AE41" s="451">
        <v>128</v>
      </c>
      <c r="AF41" s="451"/>
      <c r="AG41" s="451"/>
      <c r="AH41" s="451"/>
      <c r="AI41" s="451"/>
      <c r="AJ41" s="451"/>
      <c r="AK41" s="899">
        <v>56</v>
      </c>
      <c r="AL41" s="899"/>
      <c r="AM41" s="899"/>
      <c r="AN41" s="899"/>
      <c r="AO41" s="899"/>
      <c r="AP41" s="899">
        <v>72</v>
      </c>
      <c r="AQ41" s="899"/>
      <c r="AR41" s="899"/>
      <c r="AS41" s="899"/>
      <c r="AT41" s="899"/>
      <c r="AU41" s="451">
        <v>30</v>
      </c>
      <c r="AV41" s="451"/>
      <c r="AW41" s="451"/>
      <c r="AX41" s="451"/>
      <c r="AY41" s="451"/>
      <c r="AZ41" s="451"/>
      <c r="BA41" s="899">
        <v>24</v>
      </c>
      <c r="BB41" s="899"/>
      <c r="BC41" s="899"/>
      <c r="BD41" s="899"/>
      <c r="BE41" s="899"/>
      <c r="BF41" s="899">
        <v>6</v>
      </c>
      <c r="BG41" s="899"/>
      <c r="BH41" s="899"/>
      <c r="BI41" s="899"/>
      <c r="BJ41" s="899"/>
    </row>
    <row r="42" spans="2:62" ht="8.1" customHeight="1">
      <c r="B42" s="270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69"/>
      <c r="O42" s="307"/>
      <c r="P42" s="307"/>
      <c r="Q42" s="307"/>
      <c r="R42" s="307"/>
      <c r="S42" s="307"/>
      <c r="T42" s="307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307"/>
      <c r="AF42" s="307"/>
      <c r="AG42" s="307"/>
      <c r="AH42" s="307"/>
      <c r="AI42" s="307"/>
      <c r="AJ42" s="307"/>
      <c r="AK42" s="899"/>
      <c r="AL42" s="899"/>
      <c r="AM42" s="899"/>
      <c r="AN42" s="899"/>
      <c r="AO42" s="899"/>
      <c r="AP42" s="899"/>
      <c r="AQ42" s="899"/>
      <c r="AR42" s="899"/>
      <c r="AS42" s="899"/>
      <c r="AT42" s="899"/>
      <c r="AU42" s="307"/>
      <c r="AV42" s="307"/>
      <c r="AW42" s="307"/>
      <c r="AX42" s="307"/>
      <c r="AY42" s="307"/>
      <c r="AZ42" s="307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</row>
    <row r="43" spans="2:62" ht="13.5" customHeight="1">
      <c r="B43" s="270" t="s">
        <v>443</v>
      </c>
      <c r="C43" s="900" t="s">
        <v>466</v>
      </c>
      <c r="D43" s="900"/>
      <c r="E43" s="900"/>
      <c r="F43" s="900"/>
      <c r="G43" s="900"/>
      <c r="H43" s="900"/>
      <c r="I43" s="900"/>
      <c r="J43" s="900"/>
      <c r="K43" s="900"/>
      <c r="L43" s="900"/>
      <c r="M43" s="900"/>
      <c r="N43" s="269"/>
      <c r="O43" s="451">
        <v>125</v>
      </c>
      <c r="P43" s="451"/>
      <c r="Q43" s="451"/>
      <c r="R43" s="451"/>
      <c r="S43" s="451"/>
      <c r="T43" s="451"/>
      <c r="U43" s="899">
        <v>53</v>
      </c>
      <c r="V43" s="899"/>
      <c r="W43" s="899"/>
      <c r="X43" s="899"/>
      <c r="Y43" s="899"/>
      <c r="Z43" s="899">
        <v>72</v>
      </c>
      <c r="AA43" s="899"/>
      <c r="AB43" s="899"/>
      <c r="AC43" s="899"/>
      <c r="AD43" s="899"/>
      <c r="AE43" s="451">
        <v>125</v>
      </c>
      <c r="AF43" s="451"/>
      <c r="AG43" s="451"/>
      <c r="AH43" s="451"/>
      <c r="AI43" s="451"/>
      <c r="AJ43" s="451"/>
      <c r="AK43" s="899">
        <v>53</v>
      </c>
      <c r="AL43" s="899"/>
      <c r="AM43" s="899"/>
      <c r="AN43" s="899"/>
      <c r="AO43" s="899"/>
      <c r="AP43" s="899">
        <v>72</v>
      </c>
      <c r="AQ43" s="899"/>
      <c r="AR43" s="899"/>
      <c r="AS43" s="899"/>
      <c r="AT43" s="899"/>
      <c r="AU43" s="451">
        <v>31</v>
      </c>
      <c r="AV43" s="451"/>
      <c r="AW43" s="451"/>
      <c r="AX43" s="451"/>
      <c r="AY43" s="451"/>
      <c r="AZ43" s="451"/>
      <c r="BA43" s="899">
        <v>25</v>
      </c>
      <c r="BB43" s="899"/>
      <c r="BC43" s="899"/>
      <c r="BD43" s="899"/>
      <c r="BE43" s="899"/>
      <c r="BF43" s="899">
        <v>6</v>
      </c>
      <c r="BG43" s="899"/>
      <c r="BH43" s="899"/>
      <c r="BI43" s="899"/>
      <c r="BJ43" s="899"/>
    </row>
    <row r="44" spans="2:62" ht="13.5" customHeight="1">
      <c r="B44" s="270"/>
      <c r="C44" s="900" t="s">
        <v>465</v>
      </c>
      <c r="D44" s="900"/>
      <c r="E44" s="900"/>
      <c r="F44" s="900"/>
      <c r="G44" s="900"/>
      <c r="H44" s="900"/>
      <c r="I44" s="900"/>
      <c r="J44" s="900"/>
      <c r="K44" s="900"/>
      <c r="L44" s="900"/>
      <c r="M44" s="900"/>
      <c r="N44" s="269"/>
      <c r="O44" s="451">
        <v>125</v>
      </c>
      <c r="P44" s="451"/>
      <c r="Q44" s="451"/>
      <c r="R44" s="451"/>
      <c r="S44" s="451"/>
      <c r="T44" s="451"/>
      <c r="U44" s="899">
        <v>54</v>
      </c>
      <c r="V44" s="899"/>
      <c r="W44" s="899"/>
      <c r="X44" s="899"/>
      <c r="Y44" s="899"/>
      <c r="Z44" s="899">
        <v>71</v>
      </c>
      <c r="AA44" s="899"/>
      <c r="AB44" s="899"/>
      <c r="AC44" s="899"/>
      <c r="AD44" s="899"/>
      <c r="AE44" s="451">
        <v>121</v>
      </c>
      <c r="AF44" s="451"/>
      <c r="AG44" s="451"/>
      <c r="AH44" s="451"/>
      <c r="AI44" s="451"/>
      <c r="AJ44" s="451"/>
      <c r="AK44" s="899">
        <v>53</v>
      </c>
      <c r="AL44" s="899"/>
      <c r="AM44" s="899"/>
      <c r="AN44" s="899"/>
      <c r="AO44" s="899"/>
      <c r="AP44" s="899">
        <v>68</v>
      </c>
      <c r="AQ44" s="899"/>
      <c r="AR44" s="899"/>
      <c r="AS44" s="899"/>
      <c r="AT44" s="899"/>
      <c r="AU44" s="451">
        <v>30</v>
      </c>
      <c r="AV44" s="451"/>
      <c r="AW44" s="451"/>
      <c r="AX44" s="451"/>
      <c r="AY44" s="451"/>
      <c r="AZ44" s="451"/>
      <c r="BA44" s="899">
        <v>24</v>
      </c>
      <c r="BB44" s="899"/>
      <c r="BC44" s="899"/>
      <c r="BD44" s="899"/>
      <c r="BE44" s="899"/>
      <c r="BF44" s="899">
        <v>6</v>
      </c>
      <c r="BG44" s="899"/>
      <c r="BH44" s="899"/>
      <c r="BI44" s="899"/>
      <c r="BJ44" s="899"/>
    </row>
    <row r="45" spans="2:62" ht="13.5" customHeight="1">
      <c r="B45" s="270" t="s">
        <v>443</v>
      </c>
      <c r="C45" s="900" t="s">
        <v>464</v>
      </c>
      <c r="D45" s="900"/>
      <c r="E45" s="900"/>
      <c r="F45" s="900"/>
      <c r="G45" s="900"/>
      <c r="H45" s="900"/>
      <c r="I45" s="900"/>
      <c r="J45" s="900"/>
      <c r="K45" s="900"/>
      <c r="L45" s="900"/>
      <c r="M45" s="900"/>
      <c r="N45" s="269"/>
      <c r="O45" s="451">
        <v>120</v>
      </c>
      <c r="P45" s="451"/>
      <c r="Q45" s="451"/>
      <c r="R45" s="451"/>
      <c r="S45" s="451"/>
      <c r="T45" s="451"/>
      <c r="U45" s="899">
        <v>54</v>
      </c>
      <c r="V45" s="899"/>
      <c r="W45" s="899"/>
      <c r="X45" s="899"/>
      <c r="Y45" s="899"/>
      <c r="Z45" s="899">
        <v>66</v>
      </c>
      <c r="AA45" s="899"/>
      <c r="AB45" s="899"/>
      <c r="AC45" s="899"/>
      <c r="AD45" s="899"/>
      <c r="AE45" s="451">
        <v>120</v>
      </c>
      <c r="AF45" s="451"/>
      <c r="AG45" s="451"/>
      <c r="AH45" s="451"/>
      <c r="AI45" s="451"/>
      <c r="AJ45" s="451"/>
      <c r="AK45" s="899">
        <v>54</v>
      </c>
      <c r="AL45" s="899"/>
      <c r="AM45" s="899"/>
      <c r="AN45" s="899"/>
      <c r="AO45" s="899"/>
      <c r="AP45" s="899">
        <v>66</v>
      </c>
      <c r="AQ45" s="899"/>
      <c r="AR45" s="899"/>
      <c r="AS45" s="899"/>
      <c r="AT45" s="899"/>
      <c r="AU45" s="451">
        <v>29</v>
      </c>
      <c r="AV45" s="451"/>
      <c r="AW45" s="451"/>
      <c r="AX45" s="451"/>
      <c r="AY45" s="451"/>
      <c r="AZ45" s="451"/>
      <c r="BA45" s="899">
        <v>23</v>
      </c>
      <c r="BB45" s="899"/>
      <c r="BC45" s="899"/>
      <c r="BD45" s="899"/>
      <c r="BE45" s="899"/>
      <c r="BF45" s="899">
        <v>6</v>
      </c>
      <c r="BG45" s="899"/>
      <c r="BH45" s="899"/>
      <c r="BI45" s="899"/>
      <c r="BJ45" s="899"/>
    </row>
    <row r="46" spans="2:62" ht="13.5" customHeight="1">
      <c r="B46" s="270"/>
      <c r="C46" s="900" t="s">
        <v>463</v>
      </c>
      <c r="D46" s="900"/>
      <c r="E46" s="900"/>
      <c r="F46" s="900"/>
      <c r="G46" s="900"/>
      <c r="H46" s="900"/>
      <c r="I46" s="900"/>
      <c r="J46" s="900"/>
      <c r="K46" s="900"/>
      <c r="L46" s="900"/>
      <c r="M46" s="900"/>
      <c r="N46" s="269"/>
      <c r="O46" s="451">
        <v>127</v>
      </c>
      <c r="P46" s="451"/>
      <c r="Q46" s="451"/>
      <c r="R46" s="451"/>
      <c r="S46" s="451"/>
      <c r="T46" s="451"/>
      <c r="U46" s="899">
        <v>55</v>
      </c>
      <c r="V46" s="899"/>
      <c r="W46" s="899"/>
      <c r="X46" s="899"/>
      <c r="Y46" s="899"/>
      <c r="Z46" s="899">
        <v>72</v>
      </c>
      <c r="AA46" s="899"/>
      <c r="AB46" s="899"/>
      <c r="AC46" s="899"/>
      <c r="AD46" s="899"/>
      <c r="AE46" s="451">
        <v>119</v>
      </c>
      <c r="AF46" s="451"/>
      <c r="AG46" s="451"/>
      <c r="AH46" s="451"/>
      <c r="AI46" s="451"/>
      <c r="AJ46" s="451"/>
      <c r="AK46" s="899">
        <v>54</v>
      </c>
      <c r="AL46" s="899"/>
      <c r="AM46" s="899"/>
      <c r="AN46" s="899"/>
      <c r="AO46" s="899"/>
      <c r="AP46" s="899">
        <v>65</v>
      </c>
      <c r="AQ46" s="899"/>
      <c r="AR46" s="899"/>
      <c r="AS46" s="899"/>
      <c r="AT46" s="899"/>
      <c r="AU46" s="451">
        <v>29</v>
      </c>
      <c r="AV46" s="451"/>
      <c r="AW46" s="451"/>
      <c r="AX46" s="451"/>
      <c r="AY46" s="451"/>
      <c r="AZ46" s="451"/>
      <c r="BA46" s="899">
        <v>23</v>
      </c>
      <c r="BB46" s="899"/>
      <c r="BC46" s="899"/>
      <c r="BD46" s="899"/>
      <c r="BE46" s="899"/>
      <c r="BF46" s="899">
        <v>6</v>
      </c>
      <c r="BG46" s="899"/>
      <c r="BH46" s="899"/>
      <c r="BI46" s="899"/>
      <c r="BJ46" s="899"/>
    </row>
    <row r="47" spans="2:62" ht="14.25" customHeight="1">
      <c r="B47" s="270" t="s">
        <v>443</v>
      </c>
      <c r="C47" s="900" t="s">
        <v>462</v>
      </c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269"/>
      <c r="O47" s="451">
        <v>130</v>
      </c>
      <c r="P47" s="451"/>
      <c r="Q47" s="451"/>
      <c r="R47" s="451"/>
      <c r="S47" s="451"/>
      <c r="T47" s="451"/>
      <c r="U47" s="899">
        <v>58</v>
      </c>
      <c r="V47" s="899"/>
      <c r="W47" s="899"/>
      <c r="X47" s="899"/>
      <c r="Y47" s="899"/>
      <c r="Z47" s="899">
        <v>72</v>
      </c>
      <c r="AA47" s="899"/>
      <c r="AB47" s="899"/>
      <c r="AC47" s="899"/>
      <c r="AD47" s="899"/>
      <c r="AE47" s="451">
        <v>130</v>
      </c>
      <c r="AF47" s="451"/>
      <c r="AG47" s="451"/>
      <c r="AH47" s="451"/>
      <c r="AI47" s="451"/>
      <c r="AJ47" s="451"/>
      <c r="AK47" s="899">
        <v>58</v>
      </c>
      <c r="AL47" s="899"/>
      <c r="AM47" s="899"/>
      <c r="AN47" s="899"/>
      <c r="AO47" s="899"/>
      <c r="AP47" s="899">
        <v>72</v>
      </c>
      <c r="AQ47" s="899"/>
      <c r="AR47" s="899"/>
      <c r="AS47" s="899"/>
      <c r="AT47" s="899"/>
      <c r="AU47" s="451">
        <v>34</v>
      </c>
      <c r="AV47" s="451"/>
      <c r="AW47" s="451"/>
      <c r="AX47" s="451"/>
      <c r="AY47" s="451"/>
      <c r="AZ47" s="451"/>
      <c r="BA47" s="899">
        <v>26</v>
      </c>
      <c r="BB47" s="899"/>
      <c r="BC47" s="899"/>
      <c r="BD47" s="899"/>
      <c r="BE47" s="899"/>
      <c r="BF47" s="899">
        <v>8</v>
      </c>
      <c r="BG47" s="899"/>
      <c r="BH47" s="899"/>
      <c r="BI47" s="899"/>
      <c r="BJ47" s="899"/>
    </row>
    <row r="48" spans="2:62" ht="8.1" customHeight="1">
      <c r="B48" s="27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2"/>
      <c r="O48" s="307"/>
      <c r="P48" s="307"/>
      <c r="Q48" s="307"/>
      <c r="R48" s="307"/>
      <c r="S48" s="307"/>
      <c r="T48" s="307"/>
      <c r="U48" s="899"/>
      <c r="V48" s="899"/>
      <c r="W48" s="899"/>
      <c r="X48" s="899"/>
      <c r="Y48" s="899"/>
      <c r="Z48" s="899"/>
      <c r="AA48" s="899"/>
      <c r="AB48" s="899"/>
      <c r="AC48" s="899"/>
      <c r="AD48" s="899"/>
      <c r="AE48" s="307"/>
      <c r="AF48" s="307"/>
      <c r="AG48" s="307"/>
      <c r="AH48" s="307"/>
      <c r="AI48" s="307"/>
      <c r="AJ48" s="307"/>
      <c r="AK48" s="899"/>
      <c r="AL48" s="899"/>
      <c r="AM48" s="899"/>
      <c r="AN48" s="899"/>
      <c r="AO48" s="899"/>
      <c r="AP48" s="899"/>
      <c r="AQ48" s="899"/>
      <c r="AR48" s="899"/>
      <c r="AS48" s="899"/>
      <c r="AT48" s="899"/>
      <c r="AU48" s="307"/>
      <c r="AV48" s="307"/>
      <c r="AW48" s="307"/>
      <c r="AX48" s="307"/>
      <c r="AY48" s="307"/>
      <c r="AZ48" s="307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</row>
    <row r="49" spans="2:62" ht="13.5" customHeight="1">
      <c r="B49" s="270"/>
      <c r="C49" s="900" t="s">
        <v>461</v>
      </c>
      <c r="D49" s="900"/>
      <c r="E49" s="900"/>
      <c r="F49" s="900"/>
      <c r="G49" s="900"/>
      <c r="H49" s="900"/>
      <c r="I49" s="900"/>
      <c r="J49" s="900"/>
      <c r="K49" s="900"/>
      <c r="L49" s="900"/>
      <c r="M49" s="900"/>
      <c r="N49" s="269"/>
      <c r="O49" s="451">
        <v>122</v>
      </c>
      <c r="P49" s="451"/>
      <c r="Q49" s="451"/>
      <c r="R49" s="451"/>
      <c r="S49" s="451"/>
      <c r="T49" s="451"/>
      <c r="U49" s="899">
        <v>53</v>
      </c>
      <c r="V49" s="899"/>
      <c r="W49" s="899"/>
      <c r="X49" s="899"/>
      <c r="Y49" s="899"/>
      <c r="Z49" s="899">
        <v>69</v>
      </c>
      <c r="AA49" s="899"/>
      <c r="AB49" s="899"/>
      <c r="AC49" s="899"/>
      <c r="AD49" s="899"/>
      <c r="AE49" s="451">
        <v>122</v>
      </c>
      <c r="AF49" s="451"/>
      <c r="AG49" s="451"/>
      <c r="AH49" s="451"/>
      <c r="AI49" s="451"/>
      <c r="AJ49" s="451"/>
      <c r="AK49" s="899">
        <v>53</v>
      </c>
      <c r="AL49" s="899"/>
      <c r="AM49" s="899"/>
      <c r="AN49" s="899"/>
      <c r="AO49" s="899"/>
      <c r="AP49" s="899">
        <v>69</v>
      </c>
      <c r="AQ49" s="899"/>
      <c r="AR49" s="899"/>
      <c r="AS49" s="899"/>
      <c r="AT49" s="899"/>
      <c r="AU49" s="451">
        <v>29</v>
      </c>
      <c r="AV49" s="451"/>
      <c r="AW49" s="451"/>
      <c r="AX49" s="451"/>
      <c r="AY49" s="451"/>
      <c r="AZ49" s="451"/>
      <c r="BA49" s="899">
        <v>23</v>
      </c>
      <c r="BB49" s="899"/>
      <c r="BC49" s="899"/>
      <c r="BD49" s="899"/>
      <c r="BE49" s="899"/>
      <c r="BF49" s="899">
        <v>6</v>
      </c>
      <c r="BG49" s="899"/>
      <c r="BH49" s="899"/>
      <c r="BI49" s="899"/>
      <c r="BJ49" s="899"/>
    </row>
    <row r="50" spans="2:62" ht="13.5" customHeight="1">
      <c r="B50" s="270" t="s">
        <v>443</v>
      </c>
      <c r="C50" s="900" t="s">
        <v>460</v>
      </c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269"/>
      <c r="O50" s="451">
        <v>127</v>
      </c>
      <c r="P50" s="451"/>
      <c r="Q50" s="451"/>
      <c r="R50" s="451"/>
      <c r="S50" s="451"/>
      <c r="T50" s="451"/>
      <c r="U50" s="899">
        <v>58</v>
      </c>
      <c r="V50" s="899"/>
      <c r="W50" s="899"/>
      <c r="X50" s="899"/>
      <c r="Y50" s="899"/>
      <c r="Z50" s="899">
        <v>69</v>
      </c>
      <c r="AA50" s="899"/>
      <c r="AB50" s="899"/>
      <c r="AC50" s="899"/>
      <c r="AD50" s="899"/>
      <c r="AE50" s="451">
        <v>127</v>
      </c>
      <c r="AF50" s="451"/>
      <c r="AG50" s="451"/>
      <c r="AH50" s="451"/>
      <c r="AI50" s="451"/>
      <c r="AJ50" s="451"/>
      <c r="AK50" s="899">
        <v>58</v>
      </c>
      <c r="AL50" s="899"/>
      <c r="AM50" s="899"/>
      <c r="AN50" s="899"/>
      <c r="AO50" s="899"/>
      <c r="AP50" s="899">
        <v>69</v>
      </c>
      <c r="AQ50" s="899"/>
      <c r="AR50" s="899"/>
      <c r="AS50" s="899"/>
      <c r="AT50" s="899"/>
      <c r="AU50" s="451">
        <v>30</v>
      </c>
      <c r="AV50" s="451"/>
      <c r="AW50" s="451"/>
      <c r="AX50" s="451"/>
      <c r="AY50" s="451"/>
      <c r="AZ50" s="451"/>
      <c r="BA50" s="899">
        <v>24</v>
      </c>
      <c r="BB50" s="899"/>
      <c r="BC50" s="899"/>
      <c r="BD50" s="899"/>
      <c r="BE50" s="899"/>
      <c r="BF50" s="899">
        <v>6</v>
      </c>
      <c r="BG50" s="899"/>
      <c r="BH50" s="899"/>
      <c r="BI50" s="899"/>
      <c r="BJ50" s="899"/>
    </row>
    <row r="51" spans="2:62" ht="13.5" customHeight="1">
      <c r="B51" s="270"/>
      <c r="C51" s="900" t="s">
        <v>459</v>
      </c>
      <c r="D51" s="900"/>
      <c r="E51" s="900"/>
      <c r="F51" s="900"/>
      <c r="G51" s="900"/>
      <c r="H51" s="900"/>
      <c r="I51" s="900"/>
      <c r="J51" s="900"/>
      <c r="K51" s="900"/>
      <c r="L51" s="900"/>
      <c r="M51" s="900"/>
      <c r="N51" s="269"/>
      <c r="O51" s="451">
        <v>120</v>
      </c>
      <c r="P51" s="451"/>
      <c r="Q51" s="451"/>
      <c r="R51" s="451"/>
      <c r="S51" s="451"/>
      <c r="T51" s="451"/>
      <c r="U51" s="899">
        <v>51</v>
      </c>
      <c r="V51" s="899"/>
      <c r="W51" s="899"/>
      <c r="X51" s="899"/>
      <c r="Y51" s="899"/>
      <c r="Z51" s="899">
        <v>69</v>
      </c>
      <c r="AA51" s="899"/>
      <c r="AB51" s="899"/>
      <c r="AC51" s="899"/>
      <c r="AD51" s="899"/>
      <c r="AE51" s="451">
        <v>115</v>
      </c>
      <c r="AF51" s="451"/>
      <c r="AG51" s="451"/>
      <c r="AH51" s="451"/>
      <c r="AI51" s="451"/>
      <c r="AJ51" s="451"/>
      <c r="AK51" s="899">
        <v>51</v>
      </c>
      <c r="AL51" s="899"/>
      <c r="AM51" s="899"/>
      <c r="AN51" s="899"/>
      <c r="AO51" s="899"/>
      <c r="AP51" s="899">
        <v>64</v>
      </c>
      <c r="AQ51" s="899"/>
      <c r="AR51" s="899"/>
      <c r="AS51" s="899"/>
      <c r="AT51" s="899"/>
      <c r="AU51" s="451">
        <v>31</v>
      </c>
      <c r="AV51" s="451"/>
      <c r="AW51" s="451"/>
      <c r="AX51" s="451"/>
      <c r="AY51" s="451"/>
      <c r="AZ51" s="451"/>
      <c r="BA51" s="899">
        <v>25</v>
      </c>
      <c r="BB51" s="899"/>
      <c r="BC51" s="899"/>
      <c r="BD51" s="899"/>
      <c r="BE51" s="899"/>
      <c r="BF51" s="899">
        <v>6</v>
      </c>
      <c r="BG51" s="899"/>
      <c r="BH51" s="899"/>
      <c r="BI51" s="899"/>
      <c r="BJ51" s="899"/>
    </row>
    <row r="52" spans="2:62" ht="13.5" customHeight="1">
      <c r="B52" s="270"/>
      <c r="C52" s="900" t="s">
        <v>458</v>
      </c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269"/>
      <c r="O52" s="451">
        <v>88</v>
      </c>
      <c r="P52" s="451"/>
      <c r="Q52" s="451"/>
      <c r="R52" s="451"/>
      <c r="S52" s="451"/>
      <c r="T52" s="451"/>
      <c r="U52" s="899">
        <v>37</v>
      </c>
      <c r="V52" s="899"/>
      <c r="W52" s="899"/>
      <c r="X52" s="899"/>
      <c r="Y52" s="899"/>
      <c r="Z52" s="899">
        <v>51</v>
      </c>
      <c r="AA52" s="899"/>
      <c r="AB52" s="899"/>
      <c r="AC52" s="899"/>
      <c r="AD52" s="899"/>
      <c r="AE52" s="451">
        <v>84</v>
      </c>
      <c r="AF52" s="451"/>
      <c r="AG52" s="451"/>
      <c r="AH52" s="451"/>
      <c r="AI52" s="451"/>
      <c r="AJ52" s="451"/>
      <c r="AK52" s="899">
        <v>36</v>
      </c>
      <c r="AL52" s="899"/>
      <c r="AM52" s="899"/>
      <c r="AN52" s="899"/>
      <c r="AO52" s="899"/>
      <c r="AP52" s="899">
        <v>48</v>
      </c>
      <c r="AQ52" s="899"/>
      <c r="AR52" s="899"/>
      <c r="AS52" s="899"/>
      <c r="AT52" s="899"/>
      <c r="AU52" s="451">
        <v>24</v>
      </c>
      <c r="AV52" s="451"/>
      <c r="AW52" s="451"/>
      <c r="AX52" s="451"/>
      <c r="AY52" s="451"/>
      <c r="AZ52" s="451"/>
      <c r="BA52" s="899">
        <v>19</v>
      </c>
      <c r="BB52" s="899"/>
      <c r="BC52" s="899"/>
      <c r="BD52" s="899"/>
      <c r="BE52" s="899"/>
      <c r="BF52" s="899">
        <v>5</v>
      </c>
      <c r="BG52" s="899"/>
      <c r="BH52" s="899"/>
      <c r="BI52" s="899"/>
      <c r="BJ52" s="899"/>
    </row>
    <row r="53" spans="2:62" ht="14.25" customHeight="1">
      <c r="B53" s="270"/>
      <c r="C53" s="900" t="s">
        <v>457</v>
      </c>
      <c r="D53" s="900"/>
      <c r="E53" s="900"/>
      <c r="F53" s="900"/>
      <c r="G53" s="900"/>
      <c r="H53" s="900"/>
      <c r="I53" s="900"/>
      <c r="J53" s="900"/>
      <c r="K53" s="900"/>
      <c r="L53" s="900"/>
      <c r="M53" s="900"/>
      <c r="N53" s="269"/>
      <c r="O53" s="451">
        <v>123</v>
      </c>
      <c r="P53" s="451"/>
      <c r="Q53" s="451"/>
      <c r="R53" s="451"/>
      <c r="S53" s="451"/>
      <c r="T53" s="451"/>
      <c r="U53" s="899">
        <v>54</v>
      </c>
      <c r="V53" s="899"/>
      <c r="W53" s="899"/>
      <c r="X53" s="899"/>
      <c r="Y53" s="899"/>
      <c r="Z53" s="899">
        <v>69</v>
      </c>
      <c r="AA53" s="899"/>
      <c r="AB53" s="899"/>
      <c r="AC53" s="899"/>
      <c r="AD53" s="899"/>
      <c r="AE53" s="451">
        <v>117</v>
      </c>
      <c r="AF53" s="451"/>
      <c r="AG53" s="451"/>
      <c r="AH53" s="451"/>
      <c r="AI53" s="451"/>
      <c r="AJ53" s="451"/>
      <c r="AK53" s="899">
        <v>54</v>
      </c>
      <c r="AL53" s="899"/>
      <c r="AM53" s="899"/>
      <c r="AN53" s="899"/>
      <c r="AO53" s="899"/>
      <c r="AP53" s="899">
        <v>63</v>
      </c>
      <c r="AQ53" s="899"/>
      <c r="AR53" s="899"/>
      <c r="AS53" s="899"/>
      <c r="AT53" s="899"/>
      <c r="AU53" s="451">
        <v>28</v>
      </c>
      <c r="AV53" s="451"/>
      <c r="AW53" s="451"/>
      <c r="AX53" s="451"/>
      <c r="AY53" s="451"/>
      <c r="AZ53" s="451"/>
      <c r="BA53" s="899">
        <v>22</v>
      </c>
      <c r="BB53" s="899"/>
      <c r="BC53" s="899"/>
      <c r="BD53" s="899"/>
      <c r="BE53" s="899"/>
      <c r="BF53" s="899">
        <v>6</v>
      </c>
      <c r="BG53" s="899"/>
      <c r="BH53" s="899"/>
      <c r="BI53" s="899"/>
      <c r="BJ53" s="899"/>
    </row>
    <row r="54" spans="2:62" ht="8.1" customHeight="1">
      <c r="B54" s="27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32"/>
      <c r="O54" s="307"/>
      <c r="P54" s="307"/>
      <c r="Q54" s="307"/>
      <c r="R54" s="307"/>
      <c r="S54" s="307"/>
      <c r="T54" s="307"/>
      <c r="U54" s="899"/>
      <c r="V54" s="899"/>
      <c r="W54" s="899"/>
      <c r="X54" s="899"/>
      <c r="Y54" s="899"/>
      <c r="Z54" s="899"/>
      <c r="AA54" s="899"/>
      <c r="AB54" s="899"/>
      <c r="AC54" s="899"/>
      <c r="AD54" s="899"/>
      <c r="AE54" s="307"/>
      <c r="AF54" s="307"/>
      <c r="AG54" s="307"/>
      <c r="AH54" s="307"/>
      <c r="AI54" s="307"/>
      <c r="AJ54" s="307"/>
      <c r="AK54" s="899"/>
      <c r="AL54" s="899"/>
      <c r="AM54" s="899"/>
      <c r="AN54" s="899"/>
      <c r="AO54" s="899"/>
      <c r="AP54" s="899"/>
      <c r="AQ54" s="899"/>
      <c r="AR54" s="899"/>
      <c r="AS54" s="899"/>
      <c r="AT54" s="899"/>
      <c r="AU54" s="307"/>
      <c r="AV54" s="307"/>
      <c r="AW54" s="307"/>
      <c r="AX54" s="307"/>
      <c r="AY54" s="307"/>
      <c r="AZ54" s="307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</row>
    <row r="55" spans="2:62" ht="13.5" customHeight="1">
      <c r="B55" s="270"/>
      <c r="C55" s="900" t="s">
        <v>456</v>
      </c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269"/>
      <c r="O55" s="451">
        <v>122</v>
      </c>
      <c r="P55" s="451"/>
      <c r="Q55" s="451"/>
      <c r="R55" s="451"/>
      <c r="S55" s="451"/>
      <c r="T55" s="451"/>
      <c r="U55" s="899">
        <v>50</v>
      </c>
      <c r="V55" s="899"/>
      <c r="W55" s="899"/>
      <c r="X55" s="899"/>
      <c r="Y55" s="899"/>
      <c r="Z55" s="899">
        <v>72</v>
      </c>
      <c r="AA55" s="899"/>
      <c r="AB55" s="899"/>
      <c r="AC55" s="899"/>
      <c r="AD55" s="899"/>
      <c r="AE55" s="451">
        <v>121</v>
      </c>
      <c r="AF55" s="451"/>
      <c r="AG55" s="451"/>
      <c r="AH55" s="451"/>
      <c r="AI55" s="451"/>
      <c r="AJ55" s="451"/>
      <c r="AK55" s="899">
        <v>50</v>
      </c>
      <c r="AL55" s="899"/>
      <c r="AM55" s="899"/>
      <c r="AN55" s="899"/>
      <c r="AO55" s="899"/>
      <c r="AP55" s="899">
        <v>71</v>
      </c>
      <c r="AQ55" s="899"/>
      <c r="AR55" s="899"/>
      <c r="AS55" s="899"/>
      <c r="AT55" s="899"/>
      <c r="AU55" s="451">
        <v>28</v>
      </c>
      <c r="AV55" s="451"/>
      <c r="AW55" s="451"/>
      <c r="AX55" s="451"/>
      <c r="AY55" s="451"/>
      <c r="AZ55" s="451"/>
      <c r="BA55" s="899">
        <v>21</v>
      </c>
      <c r="BB55" s="899"/>
      <c r="BC55" s="899"/>
      <c r="BD55" s="899"/>
      <c r="BE55" s="899"/>
      <c r="BF55" s="899">
        <v>7</v>
      </c>
      <c r="BG55" s="899"/>
      <c r="BH55" s="899"/>
      <c r="BI55" s="899"/>
      <c r="BJ55" s="899"/>
    </row>
    <row r="56" spans="2:62" ht="13.5" customHeight="1">
      <c r="B56" s="270"/>
      <c r="C56" s="900" t="s">
        <v>455</v>
      </c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269"/>
      <c r="O56" s="451">
        <v>122</v>
      </c>
      <c r="P56" s="451"/>
      <c r="Q56" s="451"/>
      <c r="R56" s="451"/>
      <c r="S56" s="451"/>
      <c r="T56" s="451"/>
      <c r="U56" s="899">
        <v>50</v>
      </c>
      <c r="V56" s="899"/>
      <c r="W56" s="899"/>
      <c r="X56" s="899"/>
      <c r="Y56" s="899"/>
      <c r="Z56" s="899">
        <v>72</v>
      </c>
      <c r="AA56" s="899"/>
      <c r="AB56" s="899"/>
      <c r="AC56" s="899"/>
      <c r="AD56" s="899"/>
      <c r="AE56" s="451">
        <v>120</v>
      </c>
      <c r="AF56" s="451"/>
      <c r="AG56" s="451"/>
      <c r="AH56" s="451"/>
      <c r="AI56" s="451"/>
      <c r="AJ56" s="451"/>
      <c r="AK56" s="899">
        <v>49</v>
      </c>
      <c r="AL56" s="899"/>
      <c r="AM56" s="899"/>
      <c r="AN56" s="899"/>
      <c r="AO56" s="899"/>
      <c r="AP56" s="899">
        <v>71</v>
      </c>
      <c r="AQ56" s="899"/>
      <c r="AR56" s="899"/>
      <c r="AS56" s="899"/>
      <c r="AT56" s="899"/>
      <c r="AU56" s="451">
        <v>26</v>
      </c>
      <c r="AV56" s="451"/>
      <c r="AW56" s="451"/>
      <c r="AX56" s="451"/>
      <c r="AY56" s="451"/>
      <c r="AZ56" s="451"/>
      <c r="BA56" s="899">
        <v>21</v>
      </c>
      <c r="BB56" s="899"/>
      <c r="BC56" s="899"/>
      <c r="BD56" s="899"/>
      <c r="BE56" s="899"/>
      <c r="BF56" s="899">
        <v>5</v>
      </c>
      <c r="BG56" s="899"/>
      <c r="BH56" s="899"/>
      <c r="BI56" s="899"/>
      <c r="BJ56" s="899"/>
    </row>
    <row r="57" spans="2:62" ht="13.5" customHeight="1">
      <c r="B57" s="270"/>
      <c r="C57" s="900" t="s">
        <v>454</v>
      </c>
      <c r="D57" s="900"/>
      <c r="E57" s="900"/>
      <c r="F57" s="900"/>
      <c r="G57" s="900"/>
      <c r="H57" s="900"/>
      <c r="I57" s="900"/>
      <c r="J57" s="900"/>
      <c r="K57" s="900"/>
      <c r="L57" s="900"/>
      <c r="M57" s="900"/>
      <c r="N57" s="269"/>
      <c r="O57" s="451">
        <v>93</v>
      </c>
      <c r="P57" s="451"/>
      <c r="Q57" s="451"/>
      <c r="R57" s="451"/>
      <c r="S57" s="451"/>
      <c r="T57" s="451"/>
      <c r="U57" s="899">
        <v>28</v>
      </c>
      <c r="V57" s="899"/>
      <c r="W57" s="899"/>
      <c r="X57" s="899"/>
      <c r="Y57" s="899"/>
      <c r="Z57" s="899">
        <v>65</v>
      </c>
      <c r="AA57" s="899"/>
      <c r="AB57" s="899"/>
      <c r="AC57" s="899"/>
      <c r="AD57" s="899"/>
      <c r="AE57" s="451">
        <v>89</v>
      </c>
      <c r="AF57" s="451"/>
      <c r="AG57" s="451"/>
      <c r="AH57" s="451"/>
      <c r="AI57" s="451"/>
      <c r="AJ57" s="451"/>
      <c r="AK57" s="899">
        <v>28</v>
      </c>
      <c r="AL57" s="899"/>
      <c r="AM57" s="899"/>
      <c r="AN57" s="899"/>
      <c r="AO57" s="899"/>
      <c r="AP57" s="899">
        <v>61</v>
      </c>
      <c r="AQ57" s="899"/>
      <c r="AR57" s="899"/>
      <c r="AS57" s="899"/>
      <c r="AT57" s="899"/>
      <c r="AU57" s="451">
        <v>20</v>
      </c>
      <c r="AV57" s="451"/>
      <c r="AW57" s="451"/>
      <c r="AX57" s="451"/>
      <c r="AY57" s="451"/>
      <c r="AZ57" s="451"/>
      <c r="BA57" s="899">
        <v>15</v>
      </c>
      <c r="BB57" s="899"/>
      <c r="BC57" s="899"/>
      <c r="BD57" s="899"/>
      <c r="BE57" s="899"/>
      <c r="BF57" s="899">
        <v>5</v>
      </c>
      <c r="BG57" s="899"/>
      <c r="BH57" s="899"/>
      <c r="BI57" s="899"/>
      <c r="BJ57" s="899"/>
    </row>
    <row r="58" spans="2:62" ht="13.5" customHeight="1">
      <c r="B58" s="270"/>
      <c r="C58" s="900" t="s">
        <v>453</v>
      </c>
      <c r="D58" s="900"/>
      <c r="E58" s="900"/>
      <c r="F58" s="900"/>
      <c r="G58" s="900"/>
      <c r="H58" s="900"/>
      <c r="I58" s="900"/>
      <c r="J58" s="900"/>
      <c r="K58" s="900"/>
      <c r="L58" s="900"/>
      <c r="M58" s="900"/>
      <c r="N58" s="269"/>
      <c r="O58" s="451">
        <v>50</v>
      </c>
      <c r="P58" s="451"/>
      <c r="Q58" s="451"/>
      <c r="R58" s="451"/>
      <c r="S58" s="451"/>
      <c r="T58" s="451"/>
      <c r="U58" s="899">
        <v>50</v>
      </c>
      <c r="V58" s="899"/>
      <c r="W58" s="899"/>
      <c r="X58" s="899"/>
      <c r="Y58" s="899"/>
      <c r="Z58" s="899">
        <v>0</v>
      </c>
      <c r="AA58" s="899"/>
      <c r="AB58" s="899"/>
      <c r="AC58" s="899"/>
      <c r="AD58" s="899"/>
      <c r="AE58" s="451">
        <v>50</v>
      </c>
      <c r="AF58" s="451"/>
      <c r="AG58" s="451"/>
      <c r="AH58" s="451"/>
      <c r="AI58" s="451"/>
      <c r="AJ58" s="451"/>
      <c r="AK58" s="899">
        <v>50</v>
      </c>
      <c r="AL58" s="899"/>
      <c r="AM58" s="899"/>
      <c r="AN58" s="899"/>
      <c r="AO58" s="899"/>
      <c r="AP58" s="899">
        <v>0</v>
      </c>
      <c r="AQ58" s="899"/>
      <c r="AR58" s="899"/>
      <c r="AS58" s="899"/>
      <c r="AT58" s="899"/>
      <c r="AU58" s="451">
        <v>21</v>
      </c>
      <c r="AV58" s="451"/>
      <c r="AW58" s="451"/>
      <c r="AX58" s="451"/>
      <c r="AY58" s="451"/>
      <c r="AZ58" s="451"/>
      <c r="BA58" s="899">
        <v>16</v>
      </c>
      <c r="BB58" s="899"/>
      <c r="BC58" s="899"/>
      <c r="BD58" s="899"/>
      <c r="BE58" s="899"/>
      <c r="BF58" s="899">
        <v>5</v>
      </c>
      <c r="BG58" s="899"/>
      <c r="BH58" s="899"/>
      <c r="BI58" s="899"/>
      <c r="BJ58" s="899"/>
    </row>
    <row r="59" spans="2:62" ht="14.25" customHeight="1">
      <c r="B59" s="270"/>
      <c r="C59" s="900" t="s">
        <v>452</v>
      </c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269"/>
      <c r="O59" s="451">
        <v>78</v>
      </c>
      <c r="P59" s="451"/>
      <c r="Q59" s="451"/>
      <c r="R59" s="451"/>
      <c r="S59" s="451"/>
      <c r="T59" s="451"/>
      <c r="U59" s="899">
        <v>18</v>
      </c>
      <c r="V59" s="899"/>
      <c r="W59" s="899"/>
      <c r="X59" s="899"/>
      <c r="Y59" s="899"/>
      <c r="Z59" s="899">
        <v>60</v>
      </c>
      <c r="AA59" s="899"/>
      <c r="AB59" s="899"/>
      <c r="AC59" s="899"/>
      <c r="AD59" s="899"/>
      <c r="AE59" s="451">
        <v>74</v>
      </c>
      <c r="AF59" s="451"/>
      <c r="AG59" s="451"/>
      <c r="AH59" s="451"/>
      <c r="AI59" s="451"/>
      <c r="AJ59" s="451"/>
      <c r="AK59" s="899">
        <v>18</v>
      </c>
      <c r="AL59" s="899"/>
      <c r="AM59" s="899"/>
      <c r="AN59" s="899"/>
      <c r="AO59" s="899"/>
      <c r="AP59" s="899">
        <v>56</v>
      </c>
      <c r="AQ59" s="899"/>
      <c r="AR59" s="899"/>
      <c r="AS59" s="899"/>
      <c r="AT59" s="899"/>
      <c r="AU59" s="451">
        <v>18</v>
      </c>
      <c r="AV59" s="451"/>
      <c r="AW59" s="451"/>
      <c r="AX59" s="451"/>
      <c r="AY59" s="451"/>
      <c r="AZ59" s="451"/>
      <c r="BA59" s="899">
        <v>14</v>
      </c>
      <c r="BB59" s="899"/>
      <c r="BC59" s="899"/>
      <c r="BD59" s="899"/>
      <c r="BE59" s="899"/>
      <c r="BF59" s="899">
        <v>4</v>
      </c>
      <c r="BG59" s="899"/>
      <c r="BH59" s="899"/>
      <c r="BI59" s="899"/>
      <c r="BJ59" s="899"/>
    </row>
    <row r="60" spans="2:62" ht="8.1" customHeight="1">
      <c r="B60" s="270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2"/>
      <c r="O60" s="271">
        <v>0</v>
      </c>
      <c r="P60" s="271"/>
      <c r="Q60" s="271"/>
      <c r="R60" s="271"/>
      <c r="S60" s="271"/>
      <c r="T60" s="271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271"/>
      <c r="AF60" s="271"/>
      <c r="AG60" s="271"/>
      <c r="AH60" s="271"/>
      <c r="AI60" s="271"/>
      <c r="AJ60" s="271"/>
      <c r="AK60" s="899"/>
      <c r="AL60" s="899"/>
      <c r="AM60" s="899"/>
      <c r="AN60" s="899"/>
      <c r="AO60" s="899"/>
      <c r="AP60" s="899"/>
      <c r="AQ60" s="899"/>
      <c r="AR60" s="899"/>
      <c r="AS60" s="899"/>
      <c r="AT60" s="899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</row>
    <row r="61" spans="2:62" ht="13.5" customHeight="1">
      <c r="B61" s="270"/>
      <c r="C61" s="900" t="s">
        <v>451</v>
      </c>
      <c r="D61" s="900"/>
      <c r="E61" s="900"/>
      <c r="F61" s="900"/>
      <c r="G61" s="900"/>
      <c r="H61" s="900"/>
      <c r="I61" s="900"/>
      <c r="J61" s="900"/>
      <c r="K61" s="900"/>
      <c r="L61" s="900"/>
      <c r="M61" s="900"/>
      <c r="N61" s="269"/>
      <c r="O61" s="451">
        <v>93</v>
      </c>
      <c r="P61" s="451"/>
      <c r="Q61" s="451"/>
      <c r="R61" s="451"/>
      <c r="S61" s="451"/>
      <c r="T61" s="451"/>
      <c r="U61" s="899">
        <v>28</v>
      </c>
      <c r="V61" s="899"/>
      <c r="W61" s="899"/>
      <c r="X61" s="899"/>
      <c r="Y61" s="899"/>
      <c r="Z61" s="899">
        <v>65</v>
      </c>
      <c r="AA61" s="899"/>
      <c r="AB61" s="899"/>
      <c r="AC61" s="899"/>
      <c r="AD61" s="899"/>
      <c r="AE61" s="451">
        <v>91</v>
      </c>
      <c r="AF61" s="451"/>
      <c r="AG61" s="451"/>
      <c r="AH61" s="451"/>
      <c r="AI61" s="451"/>
      <c r="AJ61" s="451"/>
      <c r="AK61" s="899">
        <v>29</v>
      </c>
      <c r="AL61" s="899"/>
      <c r="AM61" s="899"/>
      <c r="AN61" s="899"/>
      <c r="AO61" s="899"/>
      <c r="AP61" s="899">
        <v>62</v>
      </c>
      <c r="AQ61" s="899"/>
      <c r="AR61" s="899"/>
      <c r="AS61" s="899"/>
      <c r="AT61" s="899"/>
      <c r="AU61" s="451">
        <v>22</v>
      </c>
      <c r="AV61" s="451"/>
      <c r="AW61" s="451"/>
      <c r="AX61" s="451"/>
      <c r="AY61" s="451"/>
      <c r="AZ61" s="451"/>
      <c r="BA61" s="899">
        <v>18</v>
      </c>
      <c r="BB61" s="899"/>
      <c r="BC61" s="899"/>
      <c r="BD61" s="899"/>
      <c r="BE61" s="899"/>
      <c r="BF61" s="899">
        <v>4</v>
      </c>
      <c r="BG61" s="899"/>
      <c r="BH61" s="899"/>
      <c r="BI61" s="899"/>
      <c r="BJ61" s="899"/>
    </row>
    <row r="62" spans="2:62" ht="13.5" customHeight="1">
      <c r="B62" s="270"/>
      <c r="C62" s="900" t="s">
        <v>450</v>
      </c>
      <c r="D62" s="900"/>
      <c r="E62" s="900"/>
      <c r="F62" s="900"/>
      <c r="G62" s="900"/>
      <c r="H62" s="900"/>
      <c r="I62" s="900"/>
      <c r="J62" s="900"/>
      <c r="K62" s="900"/>
      <c r="L62" s="900"/>
      <c r="M62" s="900"/>
      <c r="N62" s="269"/>
      <c r="O62" s="451">
        <v>69</v>
      </c>
      <c r="P62" s="451"/>
      <c r="Q62" s="451"/>
      <c r="R62" s="451"/>
      <c r="S62" s="451"/>
      <c r="T62" s="451"/>
      <c r="U62" s="899">
        <v>23</v>
      </c>
      <c r="V62" s="899"/>
      <c r="W62" s="899"/>
      <c r="X62" s="899"/>
      <c r="Y62" s="899"/>
      <c r="Z62" s="899">
        <v>46</v>
      </c>
      <c r="AA62" s="899"/>
      <c r="AB62" s="899"/>
      <c r="AC62" s="899"/>
      <c r="AD62" s="899"/>
      <c r="AE62" s="451">
        <v>65</v>
      </c>
      <c r="AF62" s="451"/>
      <c r="AG62" s="451"/>
      <c r="AH62" s="451"/>
      <c r="AI62" s="451"/>
      <c r="AJ62" s="451"/>
      <c r="AK62" s="899">
        <v>22</v>
      </c>
      <c r="AL62" s="899"/>
      <c r="AM62" s="899"/>
      <c r="AN62" s="899"/>
      <c r="AO62" s="899"/>
      <c r="AP62" s="899">
        <v>43</v>
      </c>
      <c r="AQ62" s="899"/>
      <c r="AR62" s="899"/>
      <c r="AS62" s="899"/>
      <c r="AT62" s="899"/>
      <c r="AU62" s="451">
        <v>17</v>
      </c>
      <c r="AV62" s="451"/>
      <c r="AW62" s="451"/>
      <c r="AX62" s="451"/>
      <c r="AY62" s="451"/>
      <c r="AZ62" s="451"/>
      <c r="BA62" s="899">
        <v>13</v>
      </c>
      <c r="BB62" s="899"/>
      <c r="BC62" s="899"/>
      <c r="BD62" s="899"/>
      <c r="BE62" s="899"/>
      <c r="BF62" s="899">
        <v>4</v>
      </c>
      <c r="BG62" s="899"/>
      <c r="BH62" s="899"/>
      <c r="BI62" s="899"/>
      <c r="BJ62" s="899"/>
    </row>
    <row r="63" spans="2:62" ht="13.5" customHeight="1">
      <c r="B63" s="270"/>
      <c r="C63" s="900" t="s">
        <v>449</v>
      </c>
      <c r="D63" s="900"/>
      <c r="E63" s="900"/>
      <c r="F63" s="900"/>
      <c r="G63" s="900"/>
      <c r="H63" s="900"/>
      <c r="I63" s="900"/>
      <c r="J63" s="900"/>
      <c r="K63" s="900"/>
      <c r="L63" s="900"/>
      <c r="M63" s="900"/>
      <c r="N63" s="269"/>
      <c r="O63" s="451">
        <v>102</v>
      </c>
      <c r="P63" s="451"/>
      <c r="Q63" s="451"/>
      <c r="R63" s="451"/>
      <c r="S63" s="451"/>
      <c r="T63" s="451"/>
      <c r="U63" s="899">
        <v>37</v>
      </c>
      <c r="V63" s="899"/>
      <c r="W63" s="899"/>
      <c r="X63" s="899"/>
      <c r="Y63" s="899"/>
      <c r="Z63" s="899">
        <v>65</v>
      </c>
      <c r="AA63" s="899"/>
      <c r="AB63" s="899"/>
      <c r="AC63" s="899"/>
      <c r="AD63" s="899"/>
      <c r="AE63" s="451">
        <v>100</v>
      </c>
      <c r="AF63" s="451"/>
      <c r="AG63" s="451"/>
      <c r="AH63" s="451"/>
      <c r="AI63" s="451"/>
      <c r="AJ63" s="451"/>
      <c r="AK63" s="899">
        <v>37</v>
      </c>
      <c r="AL63" s="899"/>
      <c r="AM63" s="899"/>
      <c r="AN63" s="899"/>
      <c r="AO63" s="899"/>
      <c r="AP63" s="899">
        <v>63</v>
      </c>
      <c r="AQ63" s="899"/>
      <c r="AR63" s="899"/>
      <c r="AS63" s="899"/>
      <c r="AT63" s="899"/>
      <c r="AU63" s="451">
        <v>25</v>
      </c>
      <c r="AV63" s="451"/>
      <c r="AW63" s="451"/>
      <c r="AX63" s="451"/>
      <c r="AY63" s="451"/>
      <c r="AZ63" s="451"/>
      <c r="BA63" s="899">
        <v>19</v>
      </c>
      <c r="BB63" s="899"/>
      <c r="BC63" s="899"/>
      <c r="BD63" s="899"/>
      <c r="BE63" s="899"/>
      <c r="BF63" s="899">
        <v>6</v>
      </c>
      <c r="BG63" s="899"/>
      <c r="BH63" s="899"/>
      <c r="BI63" s="899"/>
      <c r="BJ63" s="899"/>
    </row>
    <row r="64" spans="2:62" ht="13.5" customHeight="1">
      <c r="B64" s="270"/>
      <c r="C64" s="900" t="s">
        <v>448</v>
      </c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269"/>
      <c r="O64" s="451">
        <v>91</v>
      </c>
      <c r="P64" s="451"/>
      <c r="Q64" s="451"/>
      <c r="R64" s="451"/>
      <c r="S64" s="451"/>
      <c r="T64" s="451"/>
      <c r="U64" s="899">
        <v>38</v>
      </c>
      <c r="V64" s="899"/>
      <c r="W64" s="899"/>
      <c r="X64" s="899"/>
      <c r="Y64" s="899"/>
      <c r="Z64" s="899">
        <v>53</v>
      </c>
      <c r="AA64" s="899"/>
      <c r="AB64" s="899"/>
      <c r="AC64" s="899"/>
      <c r="AD64" s="899"/>
      <c r="AE64" s="451">
        <v>91</v>
      </c>
      <c r="AF64" s="451"/>
      <c r="AG64" s="451"/>
      <c r="AH64" s="451"/>
      <c r="AI64" s="451"/>
      <c r="AJ64" s="451"/>
      <c r="AK64" s="899">
        <v>38</v>
      </c>
      <c r="AL64" s="899"/>
      <c r="AM64" s="899"/>
      <c r="AN64" s="899"/>
      <c r="AO64" s="899"/>
      <c r="AP64" s="899">
        <v>53</v>
      </c>
      <c r="AQ64" s="899"/>
      <c r="AR64" s="899"/>
      <c r="AS64" s="899"/>
      <c r="AT64" s="899"/>
      <c r="AU64" s="451">
        <v>22</v>
      </c>
      <c r="AV64" s="451"/>
      <c r="AW64" s="451"/>
      <c r="AX64" s="451"/>
      <c r="AY64" s="451"/>
      <c r="AZ64" s="451"/>
      <c r="BA64" s="899">
        <v>16</v>
      </c>
      <c r="BB64" s="899"/>
      <c r="BC64" s="899"/>
      <c r="BD64" s="899"/>
      <c r="BE64" s="899"/>
      <c r="BF64" s="899">
        <v>6</v>
      </c>
      <c r="BG64" s="899"/>
      <c r="BH64" s="899"/>
      <c r="BI64" s="899"/>
      <c r="BJ64" s="899"/>
    </row>
    <row r="65" spans="2:62" ht="14.25" customHeight="1">
      <c r="B65" s="270"/>
      <c r="C65" s="900" t="s">
        <v>447</v>
      </c>
      <c r="D65" s="900"/>
      <c r="E65" s="900"/>
      <c r="F65" s="900"/>
      <c r="G65" s="900"/>
      <c r="H65" s="900"/>
      <c r="I65" s="900"/>
      <c r="J65" s="900"/>
      <c r="K65" s="900"/>
      <c r="L65" s="900"/>
      <c r="M65" s="900"/>
      <c r="N65" s="269"/>
      <c r="O65" s="451">
        <v>126</v>
      </c>
      <c r="P65" s="451"/>
      <c r="Q65" s="451"/>
      <c r="R65" s="451"/>
      <c r="S65" s="451"/>
      <c r="T65" s="451"/>
      <c r="U65" s="899">
        <v>51</v>
      </c>
      <c r="V65" s="899"/>
      <c r="W65" s="899"/>
      <c r="X65" s="899"/>
      <c r="Y65" s="899"/>
      <c r="Z65" s="899">
        <v>75</v>
      </c>
      <c r="AA65" s="899"/>
      <c r="AB65" s="899"/>
      <c r="AC65" s="899"/>
      <c r="AD65" s="899"/>
      <c r="AE65" s="451">
        <v>121</v>
      </c>
      <c r="AF65" s="451"/>
      <c r="AG65" s="451"/>
      <c r="AH65" s="451"/>
      <c r="AI65" s="451"/>
      <c r="AJ65" s="451"/>
      <c r="AK65" s="899">
        <v>50</v>
      </c>
      <c r="AL65" s="899"/>
      <c r="AM65" s="899"/>
      <c r="AN65" s="899"/>
      <c r="AO65" s="899"/>
      <c r="AP65" s="899">
        <v>71</v>
      </c>
      <c r="AQ65" s="899"/>
      <c r="AR65" s="899"/>
      <c r="AS65" s="899"/>
      <c r="AT65" s="899"/>
      <c r="AU65" s="451">
        <v>30</v>
      </c>
      <c r="AV65" s="451"/>
      <c r="AW65" s="451"/>
      <c r="AX65" s="451"/>
      <c r="AY65" s="451"/>
      <c r="AZ65" s="451"/>
      <c r="BA65" s="899">
        <v>23</v>
      </c>
      <c r="BB65" s="899"/>
      <c r="BC65" s="899"/>
      <c r="BD65" s="899"/>
      <c r="BE65" s="899"/>
      <c r="BF65" s="899">
        <v>7</v>
      </c>
      <c r="BG65" s="899"/>
      <c r="BH65" s="899"/>
      <c r="BI65" s="899"/>
      <c r="BJ65" s="899"/>
    </row>
    <row r="66" spans="2:62" ht="8.1" customHeight="1">
      <c r="B66" s="270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2"/>
      <c r="O66" s="307"/>
      <c r="P66" s="307"/>
      <c r="Q66" s="307"/>
      <c r="R66" s="307"/>
      <c r="S66" s="307"/>
      <c r="T66" s="307"/>
      <c r="U66" s="899"/>
      <c r="V66" s="899"/>
      <c r="W66" s="899"/>
      <c r="X66" s="899"/>
      <c r="Y66" s="899"/>
      <c r="Z66" s="899"/>
      <c r="AA66" s="899"/>
      <c r="AB66" s="899"/>
      <c r="AC66" s="899"/>
      <c r="AD66" s="899"/>
      <c r="AE66" s="307"/>
      <c r="AF66" s="307"/>
      <c r="AG66" s="307"/>
      <c r="AH66" s="307"/>
      <c r="AI66" s="307"/>
      <c r="AJ66" s="307"/>
      <c r="AK66" s="899"/>
      <c r="AL66" s="899"/>
      <c r="AM66" s="899"/>
      <c r="AN66" s="899"/>
      <c r="AO66" s="899"/>
      <c r="AP66" s="899"/>
      <c r="AQ66" s="899"/>
      <c r="AR66" s="899"/>
      <c r="AS66" s="899"/>
      <c r="AT66" s="899"/>
      <c r="AU66" s="307"/>
      <c r="AV66" s="307"/>
      <c r="AW66" s="307"/>
      <c r="AX66" s="307"/>
      <c r="AY66" s="307"/>
      <c r="AZ66" s="307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</row>
    <row r="67" spans="2:62" ht="13.5" customHeight="1">
      <c r="B67" s="270"/>
      <c r="C67" s="900" t="s">
        <v>446</v>
      </c>
      <c r="D67" s="900"/>
      <c r="E67" s="900"/>
      <c r="F67" s="900"/>
      <c r="G67" s="900"/>
      <c r="H67" s="900"/>
      <c r="I67" s="900"/>
      <c r="J67" s="900"/>
      <c r="K67" s="900"/>
      <c r="L67" s="900"/>
      <c r="M67" s="900"/>
      <c r="N67" s="269"/>
      <c r="O67" s="451">
        <v>114</v>
      </c>
      <c r="P67" s="451"/>
      <c r="Q67" s="451"/>
      <c r="R67" s="451"/>
      <c r="S67" s="451"/>
      <c r="T67" s="451"/>
      <c r="U67" s="899">
        <v>49</v>
      </c>
      <c r="V67" s="899"/>
      <c r="W67" s="899"/>
      <c r="X67" s="899"/>
      <c r="Y67" s="899"/>
      <c r="Z67" s="899">
        <v>65</v>
      </c>
      <c r="AA67" s="899"/>
      <c r="AB67" s="899"/>
      <c r="AC67" s="899"/>
      <c r="AD67" s="899"/>
      <c r="AE67" s="451">
        <v>112</v>
      </c>
      <c r="AF67" s="451"/>
      <c r="AG67" s="451"/>
      <c r="AH67" s="451"/>
      <c r="AI67" s="451"/>
      <c r="AJ67" s="451"/>
      <c r="AK67" s="899">
        <v>49</v>
      </c>
      <c r="AL67" s="899"/>
      <c r="AM67" s="899"/>
      <c r="AN67" s="899"/>
      <c r="AO67" s="899"/>
      <c r="AP67" s="899">
        <v>63</v>
      </c>
      <c r="AQ67" s="899"/>
      <c r="AR67" s="899"/>
      <c r="AS67" s="899"/>
      <c r="AT67" s="899"/>
      <c r="AU67" s="451">
        <v>30</v>
      </c>
      <c r="AV67" s="451"/>
      <c r="AW67" s="451"/>
      <c r="AX67" s="451"/>
      <c r="AY67" s="451"/>
      <c r="AZ67" s="451"/>
      <c r="BA67" s="899">
        <v>23</v>
      </c>
      <c r="BB67" s="899"/>
      <c r="BC67" s="899"/>
      <c r="BD67" s="899"/>
      <c r="BE67" s="899"/>
      <c r="BF67" s="899">
        <v>7</v>
      </c>
      <c r="BG67" s="899"/>
      <c r="BH67" s="899"/>
      <c r="BI67" s="899"/>
      <c r="BJ67" s="899"/>
    </row>
    <row r="68" spans="2:62" ht="13.5" customHeight="1">
      <c r="B68" s="270" t="s">
        <v>443</v>
      </c>
      <c r="C68" s="900" t="s">
        <v>445</v>
      </c>
      <c r="D68" s="900"/>
      <c r="E68" s="900"/>
      <c r="F68" s="900"/>
      <c r="G68" s="900"/>
      <c r="H68" s="900"/>
      <c r="I68" s="900"/>
      <c r="J68" s="900"/>
      <c r="K68" s="900"/>
      <c r="L68" s="900"/>
      <c r="M68" s="900"/>
      <c r="N68" s="269"/>
      <c r="O68" s="451">
        <v>118</v>
      </c>
      <c r="P68" s="451"/>
      <c r="Q68" s="451"/>
      <c r="R68" s="451"/>
      <c r="S68" s="451"/>
      <c r="T68" s="451"/>
      <c r="U68" s="899">
        <v>50</v>
      </c>
      <c r="V68" s="899"/>
      <c r="W68" s="899"/>
      <c r="X68" s="899"/>
      <c r="Y68" s="899"/>
      <c r="Z68" s="899">
        <v>68</v>
      </c>
      <c r="AA68" s="899"/>
      <c r="AB68" s="899"/>
      <c r="AC68" s="899"/>
      <c r="AD68" s="899"/>
      <c r="AE68" s="451">
        <v>118</v>
      </c>
      <c r="AF68" s="451"/>
      <c r="AG68" s="451"/>
      <c r="AH68" s="451"/>
      <c r="AI68" s="451"/>
      <c r="AJ68" s="451"/>
      <c r="AK68" s="899">
        <v>50</v>
      </c>
      <c r="AL68" s="899"/>
      <c r="AM68" s="899"/>
      <c r="AN68" s="899"/>
      <c r="AO68" s="899"/>
      <c r="AP68" s="899">
        <v>68</v>
      </c>
      <c r="AQ68" s="899"/>
      <c r="AR68" s="899"/>
      <c r="AS68" s="899"/>
      <c r="AT68" s="899"/>
      <c r="AU68" s="451">
        <v>28</v>
      </c>
      <c r="AV68" s="451"/>
      <c r="AW68" s="451"/>
      <c r="AX68" s="451"/>
      <c r="AY68" s="451"/>
      <c r="AZ68" s="451"/>
      <c r="BA68" s="899">
        <v>21</v>
      </c>
      <c r="BB68" s="899"/>
      <c r="BC68" s="899"/>
      <c r="BD68" s="899"/>
      <c r="BE68" s="899"/>
      <c r="BF68" s="899">
        <v>7</v>
      </c>
      <c r="BG68" s="899"/>
      <c r="BH68" s="899"/>
      <c r="BI68" s="899"/>
      <c r="BJ68" s="899"/>
    </row>
    <row r="69" spans="2:62" ht="13.5" customHeight="1">
      <c r="B69" s="270" t="s">
        <v>443</v>
      </c>
      <c r="C69" s="900" t="s">
        <v>444</v>
      </c>
      <c r="D69" s="900"/>
      <c r="E69" s="900"/>
      <c r="F69" s="900"/>
      <c r="G69" s="900"/>
      <c r="H69" s="900"/>
      <c r="I69" s="900"/>
      <c r="J69" s="900"/>
      <c r="K69" s="900"/>
      <c r="L69" s="900"/>
      <c r="M69" s="900"/>
      <c r="N69" s="269"/>
      <c r="O69" s="451">
        <v>126</v>
      </c>
      <c r="P69" s="451"/>
      <c r="Q69" s="451"/>
      <c r="R69" s="451"/>
      <c r="S69" s="451"/>
      <c r="T69" s="451"/>
      <c r="U69" s="899">
        <v>55</v>
      </c>
      <c r="V69" s="899"/>
      <c r="W69" s="899"/>
      <c r="X69" s="899"/>
      <c r="Y69" s="899"/>
      <c r="Z69" s="899">
        <v>71</v>
      </c>
      <c r="AA69" s="899"/>
      <c r="AB69" s="899"/>
      <c r="AC69" s="899"/>
      <c r="AD69" s="899"/>
      <c r="AE69" s="451">
        <v>126</v>
      </c>
      <c r="AF69" s="451"/>
      <c r="AG69" s="451"/>
      <c r="AH69" s="451"/>
      <c r="AI69" s="451"/>
      <c r="AJ69" s="451"/>
      <c r="AK69" s="899">
        <v>55</v>
      </c>
      <c r="AL69" s="899"/>
      <c r="AM69" s="899"/>
      <c r="AN69" s="899"/>
      <c r="AO69" s="899"/>
      <c r="AP69" s="899">
        <v>71</v>
      </c>
      <c r="AQ69" s="899"/>
      <c r="AR69" s="899"/>
      <c r="AS69" s="899"/>
      <c r="AT69" s="899"/>
      <c r="AU69" s="451">
        <v>31</v>
      </c>
      <c r="AV69" s="451"/>
      <c r="AW69" s="451"/>
      <c r="AX69" s="451"/>
      <c r="AY69" s="451"/>
      <c r="AZ69" s="451"/>
      <c r="BA69" s="899">
        <v>25</v>
      </c>
      <c r="BB69" s="899"/>
      <c r="BC69" s="899"/>
      <c r="BD69" s="899"/>
      <c r="BE69" s="899"/>
      <c r="BF69" s="899">
        <v>6</v>
      </c>
      <c r="BG69" s="899"/>
      <c r="BH69" s="899"/>
      <c r="BI69" s="899"/>
      <c r="BJ69" s="899"/>
    </row>
    <row r="70" spans="2:62" ht="13.5" customHeight="1">
      <c r="B70" s="270" t="s">
        <v>443</v>
      </c>
      <c r="C70" s="900" t="s">
        <v>442</v>
      </c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269"/>
      <c r="O70" s="451">
        <v>123</v>
      </c>
      <c r="P70" s="451"/>
      <c r="Q70" s="451"/>
      <c r="R70" s="451"/>
      <c r="S70" s="451"/>
      <c r="T70" s="451"/>
      <c r="U70" s="899">
        <v>52</v>
      </c>
      <c r="V70" s="899"/>
      <c r="W70" s="899"/>
      <c r="X70" s="899"/>
      <c r="Y70" s="899"/>
      <c r="Z70" s="899">
        <v>71</v>
      </c>
      <c r="AA70" s="899"/>
      <c r="AB70" s="899"/>
      <c r="AC70" s="899"/>
      <c r="AD70" s="899"/>
      <c r="AE70" s="451">
        <v>121</v>
      </c>
      <c r="AF70" s="451"/>
      <c r="AG70" s="451"/>
      <c r="AH70" s="451"/>
      <c r="AI70" s="451"/>
      <c r="AJ70" s="451"/>
      <c r="AK70" s="899">
        <v>51</v>
      </c>
      <c r="AL70" s="899"/>
      <c r="AM70" s="899"/>
      <c r="AN70" s="899"/>
      <c r="AO70" s="899"/>
      <c r="AP70" s="899">
        <v>70</v>
      </c>
      <c r="AQ70" s="899"/>
      <c r="AR70" s="899"/>
      <c r="AS70" s="899"/>
      <c r="AT70" s="899"/>
      <c r="AU70" s="451">
        <v>32</v>
      </c>
      <c r="AV70" s="451"/>
      <c r="AW70" s="451"/>
      <c r="AX70" s="451"/>
      <c r="AY70" s="451"/>
      <c r="AZ70" s="451"/>
      <c r="BA70" s="899">
        <v>24</v>
      </c>
      <c r="BB70" s="899"/>
      <c r="BC70" s="899"/>
      <c r="BD70" s="899"/>
      <c r="BE70" s="899"/>
      <c r="BF70" s="899">
        <v>8</v>
      </c>
      <c r="BG70" s="899"/>
      <c r="BH70" s="899"/>
      <c r="BI70" s="899"/>
      <c r="BJ70" s="899"/>
    </row>
    <row r="71" spans="2:62" ht="14.25" customHeight="1">
      <c r="B71" s="270"/>
      <c r="C71" s="900" t="s">
        <v>441</v>
      </c>
      <c r="D71" s="900"/>
      <c r="E71" s="900"/>
      <c r="F71" s="900"/>
      <c r="G71" s="900"/>
      <c r="H71" s="900"/>
      <c r="I71" s="900"/>
      <c r="J71" s="900"/>
      <c r="K71" s="900"/>
      <c r="L71" s="900"/>
      <c r="M71" s="900"/>
      <c r="N71" s="269"/>
      <c r="O71" s="451">
        <v>129</v>
      </c>
      <c r="P71" s="451"/>
      <c r="Q71" s="451"/>
      <c r="R71" s="451"/>
      <c r="S71" s="451"/>
      <c r="T71" s="451"/>
      <c r="U71" s="899">
        <v>54</v>
      </c>
      <c r="V71" s="899"/>
      <c r="W71" s="899"/>
      <c r="X71" s="899"/>
      <c r="Y71" s="899"/>
      <c r="Z71" s="899">
        <v>75</v>
      </c>
      <c r="AA71" s="899"/>
      <c r="AB71" s="899"/>
      <c r="AC71" s="899"/>
      <c r="AD71" s="899"/>
      <c r="AE71" s="451">
        <v>129</v>
      </c>
      <c r="AF71" s="451"/>
      <c r="AG71" s="451"/>
      <c r="AH71" s="451"/>
      <c r="AI71" s="451"/>
      <c r="AJ71" s="451"/>
      <c r="AK71" s="899">
        <v>54</v>
      </c>
      <c r="AL71" s="899"/>
      <c r="AM71" s="899"/>
      <c r="AN71" s="899"/>
      <c r="AO71" s="899"/>
      <c r="AP71" s="899">
        <v>75</v>
      </c>
      <c r="AQ71" s="899"/>
      <c r="AR71" s="899"/>
      <c r="AS71" s="899"/>
      <c r="AT71" s="899"/>
      <c r="AU71" s="451">
        <v>30</v>
      </c>
      <c r="AV71" s="451"/>
      <c r="AW71" s="451"/>
      <c r="AX71" s="451"/>
      <c r="AY71" s="451"/>
      <c r="AZ71" s="451"/>
      <c r="BA71" s="899">
        <v>24</v>
      </c>
      <c r="BB71" s="899"/>
      <c r="BC71" s="899"/>
      <c r="BD71" s="899"/>
      <c r="BE71" s="899"/>
      <c r="BF71" s="899">
        <v>6</v>
      </c>
      <c r="BG71" s="899"/>
      <c r="BH71" s="899"/>
      <c r="BI71" s="899"/>
      <c r="BJ71" s="899"/>
    </row>
    <row r="72" spans="2:62" ht="8.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</sheetData>
  <mergeCells count="554">
    <mergeCell ref="O16:T16"/>
    <mergeCell ref="U16:Y16"/>
    <mergeCell ref="Z16:AD16"/>
    <mergeCell ref="AE16:AJ16"/>
    <mergeCell ref="AK16:AO16"/>
    <mergeCell ref="B8:N9"/>
    <mergeCell ref="AE8:AT8"/>
    <mergeCell ref="C11:M11"/>
    <mergeCell ref="C13:M13"/>
    <mergeCell ref="C14:M14"/>
    <mergeCell ref="C15:M15"/>
    <mergeCell ref="C16:M16"/>
    <mergeCell ref="O11:T11"/>
    <mergeCell ref="U11:Y11"/>
    <mergeCell ref="Z11:AD11"/>
    <mergeCell ref="AK14:AO14"/>
    <mergeCell ref="O13:T13"/>
    <mergeCell ref="U13:Y13"/>
    <mergeCell ref="Z13:AD13"/>
    <mergeCell ref="O14:T14"/>
    <mergeCell ref="U14:Y14"/>
    <mergeCell ref="Z14:AD14"/>
    <mergeCell ref="O15:T15"/>
    <mergeCell ref="U15:Y15"/>
    <mergeCell ref="Z15:AD15"/>
    <mergeCell ref="AE15:AJ15"/>
    <mergeCell ref="AK15:AO15"/>
    <mergeCell ref="AE14:AJ14"/>
    <mergeCell ref="AE11:AJ11"/>
    <mergeCell ref="AK11:AO11"/>
    <mergeCell ref="AE13:AJ13"/>
    <mergeCell ref="AK13:AO13"/>
    <mergeCell ref="AP15:AT15"/>
    <mergeCell ref="AU15:AZ15"/>
    <mergeCell ref="BA15:BE15"/>
    <mergeCell ref="AP16:AT16"/>
    <mergeCell ref="AU16:AZ16"/>
    <mergeCell ref="BA16:BE16"/>
    <mergeCell ref="BF16:BJ16"/>
    <mergeCell ref="AP11:AT11"/>
    <mergeCell ref="AU11:AZ11"/>
    <mergeCell ref="BA11:BE11"/>
    <mergeCell ref="BF11:BJ11"/>
    <mergeCell ref="AP13:AT13"/>
    <mergeCell ref="AU13:AZ13"/>
    <mergeCell ref="BF15:BJ15"/>
    <mergeCell ref="AP14:AT14"/>
    <mergeCell ref="AU14:AZ14"/>
    <mergeCell ref="BA14:BE14"/>
    <mergeCell ref="BF14:BJ14"/>
    <mergeCell ref="BA13:BE13"/>
    <mergeCell ref="BF13:BJ13"/>
    <mergeCell ref="AS1:BK2"/>
    <mergeCell ref="B5:BJ5"/>
    <mergeCell ref="B6:BJ6"/>
    <mergeCell ref="O9:T9"/>
    <mergeCell ref="U9:Y9"/>
    <mergeCell ref="Z9:AD9"/>
    <mergeCell ref="AE9:AJ9"/>
    <mergeCell ref="AK9:AO9"/>
    <mergeCell ref="AP9:AT9"/>
    <mergeCell ref="AU8:BJ8"/>
    <mergeCell ref="BA9:BE9"/>
    <mergeCell ref="BF9:BJ9"/>
    <mergeCell ref="O8:AD8"/>
    <mergeCell ref="AU9:AZ9"/>
    <mergeCell ref="BF17:BJ17"/>
    <mergeCell ref="C19:M19"/>
    <mergeCell ref="O19:T19"/>
    <mergeCell ref="U19:Y19"/>
    <mergeCell ref="Z19:AD19"/>
    <mergeCell ref="AE19:AJ19"/>
    <mergeCell ref="AK19:AO19"/>
    <mergeCell ref="AU19:AZ19"/>
    <mergeCell ref="BA19:BE19"/>
    <mergeCell ref="BF19:BJ19"/>
    <mergeCell ref="C17:M17"/>
    <mergeCell ref="O17:T17"/>
    <mergeCell ref="U17:Y17"/>
    <mergeCell ref="Z17:AD17"/>
    <mergeCell ref="AE17:AJ17"/>
    <mergeCell ref="AK17:AO17"/>
    <mergeCell ref="AU17:AZ17"/>
    <mergeCell ref="BA17:BE17"/>
    <mergeCell ref="AP17:AT17"/>
    <mergeCell ref="AP19:AT19"/>
    <mergeCell ref="BF20:BJ20"/>
    <mergeCell ref="C21:M21"/>
    <mergeCell ref="O21:T21"/>
    <mergeCell ref="U21:Y21"/>
    <mergeCell ref="Z21:AD21"/>
    <mergeCell ref="AE21:AJ21"/>
    <mergeCell ref="AK21:AO21"/>
    <mergeCell ref="AU21:AZ21"/>
    <mergeCell ref="BA21:BE21"/>
    <mergeCell ref="BF21:BJ21"/>
    <mergeCell ref="C20:M20"/>
    <mergeCell ref="O20:T20"/>
    <mergeCell ref="U20:Y20"/>
    <mergeCell ref="Z20:AD20"/>
    <mergeCell ref="AE20:AJ20"/>
    <mergeCell ref="AK20:AO20"/>
    <mergeCell ref="AU20:AZ20"/>
    <mergeCell ref="BA20:BE20"/>
    <mergeCell ref="AP20:AT20"/>
    <mergeCell ref="AP21:AT21"/>
    <mergeCell ref="BF22:BJ22"/>
    <mergeCell ref="C23:M23"/>
    <mergeCell ref="O23:T23"/>
    <mergeCell ref="U23:Y23"/>
    <mergeCell ref="Z23:AD23"/>
    <mergeCell ref="AE23:AJ23"/>
    <mergeCell ref="AK23:AO23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U22:AZ22"/>
    <mergeCell ref="BA22:BE22"/>
    <mergeCell ref="AP22:AT22"/>
    <mergeCell ref="AP23:AT23"/>
    <mergeCell ref="BF25:BJ25"/>
    <mergeCell ref="C26:M26"/>
    <mergeCell ref="O26:T26"/>
    <mergeCell ref="U26:Y26"/>
    <mergeCell ref="Z26:AD26"/>
    <mergeCell ref="AE26:AJ26"/>
    <mergeCell ref="AK26:AO26"/>
    <mergeCell ref="AU26:AZ26"/>
    <mergeCell ref="BA26:BE26"/>
    <mergeCell ref="BF26:BJ26"/>
    <mergeCell ref="C25:M25"/>
    <mergeCell ref="O25:T25"/>
    <mergeCell ref="U25:Y25"/>
    <mergeCell ref="Z25:AD25"/>
    <mergeCell ref="AE25:AJ25"/>
    <mergeCell ref="AK25:AO25"/>
    <mergeCell ref="AU25:AZ25"/>
    <mergeCell ref="BA25:BE25"/>
    <mergeCell ref="AP25:AT25"/>
    <mergeCell ref="AP26:AT26"/>
    <mergeCell ref="BF27:BJ27"/>
    <mergeCell ref="C28:M28"/>
    <mergeCell ref="O28:T28"/>
    <mergeCell ref="U28:Y28"/>
    <mergeCell ref="Z28:AD28"/>
    <mergeCell ref="AE28:AJ28"/>
    <mergeCell ref="AK28:AO28"/>
    <mergeCell ref="AU28:AZ28"/>
    <mergeCell ref="BA28:BE28"/>
    <mergeCell ref="BF28:BJ28"/>
    <mergeCell ref="C27:M27"/>
    <mergeCell ref="O27:T27"/>
    <mergeCell ref="U27:Y27"/>
    <mergeCell ref="Z27:AD27"/>
    <mergeCell ref="AE27:AJ27"/>
    <mergeCell ref="AK27:AO27"/>
    <mergeCell ref="AU27:AZ27"/>
    <mergeCell ref="BA27:BE27"/>
    <mergeCell ref="AP27:AT27"/>
    <mergeCell ref="AP28:AT28"/>
    <mergeCell ref="BF29:BJ29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1:BJ31"/>
    <mergeCell ref="C29:M29"/>
    <mergeCell ref="O29:T29"/>
    <mergeCell ref="U29:Y29"/>
    <mergeCell ref="Z29:AD29"/>
    <mergeCell ref="AE29:AJ29"/>
    <mergeCell ref="AK29:AO29"/>
    <mergeCell ref="AU29:AZ29"/>
    <mergeCell ref="BA29:BE29"/>
    <mergeCell ref="U30:Y30"/>
    <mergeCell ref="Z30:AD30"/>
    <mergeCell ref="AK30:AO30"/>
    <mergeCell ref="AP30:AT30"/>
    <mergeCell ref="AP29:AT29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40:BJ40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41:BJ41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7:BJ47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2:BJ52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53:BJ53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3:BE53"/>
    <mergeCell ref="U54:Y54"/>
    <mergeCell ref="Z54:AD54"/>
    <mergeCell ref="AK54:AO54"/>
    <mergeCell ref="AP54:AT54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61:BJ61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2:BJ62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BF64:BJ64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5:BJ65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7:BJ67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AK69:AO69"/>
    <mergeCell ref="C68:M68"/>
    <mergeCell ref="O68:T68"/>
    <mergeCell ref="U68:Y68"/>
    <mergeCell ref="Z68:AD68"/>
    <mergeCell ref="AE68:AJ68"/>
    <mergeCell ref="AK68:AO68"/>
    <mergeCell ref="BF68:BJ68"/>
    <mergeCell ref="C69:M69"/>
    <mergeCell ref="O69:T69"/>
    <mergeCell ref="U69:Y69"/>
    <mergeCell ref="Z69:AD69"/>
    <mergeCell ref="AE69:AJ69"/>
    <mergeCell ref="AP69:AT69"/>
    <mergeCell ref="AU69:AZ69"/>
    <mergeCell ref="BA69:BE69"/>
    <mergeCell ref="BF69:BJ69"/>
    <mergeCell ref="AP68:AT68"/>
    <mergeCell ref="AU68:AZ68"/>
    <mergeCell ref="BA68:BE68"/>
    <mergeCell ref="C70:M70"/>
    <mergeCell ref="O70:T70"/>
    <mergeCell ref="U70:Y70"/>
    <mergeCell ref="Z70:AD70"/>
    <mergeCell ref="AE70:AJ70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71:BJ71"/>
    <mergeCell ref="AK70:AO70"/>
    <mergeCell ref="AP70:AT70"/>
    <mergeCell ref="AU70:AZ70"/>
    <mergeCell ref="BA70:BE70"/>
    <mergeCell ref="BF70:BJ70"/>
    <mergeCell ref="U60:Y60"/>
    <mergeCell ref="Z60:AD60"/>
    <mergeCell ref="AK60:AO60"/>
    <mergeCell ref="AP60:AT60"/>
    <mergeCell ref="U66:Y66"/>
    <mergeCell ref="Z66:AD66"/>
    <mergeCell ref="AK66:AO66"/>
    <mergeCell ref="AP66:AT66"/>
    <mergeCell ref="U36:Y36"/>
    <mergeCell ref="Z36:AD36"/>
    <mergeCell ref="AK36:AO36"/>
    <mergeCell ref="AP36:AT36"/>
    <mergeCell ref="U42:Y42"/>
    <mergeCell ref="Z42:AD42"/>
    <mergeCell ref="AK42:AO42"/>
    <mergeCell ref="AP42:AT42"/>
    <mergeCell ref="U48:Y48"/>
    <mergeCell ref="Z48:AD48"/>
    <mergeCell ref="AK48:AO48"/>
    <mergeCell ref="AP48:AT48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BJ50"/>
  <sheetViews>
    <sheetView view="pageBreakPreview" zoomScaleNormal="100" zoomScaleSheetLayoutView="100" workbookViewId="0">
      <selection activeCell="A4" sqref="A4:XFD4"/>
    </sheetView>
  </sheetViews>
  <sheetFormatPr defaultRowHeight="13.5"/>
  <cols>
    <col min="1" max="63" width="1.625" customWidth="1"/>
  </cols>
  <sheetData>
    <row r="1" spans="1:62" ht="15.95" customHeight="1">
      <c r="A1" s="445">
        <f>'185'!AR1+1</f>
        <v>186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2" ht="15.9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2" ht="15.95" customHeight="1"/>
    <row r="4" spans="1:62" ht="15.95" customHeight="1"/>
    <row r="5" spans="1:62" ht="18" customHeight="1">
      <c r="B5" s="446" t="s">
        <v>873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2" ht="15.95" customHeight="1"/>
    <row r="7" spans="1:62" ht="15.95" customHeight="1"/>
    <row r="8" spans="1:62" ht="15.95" customHeight="1"/>
    <row r="9" spans="1:62" ht="15.95" customHeight="1"/>
    <row r="10" spans="1:62" ht="15.95" customHeight="1"/>
    <row r="11" spans="1:62" ht="15.95" customHeight="1"/>
    <row r="12" spans="1:62" ht="15.95" customHeight="1"/>
    <row r="13" spans="1:62" ht="15.95" customHeight="1"/>
    <row r="14" spans="1:62" ht="15.95" customHeight="1"/>
    <row r="15" spans="1:62" ht="15.95" customHeight="1"/>
    <row r="16" spans="1:62" ht="15.95" customHeight="1"/>
    <row r="17" spans="19:46" ht="15.95" customHeight="1"/>
    <row r="18" spans="19:46" ht="15.95" customHeight="1"/>
    <row r="19" spans="19:46" ht="15.95" customHeight="1"/>
    <row r="20" spans="19:46" ht="15.95" customHeight="1"/>
    <row r="21" spans="19:46" ht="15.95" customHeight="1"/>
    <row r="22" spans="19:46" ht="15.95" customHeight="1"/>
    <row r="23" spans="19:46" ht="15.95" customHeight="1"/>
    <row r="24" spans="19:46" s="377" customFormat="1" ht="13.5" customHeight="1">
      <c r="AO24" s="376"/>
      <c r="AP24" s="376"/>
      <c r="AQ24" s="376"/>
      <c r="AR24" s="376"/>
      <c r="AS24" s="376"/>
      <c r="AT24" s="376"/>
    </row>
    <row r="25" spans="19:46" ht="13.5" customHeight="1"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</row>
    <row r="26" spans="19:46" ht="15.95" customHeight="1"/>
    <row r="27" spans="19:46" ht="15.95" customHeight="1"/>
    <row r="28" spans="19:46" ht="15.95" customHeight="1"/>
    <row r="29" spans="19:46" ht="15.95" customHeight="1"/>
    <row r="30" spans="19:46" ht="15.95" customHeight="1"/>
    <row r="31" spans="19:46" ht="15.95" customHeight="1"/>
    <row r="32" spans="19:46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2">
    <mergeCell ref="A1:S2"/>
    <mergeCell ref="B5:BJ5"/>
  </mergeCells>
  <phoneticPr fontId="14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7"/>
  <sheetViews>
    <sheetView view="pageBreakPreview" topLeftCell="A61" zoomScaleNormal="100" zoomScaleSheetLayoutView="100" workbookViewId="0">
      <selection activeCell="BK1" sqref="BK1"/>
    </sheetView>
  </sheetViews>
  <sheetFormatPr defaultRowHeight="13.5"/>
  <cols>
    <col min="1" max="63" width="1.625" style="161" customWidth="1"/>
    <col min="64" max="16384" width="9" style="161"/>
  </cols>
  <sheetData>
    <row r="1" spans="1:62" ht="11.1" customHeight="1">
      <c r="A1" s="445">
        <f>'203'!AS1+1</f>
        <v>204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2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2" ht="11.1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62" ht="11.1" customHeight="1">
      <c r="B4" s="454" t="s">
        <v>556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</row>
    <row r="5" spans="1:62" ht="11.1" customHeight="1">
      <c r="B5" s="274"/>
      <c r="BJ5" s="20" t="s">
        <v>796</v>
      </c>
    </row>
    <row r="6" spans="1:62" ht="13.5" customHeight="1">
      <c r="B6" s="461" t="s">
        <v>496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 t="s">
        <v>398</v>
      </c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 t="s">
        <v>495</v>
      </c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 t="s">
        <v>428</v>
      </c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7"/>
    </row>
    <row r="7" spans="1:62" ht="13.5" customHeight="1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556" t="s">
        <v>235</v>
      </c>
      <c r="P7" s="556"/>
      <c r="Q7" s="556"/>
      <c r="R7" s="556"/>
      <c r="S7" s="556"/>
      <c r="T7" s="556"/>
      <c r="U7" s="464" t="s">
        <v>494</v>
      </c>
      <c r="V7" s="464"/>
      <c r="W7" s="464"/>
      <c r="X7" s="464"/>
      <c r="Y7" s="464"/>
      <c r="Z7" s="464" t="s">
        <v>493</v>
      </c>
      <c r="AA7" s="464"/>
      <c r="AB7" s="464"/>
      <c r="AC7" s="464"/>
      <c r="AD7" s="464"/>
      <c r="AE7" s="556" t="s">
        <v>235</v>
      </c>
      <c r="AF7" s="556"/>
      <c r="AG7" s="556"/>
      <c r="AH7" s="556"/>
      <c r="AI7" s="556"/>
      <c r="AJ7" s="556"/>
      <c r="AK7" s="464" t="s">
        <v>494</v>
      </c>
      <c r="AL7" s="464"/>
      <c r="AM7" s="464"/>
      <c r="AN7" s="464"/>
      <c r="AO7" s="464"/>
      <c r="AP7" s="464" t="s">
        <v>493</v>
      </c>
      <c r="AQ7" s="464"/>
      <c r="AR7" s="464"/>
      <c r="AS7" s="464"/>
      <c r="AT7" s="464"/>
      <c r="AU7" s="556" t="s">
        <v>235</v>
      </c>
      <c r="AV7" s="556"/>
      <c r="AW7" s="556"/>
      <c r="AX7" s="556"/>
      <c r="AY7" s="556"/>
      <c r="AZ7" s="556"/>
      <c r="BA7" s="464" t="s">
        <v>492</v>
      </c>
      <c r="BB7" s="464"/>
      <c r="BC7" s="464"/>
      <c r="BD7" s="464"/>
      <c r="BE7" s="464"/>
      <c r="BF7" s="464" t="s">
        <v>193</v>
      </c>
      <c r="BG7" s="464"/>
      <c r="BH7" s="464"/>
      <c r="BI7" s="464"/>
      <c r="BJ7" s="466"/>
    </row>
    <row r="8" spans="1:62" ht="6" customHeight="1">
      <c r="N8" s="281"/>
    </row>
    <row r="9" spans="1:62" ht="12" customHeight="1">
      <c r="B9" s="270"/>
      <c r="C9" s="900" t="s">
        <v>555</v>
      </c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269"/>
      <c r="O9" s="571">
        <f>SUM(U9:AD9)</f>
        <v>124</v>
      </c>
      <c r="P9" s="451"/>
      <c r="Q9" s="451"/>
      <c r="R9" s="451"/>
      <c r="S9" s="451"/>
      <c r="T9" s="451"/>
      <c r="U9" s="899">
        <v>46</v>
      </c>
      <c r="V9" s="899"/>
      <c r="W9" s="899"/>
      <c r="X9" s="899"/>
      <c r="Y9" s="899"/>
      <c r="Z9" s="899">
        <f>26*3</f>
        <v>78</v>
      </c>
      <c r="AA9" s="899"/>
      <c r="AB9" s="899"/>
      <c r="AC9" s="899"/>
      <c r="AD9" s="899"/>
      <c r="AE9" s="451">
        <v>123</v>
      </c>
      <c r="AF9" s="451"/>
      <c r="AG9" s="451"/>
      <c r="AH9" s="451"/>
      <c r="AI9" s="451"/>
      <c r="AJ9" s="451"/>
      <c r="AK9" s="899">
        <v>46</v>
      </c>
      <c r="AL9" s="899"/>
      <c r="AM9" s="899"/>
      <c r="AN9" s="899"/>
      <c r="AO9" s="899"/>
      <c r="AP9" s="899">
        <v>77</v>
      </c>
      <c r="AQ9" s="899"/>
      <c r="AR9" s="899"/>
      <c r="AS9" s="899"/>
      <c r="AT9" s="899"/>
      <c r="AU9" s="451">
        <v>23</v>
      </c>
      <c r="AV9" s="451"/>
      <c r="AW9" s="451"/>
      <c r="AX9" s="451"/>
      <c r="AY9" s="451"/>
      <c r="AZ9" s="451"/>
      <c r="BA9" s="899">
        <v>19</v>
      </c>
      <c r="BB9" s="899"/>
      <c r="BC9" s="899"/>
      <c r="BD9" s="899"/>
      <c r="BE9" s="899"/>
      <c r="BF9" s="899">
        <v>4</v>
      </c>
      <c r="BG9" s="899"/>
      <c r="BH9" s="899"/>
      <c r="BI9" s="899"/>
      <c r="BJ9" s="899"/>
    </row>
    <row r="10" spans="1:62" ht="12" customHeight="1">
      <c r="B10" s="270" t="s">
        <v>797</v>
      </c>
      <c r="C10" s="900" t="s">
        <v>554</v>
      </c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269"/>
      <c r="O10" s="571">
        <f>SUM(U10:AD10)</f>
        <v>97</v>
      </c>
      <c r="P10" s="451"/>
      <c r="Q10" s="451"/>
      <c r="R10" s="451"/>
      <c r="S10" s="451"/>
      <c r="T10" s="451"/>
      <c r="U10" s="899">
        <v>36</v>
      </c>
      <c r="V10" s="899"/>
      <c r="W10" s="899"/>
      <c r="X10" s="899"/>
      <c r="Y10" s="899"/>
      <c r="Z10" s="899">
        <f>19+20+22</f>
        <v>61</v>
      </c>
      <c r="AA10" s="899"/>
      <c r="AB10" s="899"/>
      <c r="AC10" s="899"/>
      <c r="AD10" s="899"/>
      <c r="AE10" s="451">
        <v>94</v>
      </c>
      <c r="AF10" s="451"/>
      <c r="AG10" s="451"/>
      <c r="AH10" s="451"/>
      <c r="AI10" s="451"/>
      <c r="AJ10" s="451"/>
      <c r="AK10" s="899">
        <v>36</v>
      </c>
      <c r="AL10" s="899"/>
      <c r="AM10" s="899"/>
      <c r="AN10" s="899"/>
      <c r="AO10" s="899"/>
      <c r="AP10" s="899">
        <v>58</v>
      </c>
      <c r="AQ10" s="899"/>
      <c r="AR10" s="899"/>
      <c r="AS10" s="899"/>
      <c r="AT10" s="899"/>
      <c r="AU10" s="451">
        <v>26</v>
      </c>
      <c r="AV10" s="451"/>
      <c r="AW10" s="451"/>
      <c r="AX10" s="451"/>
      <c r="AY10" s="451"/>
      <c r="AZ10" s="451"/>
      <c r="BA10" s="899">
        <v>20</v>
      </c>
      <c r="BB10" s="899"/>
      <c r="BC10" s="899"/>
      <c r="BD10" s="899"/>
      <c r="BE10" s="899"/>
      <c r="BF10" s="899">
        <v>6</v>
      </c>
      <c r="BG10" s="899"/>
      <c r="BH10" s="899"/>
      <c r="BI10" s="899"/>
      <c r="BJ10" s="899"/>
    </row>
    <row r="11" spans="1:62" ht="12" customHeight="1">
      <c r="B11" s="270"/>
      <c r="C11" s="900" t="s">
        <v>553</v>
      </c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269"/>
      <c r="O11" s="571">
        <f>SUM(U11:AD11)</f>
        <v>128</v>
      </c>
      <c r="P11" s="451"/>
      <c r="Q11" s="451"/>
      <c r="R11" s="451"/>
      <c r="S11" s="451"/>
      <c r="T11" s="451"/>
      <c r="U11" s="899">
        <v>56</v>
      </c>
      <c r="V11" s="899"/>
      <c r="W11" s="899"/>
      <c r="X11" s="899"/>
      <c r="Y11" s="899"/>
      <c r="Z11" s="899">
        <f>24*3</f>
        <v>72</v>
      </c>
      <c r="AA11" s="899"/>
      <c r="AB11" s="899"/>
      <c r="AC11" s="899"/>
      <c r="AD11" s="899"/>
      <c r="AE11" s="451">
        <v>127</v>
      </c>
      <c r="AF11" s="451"/>
      <c r="AG11" s="451"/>
      <c r="AH11" s="451"/>
      <c r="AI11" s="451"/>
      <c r="AJ11" s="451"/>
      <c r="AK11" s="899">
        <v>56</v>
      </c>
      <c r="AL11" s="899"/>
      <c r="AM11" s="899"/>
      <c r="AN11" s="899"/>
      <c r="AO11" s="899"/>
      <c r="AP11" s="899">
        <v>71</v>
      </c>
      <c r="AQ11" s="899"/>
      <c r="AR11" s="899"/>
      <c r="AS11" s="899"/>
      <c r="AT11" s="899"/>
      <c r="AU11" s="451">
        <v>30</v>
      </c>
      <c r="AV11" s="451"/>
      <c r="AW11" s="451"/>
      <c r="AX11" s="451"/>
      <c r="AY11" s="451"/>
      <c r="AZ11" s="451"/>
      <c r="BA11" s="899">
        <v>24</v>
      </c>
      <c r="BB11" s="899"/>
      <c r="BC11" s="899"/>
      <c r="BD11" s="899"/>
      <c r="BE11" s="899"/>
      <c r="BF11" s="899">
        <v>6</v>
      </c>
      <c r="BG11" s="899"/>
      <c r="BH11" s="899"/>
      <c r="BI11" s="899"/>
      <c r="BJ11" s="899"/>
    </row>
    <row r="12" spans="1:62" ht="12" customHeight="1">
      <c r="B12" s="270"/>
      <c r="C12" s="900" t="s">
        <v>552</v>
      </c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269"/>
      <c r="O12" s="571">
        <f>SUM(U12:AD12)</f>
        <v>79</v>
      </c>
      <c r="P12" s="451"/>
      <c r="Q12" s="451"/>
      <c r="R12" s="451"/>
      <c r="S12" s="451"/>
      <c r="T12" s="451"/>
      <c r="U12" s="899">
        <v>20</v>
      </c>
      <c r="V12" s="899"/>
      <c r="W12" s="899"/>
      <c r="X12" s="899"/>
      <c r="Y12" s="899"/>
      <c r="Z12" s="899">
        <f>15+20+24</f>
        <v>59</v>
      </c>
      <c r="AA12" s="899"/>
      <c r="AB12" s="899"/>
      <c r="AC12" s="899"/>
      <c r="AD12" s="899"/>
      <c r="AE12" s="451">
        <v>71</v>
      </c>
      <c r="AF12" s="451"/>
      <c r="AG12" s="451"/>
      <c r="AH12" s="451"/>
      <c r="AI12" s="451"/>
      <c r="AJ12" s="451"/>
      <c r="AK12" s="899">
        <v>19</v>
      </c>
      <c r="AL12" s="899"/>
      <c r="AM12" s="899"/>
      <c r="AN12" s="899"/>
      <c r="AO12" s="899"/>
      <c r="AP12" s="899">
        <v>52</v>
      </c>
      <c r="AQ12" s="899"/>
      <c r="AR12" s="899"/>
      <c r="AS12" s="899"/>
      <c r="AT12" s="899"/>
      <c r="AU12" s="451">
        <v>17</v>
      </c>
      <c r="AV12" s="451"/>
      <c r="AW12" s="451"/>
      <c r="AX12" s="451"/>
      <c r="AY12" s="451"/>
      <c r="AZ12" s="451"/>
      <c r="BA12" s="899">
        <v>13</v>
      </c>
      <c r="BB12" s="899"/>
      <c r="BC12" s="899"/>
      <c r="BD12" s="899"/>
      <c r="BE12" s="899"/>
      <c r="BF12" s="899">
        <v>4</v>
      </c>
      <c r="BG12" s="899"/>
      <c r="BH12" s="899"/>
      <c r="BI12" s="899"/>
      <c r="BJ12" s="899"/>
    </row>
    <row r="13" spans="1:62" ht="12" customHeight="1">
      <c r="B13" s="270" t="s">
        <v>550</v>
      </c>
      <c r="C13" s="900" t="s">
        <v>551</v>
      </c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269"/>
      <c r="O13" s="571">
        <f>SUM(U13:AD13)</f>
        <v>128</v>
      </c>
      <c r="P13" s="451"/>
      <c r="Q13" s="451"/>
      <c r="R13" s="451"/>
      <c r="S13" s="451"/>
      <c r="T13" s="451"/>
      <c r="U13" s="899">
        <v>53</v>
      </c>
      <c r="V13" s="899"/>
      <c r="W13" s="899"/>
      <c r="X13" s="899"/>
      <c r="Y13" s="899"/>
      <c r="Z13" s="899">
        <f>25*3</f>
        <v>75</v>
      </c>
      <c r="AA13" s="899"/>
      <c r="AB13" s="899"/>
      <c r="AC13" s="899"/>
      <c r="AD13" s="899"/>
      <c r="AE13" s="451">
        <v>127</v>
      </c>
      <c r="AF13" s="451"/>
      <c r="AG13" s="451"/>
      <c r="AH13" s="451"/>
      <c r="AI13" s="451"/>
      <c r="AJ13" s="451"/>
      <c r="AK13" s="899">
        <v>53</v>
      </c>
      <c r="AL13" s="899"/>
      <c r="AM13" s="899"/>
      <c r="AN13" s="899"/>
      <c r="AO13" s="899"/>
      <c r="AP13" s="899">
        <v>74</v>
      </c>
      <c r="AQ13" s="899"/>
      <c r="AR13" s="899"/>
      <c r="AS13" s="899"/>
      <c r="AT13" s="899"/>
      <c r="AU13" s="451">
        <v>30</v>
      </c>
      <c r="AV13" s="451"/>
      <c r="AW13" s="451"/>
      <c r="AX13" s="451"/>
      <c r="AY13" s="451"/>
      <c r="AZ13" s="451"/>
      <c r="BA13" s="899">
        <v>24</v>
      </c>
      <c r="BB13" s="899"/>
      <c r="BC13" s="899"/>
      <c r="BD13" s="899"/>
      <c r="BE13" s="899"/>
      <c r="BF13" s="899">
        <v>6</v>
      </c>
      <c r="BG13" s="899"/>
      <c r="BH13" s="899"/>
      <c r="BI13" s="899"/>
      <c r="BJ13" s="899"/>
    </row>
    <row r="14" spans="1:62" ht="6" customHeight="1">
      <c r="B14" s="270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69"/>
      <c r="O14" s="307"/>
      <c r="P14" s="307"/>
      <c r="Q14" s="307"/>
      <c r="R14" s="307"/>
      <c r="S14" s="307"/>
      <c r="T14" s="307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</row>
    <row r="15" spans="1:62" ht="12" customHeight="1">
      <c r="B15" s="270" t="s">
        <v>550</v>
      </c>
      <c r="C15" s="900" t="s">
        <v>549</v>
      </c>
      <c r="D15" s="900"/>
      <c r="E15" s="900"/>
      <c r="F15" s="900"/>
      <c r="G15" s="900"/>
      <c r="H15" s="900"/>
      <c r="I15" s="900"/>
      <c r="J15" s="900"/>
      <c r="K15" s="900"/>
      <c r="L15" s="900"/>
      <c r="M15" s="900"/>
      <c r="N15" s="269"/>
      <c r="O15" s="571">
        <f>SUM(U15:AD15)</f>
        <v>53</v>
      </c>
      <c r="P15" s="451"/>
      <c r="Q15" s="451"/>
      <c r="R15" s="451"/>
      <c r="S15" s="451"/>
      <c r="T15" s="451"/>
      <c r="U15" s="899">
        <v>20</v>
      </c>
      <c r="V15" s="899"/>
      <c r="W15" s="899"/>
      <c r="X15" s="899"/>
      <c r="Y15" s="899"/>
      <c r="Z15" s="899">
        <f>11*3</f>
        <v>33</v>
      </c>
      <c r="AA15" s="899"/>
      <c r="AB15" s="899"/>
      <c r="AC15" s="899"/>
      <c r="AD15" s="899"/>
      <c r="AE15" s="451">
        <f>SUM(AK15:AT15)</f>
        <v>53</v>
      </c>
      <c r="AF15" s="451"/>
      <c r="AG15" s="451"/>
      <c r="AH15" s="451"/>
      <c r="AI15" s="451"/>
      <c r="AJ15" s="451"/>
      <c r="AK15" s="899">
        <v>20</v>
      </c>
      <c r="AL15" s="899"/>
      <c r="AM15" s="899"/>
      <c r="AN15" s="899"/>
      <c r="AO15" s="899"/>
      <c r="AP15" s="899">
        <v>33</v>
      </c>
      <c r="AQ15" s="899"/>
      <c r="AR15" s="899"/>
      <c r="AS15" s="899"/>
      <c r="AT15" s="899"/>
      <c r="AU15" s="451">
        <f>SUM(BA15:BJ15)</f>
        <v>22</v>
      </c>
      <c r="AV15" s="451"/>
      <c r="AW15" s="451"/>
      <c r="AX15" s="451"/>
      <c r="AY15" s="451"/>
      <c r="AZ15" s="451"/>
      <c r="BA15" s="899">
        <v>17</v>
      </c>
      <c r="BB15" s="899"/>
      <c r="BC15" s="899"/>
      <c r="BD15" s="899"/>
      <c r="BE15" s="899"/>
      <c r="BF15" s="899">
        <v>5</v>
      </c>
      <c r="BG15" s="899"/>
      <c r="BH15" s="899"/>
      <c r="BI15" s="899"/>
      <c r="BJ15" s="899"/>
    </row>
    <row r="16" spans="1:62" ht="12" customHeight="1">
      <c r="B16" s="270"/>
      <c r="C16" s="900" t="s">
        <v>548</v>
      </c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269"/>
      <c r="O16" s="571">
        <f>SUM(U16:AD16)</f>
        <v>102</v>
      </c>
      <c r="P16" s="451"/>
      <c r="Q16" s="451"/>
      <c r="R16" s="451"/>
      <c r="S16" s="451"/>
      <c r="T16" s="451"/>
      <c r="U16" s="899">
        <v>42</v>
      </c>
      <c r="V16" s="899"/>
      <c r="W16" s="899"/>
      <c r="X16" s="899"/>
      <c r="Y16" s="899"/>
      <c r="Z16" s="899">
        <f>18+21+21</f>
        <v>60</v>
      </c>
      <c r="AA16" s="899"/>
      <c r="AB16" s="899"/>
      <c r="AC16" s="899"/>
      <c r="AD16" s="899"/>
      <c r="AE16" s="451">
        <f>SUM(AK16:AT16)</f>
        <v>102</v>
      </c>
      <c r="AF16" s="451"/>
      <c r="AG16" s="451"/>
      <c r="AH16" s="451"/>
      <c r="AI16" s="451"/>
      <c r="AJ16" s="451"/>
      <c r="AK16" s="899">
        <v>42</v>
      </c>
      <c r="AL16" s="899"/>
      <c r="AM16" s="899"/>
      <c r="AN16" s="899"/>
      <c r="AO16" s="899"/>
      <c r="AP16" s="899">
        <v>60</v>
      </c>
      <c r="AQ16" s="899"/>
      <c r="AR16" s="899"/>
      <c r="AS16" s="899"/>
      <c r="AT16" s="899"/>
      <c r="AU16" s="451">
        <f>SUM(BA16:BJ16)</f>
        <v>28</v>
      </c>
      <c r="AV16" s="451"/>
      <c r="AW16" s="451"/>
      <c r="AX16" s="451"/>
      <c r="AY16" s="451"/>
      <c r="AZ16" s="451"/>
      <c r="BA16" s="899">
        <v>22</v>
      </c>
      <c r="BB16" s="899"/>
      <c r="BC16" s="899"/>
      <c r="BD16" s="899"/>
      <c r="BE16" s="899"/>
      <c r="BF16" s="899">
        <v>6</v>
      </c>
      <c r="BG16" s="899"/>
      <c r="BH16" s="899"/>
      <c r="BI16" s="899"/>
      <c r="BJ16" s="899"/>
    </row>
    <row r="17" spans="2:62" ht="12" customHeight="1">
      <c r="B17" s="270"/>
      <c r="C17" s="900" t="s">
        <v>547</v>
      </c>
      <c r="D17" s="900"/>
      <c r="E17" s="900"/>
      <c r="F17" s="900"/>
      <c r="G17" s="900"/>
      <c r="H17" s="900"/>
      <c r="I17" s="900"/>
      <c r="J17" s="900"/>
      <c r="K17" s="900"/>
      <c r="L17" s="900"/>
      <c r="M17" s="900"/>
      <c r="N17" s="269"/>
      <c r="O17" s="571">
        <f>SUM(U17:AD17)</f>
        <v>126</v>
      </c>
      <c r="P17" s="451"/>
      <c r="Q17" s="451"/>
      <c r="R17" s="451"/>
      <c r="S17" s="451"/>
      <c r="T17" s="451"/>
      <c r="U17" s="899">
        <v>52</v>
      </c>
      <c r="V17" s="899"/>
      <c r="W17" s="899"/>
      <c r="X17" s="899"/>
      <c r="Y17" s="899"/>
      <c r="Z17" s="899">
        <f>24+25+25</f>
        <v>74</v>
      </c>
      <c r="AA17" s="899"/>
      <c r="AB17" s="899"/>
      <c r="AC17" s="899"/>
      <c r="AD17" s="899"/>
      <c r="AE17" s="451">
        <f>SUM(AK17:AT17)</f>
        <v>125</v>
      </c>
      <c r="AF17" s="451"/>
      <c r="AG17" s="451"/>
      <c r="AH17" s="451"/>
      <c r="AI17" s="451"/>
      <c r="AJ17" s="451"/>
      <c r="AK17" s="899">
        <v>52</v>
      </c>
      <c r="AL17" s="899"/>
      <c r="AM17" s="899"/>
      <c r="AN17" s="899"/>
      <c r="AO17" s="899"/>
      <c r="AP17" s="899">
        <v>73</v>
      </c>
      <c r="AQ17" s="899"/>
      <c r="AR17" s="899"/>
      <c r="AS17" s="899"/>
      <c r="AT17" s="899"/>
      <c r="AU17" s="451">
        <f>SUM(BA17:BJ17)</f>
        <v>28</v>
      </c>
      <c r="AV17" s="451"/>
      <c r="AW17" s="451"/>
      <c r="AX17" s="451"/>
      <c r="AY17" s="451"/>
      <c r="AZ17" s="451"/>
      <c r="BA17" s="899">
        <v>22</v>
      </c>
      <c r="BB17" s="899"/>
      <c r="BC17" s="899"/>
      <c r="BD17" s="899"/>
      <c r="BE17" s="899"/>
      <c r="BF17" s="899">
        <v>6</v>
      </c>
      <c r="BG17" s="899"/>
      <c r="BH17" s="899"/>
      <c r="BI17" s="899"/>
      <c r="BJ17" s="899"/>
    </row>
    <row r="18" spans="2:62" ht="12" customHeight="1">
      <c r="B18" s="270"/>
      <c r="C18" s="900" t="s">
        <v>546</v>
      </c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269"/>
      <c r="O18" s="571">
        <f>SUM(U18:AD18)</f>
        <v>122</v>
      </c>
      <c r="P18" s="451"/>
      <c r="Q18" s="451"/>
      <c r="R18" s="451"/>
      <c r="S18" s="451"/>
      <c r="T18" s="451"/>
      <c r="U18" s="899">
        <v>50</v>
      </c>
      <c r="V18" s="899"/>
      <c r="W18" s="899"/>
      <c r="X18" s="899"/>
      <c r="Y18" s="899"/>
      <c r="Z18" s="899">
        <v>72</v>
      </c>
      <c r="AA18" s="899"/>
      <c r="AB18" s="899"/>
      <c r="AC18" s="899"/>
      <c r="AD18" s="899"/>
      <c r="AE18" s="451">
        <f>SUM(AK18:AT18)</f>
        <v>118</v>
      </c>
      <c r="AF18" s="451"/>
      <c r="AG18" s="451"/>
      <c r="AH18" s="451"/>
      <c r="AI18" s="451"/>
      <c r="AJ18" s="451"/>
      <c r="AK18" s="899">
        <v>49</v>
      </c>
      <c r="AL18" s="899"/>
      <c r="AM18" s="899"/>
      <c r="AN18" s="899"/>
      <c r="AO18" s="899"/>
      <c r="AP18" s="899">
        <v>69</v>
      </c>
      <c r="AQ18" s="899"/>
      <c r="AR18" s="899"/>
      <c r="AS18" s="899"/>
      <c r="AT18" s="899"/>
      <c r="AU18" s="451">
        <f>SUM(BA18:BJ18)</f>
        <v>27</v>
      </c>
      <c r="AV18" s="451"/>
      <c r="AW18" s="451"/>
      <c r="AX18" s="451"/>
      <c r="AY18" s="451"/>
      <c r="AZ18" s="451"/>
      <c r="BA18" s="899">
        <v>20</v>
      </c>
      <c r="BB18" s="899"/>
      <c r="BC18" s="899"/>
      <c r="BD18" s="899"/>
      <c r="BE18" s="899"/>
      <c r="BF18" s="899">
        <v>7</v>
      </c>
      <c r="BG18" s="899"/>
      <c r="BH18" s="899"/>
      <c r="BI18" s="899"/>
      <c r="BJ18" s="899"/>
    </row>
    <row r="19" spans="2:62" ht="12" customHeight="1">
      <c r="B19" s="270"/>
      <c r="C19" s="900" t="s">
        <v>545</v>
      </c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269"/>
      <c r="O19" s="571">
        <f>SUM(U19:AD19)</f>
        <v>128</v>
      </c>
      <c r="P19" s="451"/>
      <c r="Q19" s="451"/>
      <c r="R19" s="451"/>
      <c r="S19" s="451"/>
      <c r="T19" s="451"/>
      <c r="U19" s="899">
        <v>54</v>
      </c>
      <c r="V19" s="899"/>
      <c r="W19" s="899"/>
      <c r="X19" s="899"/>
      <c r="Y19" s="899"/>
      <c r="Z19" s="899">
        <f>24+25+25</f>
        <v>74</v>
      </c>
      <c r="AA19" s="899"/>
      <c r="AB19" s="899"/>
      <c r="AC19" s="899"/>
      <c r="AD19" s="899"/>
      <c r="AE19" s="451">
        <f>SUM(AK19:AT19)</f>
        <v>126</v>
      </c>
      <c r="AF19" s="451"/>
      <c r="AG19" s="451"/>
      <c r="AH19" s="451"/>
      <c r="AI19" s="451"/>
      <c r="AJ19" s="451"/>
      <c r="AK19" s="899">
        <v>53</v>
      </c>
      <c r="AL19" s="899"/>
      <c r="AM19" s="899"/>
      <c r="AN19" s="899"/>
      <c r="AO19" s="899"/>
      <c r="AP19" s="899">
        <v>73</v>
      </c>
      <c r="AQ19" s="899"/>
      <c r="AR19" s="899"/>
      <c r="AS19" s="899"/>
      <c r="AT19" s="899"/>
      <c r="AU19" s="451">
        <f>SUM(BA19:BJ19)</f>
        <v>31</v>
      </c>
      <c r="AV19" s="451"/>
      <c r="AW19" s="451"/>
      <c r="AX19" s="451"/>
      <c r="AY19" s="451"/>
      <c r="AZ19" s="451"/>
      <c r="BA19" s="899">
        <v>24</v>
      </c>
      <c r="BB19" s="899"/>
      <c r="BC19" s="899"/>
      <c r="BD19" s="899"/>
      <c r="BE19" s="899"/>
      <c r="BF19" s="899">
        <v>7</v>
      </c>
      <c r="BG19" s="899"/>
      <c r="BH19" s="899"/>
      <c r="BI19" s="899"/>
      <c r="BJ19" s="899"/>
    </row>
    <row r="20" spans="2:62" ht="6" customHeight="1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2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</row>
    <row r="21" spans="2:62" ht="11.1" customHeight="1">
      <c r="C21" s="486" t="s">
        <v>8</v>
      </c>
      <c r="D21" s="486"/>
      <c r="E21" s="265" t="s">
        <v>543</v>
      </c>
      <c r="F21" s="489">
        <v>-1</v>
      </c>
      <c r="G21" s="489"/>
      <c r="H21" s="2" t="s">
        <v>500</v>
      </c>
      <c r="AD21" s="902">
        <v>-2</v>
      </c>
      <c r="AE21" s="902"/>
      <c r="AF21" s="2" t="s">
        <v>499</v>
      </c>
    </row>
    <row r="22" spans="2:62" ht="11.1" customHeight="1">
      <c r="F22" s="902">
        <v>-3</v>
      </c>
      <c r="G22" s="902"/>
      <c r="H22" s="2" t="s">
        <v>544</v>
      </c>
    </row>
    <row r="23" spans="2:62" ht="11.1" customHeight="1">
      <c r="B23" s="480" t="s">
        <v>9</v>
      </c>
      <c r="C23" s="480"/>
      <c r="D23" s="480"/>
      <c r="E23" s="265" t="s">
        <v>543</v>
      </c>
      <c r="F23" s="2" t="s">
        <v>498</v>
      </c>
    </row>
    <row r="24" spans="2:62" ht="12" customHeight="1"/>
    <row r="25" spans="2:62" ht="11.1" customHeight="1">
      <c r="B25" s="454" t="s">
        <v>542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</row>
    <row r="26" spans="2:62" ht="11.1" customHeight="1">
      <c r="B26" s="274"/>
      <c r="BJ26" s="20" t="s">
        <v>796</v>
      </c>
    </row>
    <row r="27" spans="2:62" ht="13.5" customHeight="1">
      <c r="B27" s="461" t="s">
        <v>496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 t="s">
        <v>398</v>
      </c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 t="s">
        <v>495</v>
      </c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 t="s">
        <v>428</v>
      </c>
      <c r="AV27" s="462"/>
      <c r="AW27" s="462"/>
      <c r="AX27" s="462"/>
      <c r="AY27" s="462"/>
      <c r="AZ27" s="462"/>
      <c r="BA27" s="462"/>
      <c r="BB27" s="462"/>
      <c r="BC27" s="462"/>
      <c r="BD27" s="462"/>
      <c r="BE27" s="462"/>
      <c r="BF27" s="462"/>
      <c r="BG27" s="462"/>
      <c r="BH27" s="462"/>
      <c r="BI27" s="462"/>
      <c r="BJ27" s="467"/>
    </row>
    <row r="28" spans="2:62" ht="13.5" customHeight="1"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556" t="s">
        <v>235</v>
      </c>
      <c r="P28" s="556"/>
      <c r="Q28" s="556"/>
      <c r="R28" s="556"/>
      <c r="S28" s="556"/>
      <c r="T28" s="556"/>
      <c r="U28" s="464" t="s">
        <v>494</v>
      </c>
      <c r="V28" s="464"/>
      <c r="W28" s="464"/>
      <c r="X28" s="464"/>
      <c r="Y28" s="464"/>
      <c r="Z28" s="464" t="s">
        <v>493</v>
      </c>
      <c r="AA28" s="464"/>
      <c r="AB28" s="464"/>
      <c r="AC28" s="464"/>
      <c r="AD28" s="464"/>
      <c r="AE28" s="556" t="s">
        <v>235</v>
      </c>
      <c r="AF28" s="556"/>
      <c r="AG28" s="556"/>
      <c r="AH28" s="556"/>
      <c r="AI28" s="556"/>
      <c r="AJ28" s="556"/>
      <c r="AK28" s="464" t="s">
        <v>494</v>
      </c>
      <c r="AL28" s="464"/>
      <c r="AM28" s="464"/>
      <c r="AN28" s="464"/>
      <c r="AO28" s="464"/>
      <c r="AP28" s="464" t="s">
        <v>493</v>
      </c>
      <c r="AQ28" s="464"/>
      <c r="AR28" s="464"/>
      <c r="AS28" s="464"/>
      <c r="AT28" s="464"/>
      <c r="AU28" s="556" t="s">
        <v>235</v>
      </c>
      <c r="AV28" s="556"/>
      <c r="AW28" s="556"/>
      <c r="AX28" s="556"/>
      <c r="AY28" s="556"/>
      <c r="AZ28" s="556"/>
      <c r="BA28" s="464" t="s">
        <v>492</v>
      </c>
      <c r="BB28" s="464"/>
      <c r="BC28" s="464"/>
      <c r="BD28" s="464"/>
      <c r="BE28" s="464"/>
      <c r="BF28" s="464" t="s">
        <v>193</v>
      </c>
      <c r="BG28" s="464"/>
      <c r="BH28" s="464"/>
      <c r="BI28" s="464"/>
      <c r="BJ28" s="466"/>
    </row>
    <row r="29" spans="2:62" ht="6" customHeight="1">
      <c r="N29" s="281"/>
    </row>
    <row r="30" spans="2:62" ht="12" customHeight="1">
      <c r="C30" s="901" t="s">
        <v>18</v>
      </c>
      <c r="D30" s="901"/>
      <c r="E30" s="901"/>
      <c r="F30" s="901"/>
      <c r="G30" s="901"/>
      <c r="H30" s="901"/>
      <c r="I30" s="901"/>
      <c r="J30" s="901"/>
      <c r="K30" s="901"/>
      <c r="L30" s="901"/>
      <c r="M30" s="901"/>
      <c r="N30" s="280"/>
      <c r="O30" s="453">
        <v>3922</v>
      </c>
      <c r="P30" s="453"/>
      <c r="Q30" s="453"/>
      <c r="R30" s="453"/>
      <c r="S30" s="453"/>
      <c r="T30" s="453"/>
      <c r="U30" s="906">
        <v>1686</v>
      </c>
      <c r="V30" s="906"/>
      <c r="W30" s="906"/>
      <c r="X30" s="906"/>
      <c r="Y30" s="906"/>
      <c r="Z30" s="906">
        <v>2236</v>
      </c>
      <c r="AA30" s="906"/>
      <c r="AB30" s="906"/>
      <c r="AC30" s="906"/>
      <c r="AD30" s="906"/>
      <c r="AE30" s="453">
        <v>3823</v>
      </c>
      <c r="AF30" s="453"/>
      <c r="AG30" s="453"/>
      <c r="AH30" s="453"/>
      <c r="AI30" s="453"/>
      <c r="AJ30" s="453"/>
      <c r="AK30" s="906">
        <v>1673</v>
      </c>
      <c r="AL30" s="906"/>
      <c r="AM30" s="906"/>
      <c r="AN30" s="906"/>
      <c r="AO30" s="906"/>
      <c r="AP30" s="906">
        <v>2150</v>
      </c>
      <c r="AQ30" s="906"/>
      <c r="AR30" s="906"/>
      <c r="AS30" s="906"/>
      <c r="AT30" s="906"/>
      <c r="AU30" s="453">
        <v>982</v>
      </c>
      <c r="AV30" s="453"/>
      <c r="AW30" s="453"/>
      <c r="AX30" s="453"/>
      <c r="AY30" s="453"/>
      <c r="AZ30" s="453"/>
      <c r="BA30" s="906">
        <v>714</v>
      </c>
      <c r="BB30" s="906"/>
      <c r="BC30" s="906"/>
      <c r="BD30" s="906"/>
      <c r="BE30" s="906"/>
      <c r="BF30" s="906">
        <v>268</v>
      </c>
      <c r="BG30" s="906"/>
      <c r="BH30" s="906"/>
      <c r="BI30" s="906"/>
      <c r="BJ30" s="906"/>
    </row>
    <row r="31" spans="2:62" ht="6" customHeight="1">
      <c r="N31" s="280"/>
    </row>
    <row r="32" spans="2:62" ht="12" customHeight="1">
      <c r="C32" s="701" t="s">
        <v>541</v>
      </c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309"/>
      <c r="O32" s="451">
        <f>SUM(U32:AD32)</f>
        <v>120</v>
      </c>
      <c r="P32" s="451"/>
      <c r="Q32" s="451"/>
      <c r="R32" s="451"/>
      <c r="S32" s="451"/>
      <c r="T32" s="451"/>
      <c r="U32" s="899">
        <v>54</v>
      </c>
      <c r="V32" s="899"/>
      <c r="W32" s="899"/>
      <c r="X32" s="899"/>
      <c r="Y32" s="899"/>
      <c r="Z32" s="899">
        <v>66</v>
      </c>
      <c r="AA32" s="899"/>
      <c r="AB32" s="899"/>
      <c r="AC32" s="899"/>
      <c r="AD32" s="899"/>
      <c r="AE32" s="451">
        <f>SUM(AK32:AT32)</f>
        <v>119</v>
      </c>
      <c r="AF32" s="451"/>
      <c r="AG32" s="451"/>
      <c r="AH32" s="451"/>
      <c r="AI32" s="451"/>
      <c r="AJ32" s="451"/>
      <c r="AK32" s="899">
        <v>54</v>
      </c>
      <c r="AL32" s="899"/>
      <c r="AM32" s="899"/>
      <c r="AN32" s="899"/>
      <c r="AO32" s="899"/>
      <c r="AP32" s="899">
        <v>65</v>
      </c>
      <c r="AQ32" s="899"/>
      <c r="AR32" s="899"/>
      <c r="AS32" s="899"/>
      <c r="AT32" s="899"/>
      <c r="AU32" s="451">
        <f>SUM(BA32:BJ32)</f>
        <v>33</v>
      </c>
      <c r="AV32" s="451"/>
      <c r="AW32" s="451"/>
      <c r="AX32" s="451"/>
      <c r="AY32" s="451"/>
      <c r="AZ32" s="451"/>
      <c r="BA32" s="899">
        <v>24</v>
      </c>
      <c r="BB32" s="899"/>
      <c r="BC32" s="899"/>
      <c r="BD32" s="899"/>
      <c r="BE32" s="899"/>
      <c r="BF32" s="899">
        <v>9</v>
      </c>
      <c r="BG32" s="899"/>
      <c r="BH32" s="899"/>
      <c r="BI32" s="899"/>
      <c r="BJ32" s="899"/>
    </row>
    <row r="33" spans="3:62" ht="12" customHeight="1">
      <c r="C33" s="701" t="s">
        <v>540</v>
      </c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309"/>
      <c r="O33" s="451">
        <f>SUM(U33:AD33)</f>
        <v>120</v>
      </c>
      <c r="P33" s="451"/>
      <c r="Q33" s="451"/>
      <c r="R33" s="451"/>
      <c r="S33" s="451"/>
      <c r="T33" s="451"/>
      <c r="U33" s="899">
        <v>28</v>
      </c>
      <c r="V33" s="899"/>
      <c r="W33" s="899"/>
      <c r="X33" s="899"/>
      <c r="Y33" s="899"/>
      <c r="Z33" s="899">
        <v>92</v>
      </c>
      <c r="AA33" s="899"/>
      <c r="AB33" s="899"/>
      <c r="AC33" s="899"/>
      <c r="AD33" s="899"/>
      <c r="AE33" s="451">
        <f>SUM(AK33:AT33)</f>
        <v>118</v>
      </c>
      <c r="AF33" s="451"/>
      <c r="AG33" s="451"/>
      <c r="AH33" s="451"/>
      <c r="AI33" s="451"/>
      <c r="AJ33" s="451"/>
      <c r="AK33" s="899">
        <v>28</v>
      </c>
      <c r="AL33" s="899"/>
      <c r="AM33" s="899"/>
      <c r="AN33" s="899"/>
      <c r="AO33" s="899"/>
      <c r="AP33" s="899">
        <v>90</v>
      </c>
      <c r="AQ33" s="899"/>
      <c r="AR33" s="899"/>
      <c r="AS33" s="899"/>
      <c r="AT33" s="899"/>
      <c r="AU33" s="451">
        <f>SUM(BA33:BJ33)</f>
        <v>23</v>
      </c>
      <c r="AV33" s="451"/>
      <c r="AW33" s="451"/>
      <c r="AX33" s="451"/>
      <c r="AY33" s="451"/>
      <c r="AZ33" s="451"/>
      <c r="BA33" s="899">
        <v>18</v>
      </c>
      <c r="BB33" s="899"/>
      <c r="BC33" s="899"/>
      <c r="BD33" s="899"/>
      <c r="BE33" s="899"/>
      <c r="BF33" s="899">
        <v>5</v>
      </c>
      <c r="BG33" s="899"/>
      <c r="BH33" s="899"/>
      <c r="BI33" s="899"/>
      <c r="BJ33" s="899"/>
    </row>
    <row r="34" spans="3:62" ht="12" customHeight="1">
      <c r="C34" s="701" t="s">
        <v>539</v>
      </c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309"/>
      <c r="O34" s="451">
        <f>SUM(U34:AD34)</f>
        <v>80</v>
      </c>
      <c r="P34" s="451"/>
      <c r="Q34" s="451"/>
      <c r="R34" s="451"/>
      <c r="S34" s="451"/>
      <c r="T34" s="451"/>
      <c r="U34" s="899">
        <v>21</v>
      </c>
      <c r="V34" s="899"/>
      <c r="W34" s="899"/>
      <c r="X34" s="899"/>
      <c r="Y34" s="899"/>
      <c r="Z34" s="899">
        <v>59</v>
      </c>
      <c r="AA34" s="899"/>
      <c r="AB34" s="899"/>
      <c r="AC34" s="899"/>
      <c r="AD34" s="899"/>
      <c r="AE34" s="451">
        <f>SUM(AK34:AT34)</f>
        <v>78</v>
      </c>
      <c r="AF34" s="451"/>
      <c r="AG34" s="451"/>
      <c r="AH34" s="451"/>
      <c r="AI34" s="451"/>
      <c r="AJ34" s="451"/>
      <c r="AK34" s="899">
        <v>20</v>
      </c>
      <c r="AL34" s="899"/>
      <c r="AM34" s="899"/>
      <c r="AN34" s="899"/>
      <c r="AO34" s="899"/>
      <c r="AP34" s="899">
        <v>58</v>
      </c>
      <c r="AQ34" s="899"/>
      <c r="AR34" s="899"/>
      <c r="AS34" s="899"/>
      <c r="AT34" s="899"/>
      <c r="AU34" s="492">
        <f>SUM(BA34:BJ34)</f>
        <v>33</v>
      </c>
      <c r="AV34" s="492"/>
      <c r="AW34" s="492"/>
      <c r="AX34" s="492"/>
      <c r="AY34" s="492"/>
      <c r="AZ34" s="492"/>
      <c r="BA34" s="903">
        <v>25</v>
      </c>
      <c r="BB34" s="903"/>
      <c r="BC34" s="903"/>
      <c r="BD34" s="903"/>
      <c r="BE34" s="903"/>
      <c r="BF34" s="903">
        <v>8</v>
      </c>
      <c r="BG34" s="903"/>
      <c r="BH34" s="903"/>
      <c r="BI34" s="903"/>
      <c r="BJ34" s="903"/>
    </row>
    <row r="35" spans="3:62" ht="12" customHeight="1">
      <c r="C35" s="701" t="s">
        <v>538</v>
      </c>
      <c r="D35" s="701"/>
      <c r="E35" s="701"/>
      <c r="F35" s="701"/>
      <c r="G35" s="701"/>
      <c r="H35" s="701"/>
      <c r="I35" s="701"/>
      <c r="J35" s="701"/>
      <c r="K35" s="701"/>
      <c r="L35" s="701"/>
      <c r="M35" s="701"/>
      <c r="N35" s="309"/>
      <c r="O35" s="451">
        <f>SUM(U35:AD35)</f>
        <v>29</v>
      </c>
      <c r="P35" s="451"/>
      <c r="Q35" s="451"/>
      <c r="R35" s="451"/>
      <c r="S35" s="451"/>
      <c r="T35" s="451"/>
      <c r="U35" s="899">
        <v>29</v>
      </c>
      <c r="V35" s="899"/>
      <c r="W35" s="899"/>
      <c r="X35" s="899"/>
      <c r="Y35" s="899"/>
      <c r="Z35" s="451">
        <v>0</v>
      </c>
      <c r="AA35" s="451"/>
      <c r="AB35" s="451"/>
      <c r="AC35" s="451"/>
      <c r="AD35" s="451"/>
      <c r="AE35" s="451">
        <f>SUM(AK35:AT35)</f>
        <v>29</v>
      </c>
      <c r="AF35" s="451"/>
      <c r="AG35" s="451"/>
      <c r="AH35" s="451"/>
      <c r="AI35" s="451"/>
      <c r="AJ35" s="451"/>
      <c r="AK35" s="899">
        <v>29</v>
      </c>
      <c r="AL35" s="899"/>
      <c r="AM35" s="899"/>
      <c r="AN35" s="899"/>
      <c r="AO35" s="899"/>
      <c r="AP35" s="451">
        <v>0</v>
      </c>
      <c r="AQ35" s="451"/>
      <c r="AR35" s="451"/>
      <c r="AS35" s="451"/>
      <c r="AT35" s="451"/>
      <c r="AU35" s="492"/>
      <c r="AV35" s="492"/>
      <c r="AW35" s="492"/>
      <c r="AX35" s="492"/>
      <c r="AY35" s="492"/>
      <c r="AZ35" s="492"/>
      <c r="BA35" s="903"/>
      <c r="BB35" s="903"/>
      <c r="BC35" s="903"/>
      <c r="BD35" s="903"/>
      <c r="BE35" s="903"/>
      <c r="BF35" s="903"/>
      <c r="BG35" s="903"/>
      <c r="BH35" s="903"/>
      <c r="BI35" s="903"/>
      <c r="BJ35" s="903"/>
    </row>
    <row r="36" spans="3:62" ht="12" customHeight="1">
      <c r="C36" s="701" t="s">
        <v>537</v>
      </c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309"/>
      <c r="O36" s="451">
        <f>SUM(U36:AD36)</f>
        <v>75</v>
      </c>
      <c r="P36" s="451"/>
      <c r="Q36" s="451"/>
      <c r="R36" s="451"/>
      <c r="S36" s="451"/>
      <c r="T36" s="451"/>
      <c r="U36" s="899">
        <v>31</v>
      </c>
      <c r="V36" s="899"/>
      <c r="W36" s="899"/>
      <c r="X36" s="899"/>
      <c r="Y36" s="899"/>
      <c r="Z36" s="899">
        <v>44</v>
      </c>
      <c r="AA36" s="899"/>
      <c r="AB36" s="899"/>
      <c r="AC36" s="899"/>
      <c r="AD36" s="899"/>
      <c r="AE36" s="451">
        <f>SUM(AK36:AT36)</f>
        <v>73</v>
      </c>
      <c r="AF36" s="451"/>
      <c r="AG36" s="451"/>
      <c r="AH36" s="451"/>
      <c r="AI36" s="451"/>
      <c r="AJ36" s="451"/>
      <c r="AK36" s="899">
        <v>31</v>
      </c>
      <c r="AL36" s="899"/>
      <c r="AM36" s="899"/>
      <c r="AN36" s="899"/>
      <c r="AO36" s="899"/>
      <c r="AP36" s="899">
        <v>42</v>
      </c>
      <c r="AQ36" s="899"/>
      <c r="AR36" s="899"/>
      <c r="AS36" s="899"/>
      <c r="AT36" s="899"/>
      <c r="AU36" s="451">
        <f>SUM(BA36:BJ36)</f>
        <v>18</v>
      </c>
      <c r="AV36" s="451"/>
      <c r="AW36" s="451"/>
      <c r="AX36" s="451"/>
      <c r="AY36" s="451"/>
      <c r="AZ36" s="451"/>
      <c r="BA36" s="899">
        <v>12</v>
      </c>
      <c r="BB36" s="899"/>
      <c r="BC36" s="899"/>
      <c r="BD36" s="899"/>
      <c r="BE36" s="899"/>
      <c r="BF36" s="899">
        <v>6</v>
      </c>
      <c r="BG36" s="899"/>
      <c r="BH36" s="899"/>
      <c r="BI36" s="899"/>
      <c r="BJ36" s="899"/>
    </row>
    <row r="37" spans="3:62" ht="6" customHeight="1"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309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</row>
    <row r="38" spans="3:62" ht="12" customHeight="1">
      <c r="C38" s="701" t="s">
        <v>536</v>
      </c>
      <c r="D38" s="701"/>
      <c r="E38" s="701"/>
      <c r="F38" s="701"/>
      <c r="G38" s="701"/>
      <c r="H38" s="701"/>
      <c r="I38" s="701"/>
      <c r="J38" s="701"/>
      <c r="K38" s="701"/>
      <c r="L38" s="701"/>
      <c r="M38" s="701"/>
      <c r="N38" s="309"/>
      <c r="O38" s="451">
        <f>SUM(U38:AD38)</f>
        <v>47</v>
      </c>
      <c r="P38" s="451"/>
      <c r="Q38" s="451"/>
      <c r="R38" s="451"/>
      <c r="S38" s="451"/>
      <c r="T38" s="451"/>
      <c r="U38" s="899">
        <v>15</v>
      </c>
      <c r="V38" s="899"/>
      <c r="W38" s="899"/>
      <c r="X38" s="899"/>
      <c r="Y38" s="899"/>
      <c r="Z38" s="899">
        <v>32</v>
      </c>
      <c r="AA38" s="899"/>
      <c r="AB38" s="899"/>
      <c r="AC38" s="899"/>
      <c r="AD38" s="899"/>
      <c r="AE38" s="451">
        <f>SUM(AK38:AT38)</f>
        <v>47</v>
      </c>
      <c r="AF38" s="451"/>
      <c r="AG38" s="451"/>
      <c r="AH38" s="451"/>
      <c r="AI38" s="451"/>
      <c r="AJ38" s="451"/>
      <c r="AK38" s="899">
        <v>15</v>
      </c>
      <c r="AL38" s="899"/>
      <c r="AM38" s="899"/>
      <c r="AN38" s="899"/>
      <c r="AO38" s="899"/>
      <c r="AP38" s="899">
        <v>32</v>
      </c>
      <c r="AQ38" s="899"/>
      <c r="AR38" s="899"/>
      <c r="AS38" s="899"/>
      <c r="AT38" s="899"/>
      <c r="AU38" s="451">
        <f>SUM(BA38:BJ38)</f>
        <v>10</v>
      </c>
      <c r="AV38" s="451"/>
      <c r="AW38" s="451"/>
      <c r="AX38" s="451"/>
      <c r="AY38" s="451"/>
      <c r="AZ38" s="451"/>
      <c r="BA38" s="899">
        <v>8</v>
      </c>
      <c r="BB38" s="899"/>
      <c r="BC38" s="899"/>
      <c r="BD38" s="899"/>
      <c r="BE38" s="899"/>
      <c r="BF38" s="899">
        <v>2</v>
      </c>
      <c r="BG38" s="899"/>
      <c r="BH38" s="899"/>
      <c r="BI38" s="899"/>
      <c r="BJ38" s="899"/>
    </row>
    <row r="39" spans="3:62" ht="12" customHeight="1">
      <c r="C39" s="701" t="s">
        <v>535</v>
      </c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309"/>
      <c r="O39" s="451">
        <f>SUM(U39:AD39)</f>
        <v>100</v>
      </c>
      <c r="P39" s="451"/>
      <c r="Q39" s="451"/>
      <c r="R39" s="451"/>
      <c r="S39" s="451"/>
      <c r="T39" s="451"/>
      <c r="U39" s="899">
        <v>42</v>
      </c>
      <c r="V39" s="899"/>
      <c r="W39" s="899"/>
      <c r="X39" s="899"/>
      <c r="Y39" s="899"/>
      <c r="Z39" s="899">
        <v>58</v>
      </c>
      <c r="AA39" s="899"/>
      <c r="AB39" s="899"/>
      <c r="AC39" s="899"/>
      <c r="AD39" s="899"/>
      <c r="AE39" s="451">
        <f>SUM(AK39:AT39)</f>
        <v>98</v>
      </c>
      <c r="AF39" s="451"/>
      <c r="AG39" s="451"/>
      <c r="AH39" s="451"/>
      <c r="AI39" s="451"/>
      <c r="AJ39" s="451"/>
      <c r="AK39" s="899">
        <v>42</v>
      </c>
      <c r="AL39" s="899"/>
      <c r="AM39" s="899"/>
      <c r="AN39" s="899"/>
      <c r="AO39" s="899"/>
      <c r="AP39" s="899">
        <v>56</v>
      </c>
      <c r="AQ39" s="899"/>
      <c r="AR39" s="899"/>
      <c r="AS39" s="899"/>
      <c r="AT39" s="899"/>
      <c r="AU39" s="451">
        <f>SUM(BA39:BJ39)</f>
        <v>24</v>
      </c>
      <c r="AV39" s="451"/>
      <c r="AW39" s="451"/>
      <c r="AX39" s="451"/>
      <c r="AY39" s="451"/>
      <c r="AZ39" s="451"/>
      <c r="BA39" s="899">
        <v>19</v>
      </c>
      <c r="BB39" s="899"/>
      <c r="BC39" s="899"/>
      <c r="BD39" s="899"/>
      <c r="BE39" s="899"/>
      <c r="BF39" s="899">
        <v>5</v>
      </c>
      <c r="BG39" s="899"/>
      <c r="BH39" s="899"/>
      <c r="BI39" s="899"/>
      <c r="BJ39" s="899"/>
    </row>
    <row r="40" spans="3:62" ht="12" customHeight="1">
      <c r="C40" s="701" t="s">
        <v>534</v>
      </c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309"/>
      <c r="O40" s="451">
        <f>SUM(U40:AD40)</f>
        <v>101</v>
      </c>
      <c r="P40" s="451"/>
      <c r="Q40" s="451"/>
      <c r="R40" s="451"/>
      <c r="S40" s="451"/>
      <c r="T40" s="451"/>
      <c r="U40" s="899">
        <v>35</v>
      </c>
      <c r="V40" s="899"/>
      <c r="W40" s="899"/>
      <c r="X40" s="899"/>
      <c r="Y40" s="899"/>
      <c r="Z40" s="899">
        <v>66</v>
      </c>
      <c r="AA40" s="899"/>
      <c r="AB40" s="899"/>
      <c r="AC40" s="899"/>
      <c r="AD40" s="899"/>
      <c r="AE40" s="451">
        <f>SUM(AK40:AT40)</f>
        <v>102</v>
      </c>
      <c r="AF40" s="451"/>
      <c r="AG40" s="451"/>
      <c r="AH40" s="451"/>
      <c r="AI40" s="451"/>
      <c r="AJ40" s="451"/>
      <c r="AK40" s="899">
        <v>34</v>
      </c>
      <c r="AL40" s="899"/>
      <c r="AM40" s="899"/>
      <c r="AN40" s="899"/>
      <c r="AO40" s="899"/>
      <c r="AP40" s="899">
        <v>68</v>
      </c>
      <c r="AQ40" s="899"/>
      <c r="AR40" s="899"/>
      <c r="AS40" s="899"/>
      <c r="AT40" s="899"/>
      <c r="AU40" s="451">
        <f>SUM(BA40:BJ40)</f>
        <v>27</v>
      </c>
      <c r="AV40" s="451"/>
      <c r="AW40" s="451"/>
      <c r="AX40" s="451"/>
      <c r="AY40" s="451"/>
      <c r="AZ40" s="451"/>
      <c r="BA40" s="899">
        <v>15</v>
      </c>
      <c r="BB40" s="899"/>
      <c r="BC40" s="899"/>
      <c r="BD40" s="899"/>
      <c r="BE40" s="899"/>
      <c r="BF40" s="899">
        <v>12</v>
      </c>
      <c r="BG40" s="899"/>
      <c r="BH40" s="899"/>
      <c r="BI40" s="899"/>
      <c r="BJ40" s="899"/>
    </row>
    <row r="41" spans="3:62" ht="12" customHeight="1">
      <c r="C41" s="701" t="s">
        <v>533</v>
      </c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309"/>
      <c r="O41" s="451">
        <f>SUM(U41:AD41)</f>
        <v>73</v>
      </c>
      <c r="P41" s="451"/>
      <c r="Q41" s="451"/>
      <c r="R41" s="451"/>
      <c r="S41" s="451"/>
      <c r="T41" s="451"/>
      <c r="U41" s="899">
        <v>21</v>
      </c>
      <c r="V41" s="899"/>
      <c r="W41" s="899"/>
      <c r="X41" s="899"/>
      <c r="Y41" s="899"/>
      <c r="Z41" s="899">
        <v>52</v>
      </c>
      <c r="AA41" s="899"/>
      <c r="AB41" s="899"/>
      <c r="AC41" s="899"/>
      <c r="AD41" s="899"/>
      <c r="AE41" s="451">
        <f>SUM(AK41:AT41)</f>
        <v>71</v>
      </c>
      <c r="AF41" s="451"/>
      <c r="AG41" s="451"/>
      <c r="AH41" s="451"/>
      <c r="AI41" s="451"/>
      <c r="AJ41" s="451"/>
      <c r="AK41" s="899">
        <v>21</v>
      </c>
      <c r="AL41" s="899"/>
      <c r="AM41" s="899"/>
      <c r="AN41" s="899"/>
      <c r="AO41" s="899"/>
      <c r="AP41" s="899">
        <v>50</v>
      </c>
      <c r="AQ41" s="899"/>
      <c r="AR41" s="899"/>
      <c r="AS41" s="899"/>
      <c r="AT41" s="899"/>
      <c r="AU41" s="451">
        <f>SUM(BA41:BJ41)</f>
        <v>17</v>
      </c>
      <c r="AV41" s="451"/>
      <c r="AW41" s="451"/>
      <c r="AX41" s="451"/>
      <c r="AY41" s="451"/>
      <c r="AZ41" s="451"/>
      <c r="BA41" s="899">
        <v>13</v>
      </c>
      <c r="BB41" s="899"/>
      <c r="BC41" s="899"/>
      <c r="BD41" s="899"/>
      <c r="BE41" s="899"/>
      <c r="BF41" s="899">
        <v>4</v>
      </c>
      <c r="BG41" s="899"/>
      <c r="BH41" s="899"/>
      <c r="BI41" s="899"/>
      <c r="BJ41" s="899"/>
    </row>
    <row r="42" spans="3:62" ht="12" customHeight="1">
      <c r="C42" s="701" t="s">
        <v>532</v>
      </c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309"/>
      <c r="O42" s="451">
        <f>SUM(U42:AD42)</f>
        <v>70</v>
      </c>
      <c r="P42" s="451"/>
      <c r="Q42" s="451"/>
      <c r="R42" s="451"/>
      <c r="S42" s="451"/>
      <c r="T42" s="451"/>
      <c r="U42" s="899">
        <v>31</v>
      </c>
      <c r="V42" s="899"/>
      <c r="W42" s="899"/>
      <c r="X42" s="899"/>
      <c r="Y42" s="899"/>
      <c r="Z42" s="899">
        <v>39</v>
      </c>
      <c r="AA42" s="899"/>
      <c r="AB42" s="899"/>
      <c r="AC42" s="899"/>
      <c r="AD42" s="899"/>
      <c r="AE42" s="451">
        <f>SUM(AK42:AT42)</f>
        <v>70</v>
      </c>
      <c r="AF42" s="451"/>
      <c r="AG42" s="451"/>
      <c r="AH42" s="451"/>
      <c r="AI42" s="451"/>
      <c r="AJ42" s="451"/>
      <c r="AK42" s="899">
        <v>31</v>
      </c>
      <c r="AL42" s="899"/>
      <c r="AM42" s="899"/>
      <c r="AN42" s="899"/>
      <c r="AO42" s="899"/>
      <c r="AP42" s="899">
        <v>39</v>
      </c>
      <c r="AQ42" s="899"/>
      <c r="AR42" s="899"/>
      <c r="AS42" s="899"/>
      <c r="AT42" s="899"/>
      <c r="AU42" s="451">
        <f>SUM(BA42:BJ42)</f>
        <v>18</v>
      </c>
      <c r="AV42" s="451"/>
      <c r="AW42" s="451"/>
      <c r="AX42" s="451"/>
      <c r="AY42" s="451"/>
      <c r="AZ42" s="451"/>
      <c r="BA42" s="899">
        <v>13</v>
      </c>
      <c r="BB42" s="899"/>
      <c r="BC42" s="899"/>
      <c r="BD42" s="899"/>
      <c r="BE42" s="899"/>
      <c r="BF42" s="899">
        <v>5</v>
      </c>
      <c r="BG42" s="899"/>
      <c r="BH42" s="899"/>
      <c r="BI42" s="899"/>
      <c r="BJ42" s="899"/>
    </row>
    <row r="43" spans="3:62" ht="6" customHeight="1"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309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</row>
    <row r="44" spans="3:62" ht="12" customHeight="1">
      <c r="C44" s="701" t="s">
        <v>531</v>
      </c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309"/>
      <c r="O44" s="451">
        <f>SUM(U44:AD44)</f>
        <v>60</v>
      </c>
      <c r="P44" s="451"/>
      <c r="Q44" s="451"/>
      <c r="R44" s="451"/>
      <c r="S44" s="451"/>
      <c r="T44" s="451"/>
      <c r="U44" s="899">
        <v>19</v>
      </c>
      <c r="V44" s="899"/>
      <c r="W44" s="899"/>
      <c r="X44" s="899"/>
      <c r="Y44" s="899"/>
      <c r="Z44" s="899">
        <v>41</v>
      </c>
      <c r="AA44" s="899"/>
      <c r="AB44" s="899"/>
      <c r="AC44" s="899"/>
      <c r="AD44" s="899"/>
      <c r="AE44" s="451">
        <f>SUM(AK44:AT44)</f>
        <v>58</v>
      </c>
      <c r="AF44" s="451"/>
      <c r="AG44" s="451"/>
      <c r="AH44" s="451"/>
      <c r="AI44" s="451"/>
      <c r="AJ44" s="451"/>
      <c r="AK44" s="899">
        <v>19</v>
      </c>
      <c r="AL44" s="899"/>
      <c r="AM44" s="899"/>
      <c r="AN44" s="899"/>
      <c r="AO44" s="899"/>
      <c r="AP44" s="899">
        <v>39</v>
      </c>
      <c r="AQ44" s="899"/>
      <c r="AR44" s="899"/>
      <c r="AS44" s="899"/>
      <c r="AT44" s="899"/>
      <c r="AU44" s="451">
        <f>SUM(BA44:BJ44)</f>
        <v>13</v>
      </c>
      <c r="AV44" s="451"/>
      <c r="AW44" s="451"/>
      <c r="AX44" s="451"/>
      <c r="AY44" s="451"/>
      <c r="AZ44" s="451"/>
      <c r="BA44" s="899">
        <v>9</v>
      </c>
      <c r="BB44" s="899"/>
      <c r="BC44" s="899"/>
      <c r="BD44" s="899"/>
      <c r="BE44" s="899"/>
      <c r="BF44" s="899">
        <v>4</v>
      </c>
      <c r="BG44" s="899"/>
      <c r="BH44" s="899"/>
      <c r="BI44" s="899"/>
      <c r="BJ44" s="899"/>
    </row>
    <row r="45" spans="3:62" ht="12" customHeight="1">
      <c r="C45" s="701" t="s">
        <v>530</v>
      </c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309"/>
      <c r="O45" s="451">
        <f>SUM(U45:AD45)</f>
        <v>90</v>
      </c>
      <c r="P45" s="451"/>
      <c r="Q45" s="451"/>
      <c r="R45" s="451"/>
      <c r="S45" s="451"/>
      <c r="T45" s="451"/>
      <c r="U45" s="899">
        <v>34</v>
      </c>
      <c r="V45" s="899"/>
      <c r="W45" s="899"/>
      <c r="X45" s="899"/>
      <c r="Y45" s="899"/>
      <c r="Z45" s="899">
        <v>56</v>
      </c>
      <c r="AA45" s="899"/>
      <c r="AB45" s="899"/>
      <c r="AC45" s="899"/>
      <c r="AD45" s="899"/>
      <c r="AE45" s="451">
        <f>SUM(AK45:AT45)</f>
        <v>90</v>
      </c>
      <c r="AF45" s="451"/>
      <c r="AG45" s="451"/>
      <c r="AH45" s="451"/>
      <c r="AI45" s="451"/>
      <c r="AJ45" s="451"/>
      <c r="AK45" s="899">
        <v>34</v>
      </c>
      <c r="AL45" s="899"/>
      <c r="AM45" s="899"/>
      <c r="AN45" s="899"/>
      <c r="AO45" s="899"/>
      <c r="AP45" s="899">
        <v>56</v>
      </c>
      <c r="AQ45" s="899"/>
      <c r="AR45" s="899"/>
      <c r="AS45" s="899"/>
      <c r="AT45" s="899"/>
      <c r="AU45" s="451">
        <f>SUM(BA45:BJ45)</f>
        <v>24</v>
      </c>
      <c r="AV45" s="451"/>
      <c r="AW45" s="451"/>
      <c r="AX45" s="451"/>
      <c r="AY45" s="451"/>
      <c r="AZ45" s="451"/>
      <c r="BA45" s="899">
        <v>21</v>
      </c>
      <c r="BB45" s="899"/>
      <c r="BC45" s="899"/>
      <c r="BD45" s="899"/>
      <c r="BE45" s="899"/>
      <c r="BF45" s="899">
        <v>3</v>
      </c>
      <c r="BG45" s="899"/>
      <c r="BH45" s="899"/>
      <c r="BI45" s="899"/>
      <c r="BJ45" s="899"/>
    </row>
    <row r="46" spans="3:62" ht="12" customHeight="1">
      <c r="C46" s="701" t="s">
        <v>529</v>
      </c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309"/>
      <c r="O46" s="451">
        <f>SUM(U46:AD46)</f>
        <v>134</v>
      </c>
      <c r="P46" s="451"/>
      <c r="Q46" s="451"/>
      <c r="R46" s="451"/>
      <c r="S46" s="451"/>
      <c r="T46" s="451"/>
      <c r="U46" s="899">
        <v>44</v>
      </c>
      <c r="V46" s="899"/>
      <c r="W46" s="899"/>
      <c r="X46" s="899"/>
      <c r="Y46" s="899"/>
      <c r="Z46" s="899">
        <v>90</v>
      </c>
      <c r="AA46" s="899"/>
      <c r="AB46" s="899"/>
      <c r="AC46" s="899"/>
      <c r="AD46" s="899"/>
      <c r="AE46" s="451">
        <f>SUM(AK46:AT46)</f>
        <v>134</v>
      </c>
      <c r="AF46" s="451"/>
      <c r="AG46" s="451"/>
      <c r="AH46" s="451"/>
      <c r="AI46" s="451"/>
      <c r="AJ46" s="451"/>
      <c r="AK46" s="899">
        <v>44</v>
      </c>
      <c r="AL46" s="899"/>
      <c r="AM46" s="899"/>
      <c r="AN46" s="899"/>
      <c r="AO46" s="899"/>
      <c r="AP46" s="899">
        <v>90</v>
      </c>
      <c r="AQ46" s="899"/>
      <c r="AR46" s="899"/>
      <c r="AS46" s="899"/>
      <c r="AT46" s="899"/>
      <c r="AU46" s="451">
        <f>SUM(BA46:BJ46)</f>
        <v>37</v>
      </c>
      <c r="AV46" s="451"/>
      <c r="AW46" s="451"/>
      <c r="AX46" s="451"/>
      <c r="AY46" s="451"/>
      <c r="AZ46" s="451"/>
      <c r="BA46" s="899">
        <v>25</v>
      </c>
      <c r="BB46" s="899"/>
      <c r="BC46" s="899"/>
      <c r="BD46" s="899"/>
      <c r="BE46" s="899"/>
      <c r="BF46" s="899">
        <v>12</v>
      </c>
      <c r="BG46" s="899"/>
      <c r="BH46" s="899"/>
      <c r="BI46" s="899"/>
      <c r="BJ46" s="899"/>
    </row>
    <row r="47" spans="3:62" ht="12" customHeight="1">
      <c r="C47" s="701" t="s">
        <v>528</v>
      </c>
      <c r="D47" s="701"/>
      <c r="E47" s="701"/>
      <c r="F47" s="701"/>
      <c r="G47" s="701"/>
      <c r="H47" s="701"/>
      <c r="I47" s="701"/>
      <c r="J47" s="701"/>
      <c r="K47" s="701"/>
      <c r="L47" s="701"/>
      <c r="M47" s="701"/>
      <c r="N47" s="309"/>
      <c r="O47" s="451">
        <f>SUM(U47:AD47)</f>
        <v>100</v>
      </c>
      <c r="P47" s="451"/>
      <c r="Q47" s="451"/>
      <c r="R47" s="451"/>
      <c r="S47" s="451"/>
      <c r="T47" s="451"/>
      <c r="U47" s="899">
        <v>39</v>
      </c>
      <c r="V47" s="899"/>
      <c r="W47" s="899"/>
      <c r="X47" s="899"/>
      <c r="Y47" s="899"/>
      <c r="Z47" s="899">
        <v>61</v>
      </c>
      <c r="AA47" s="899"/>
      <c r="AB47" s="899"/>
      <c r="AC47" s="899"/>
      <c r="AD47" s="899"/>
      <c r="AE47" s="451">
        <f>SUM(AK47:AT47)</f>
        <v>112</v>
      </c>
      <c r="AF47" s="451"/>
      <c r="AG47" s="451"/>
      <c r="AH47" s="451"/>
      <c r="AI47" s="451"/>
      <c r="AJ47" s="451"/>
      <c r="AK47" s="899">
        <v>39</v>
      </c>
      <c r="AL47" s="899"/>
      <c r="AM47" s="899"/>
      <c r="AN47" s="899"/>
      <c r="AO47" s="899"/>
      <c r="AP47" s="899">
        <v>73</v>
      </c>
      <c r="AQ47" s="899"/>
      <c r="AR47" s="899"/>
      <c r="AS47" s="899"/>
      <c r="AT47" s="899"/>
      <c r="AU47" s="492">
        <f>SUM(BA47:BJ47)</f>
        <v>42</v>
      </c>
      <c r="AV47" s="492"/>
      <c r="AW47" s="492"/>
      <c r="AX47" s="492"/>
      <c r="AY47" s="492"/>
      <c r="AZ47" s="492"/>
      <c r="BA47" s="903">
        <v>31</v>
      </c>
      <c r="BB47" s="903"/>
      <c r="BC47" s="903"/>
      <c r="BD47" s="903"/>
      <c r="BE47" s="903"/>
      <c r="BF47" s="903">
        <v>11</v>
      </c>
      <c r="BG47" s="903"/>
      <c r="BH47" s="903"/>
      <c r="BI47" s="903"/>
      <c r="BJ47" s="903"/>
    </row>
    <row r="48" spans="3:62" ht="12" customHeight="1">
      <c r="C48" s="701" t="s">
        <v>527</v>
      </c>
      <c r="D48" s="701"/>
      <c r="E48" s="701"/>
      <c r="F48" s="701"/>
      <c r="G48" s="701"/>
      <c r="H48" s="701"/>
      <c r="I48" s="701"/>
      <c r="J48" s="701"/>
      <c r="K48" s="701"/>
      <c r="L48" s="701"/>
      <c r="M48" s="701"/>
      <c r="N48" s="309"/>
      <c r="O48" s="451">
        <f>SUM(U48:AD48)</f>
        <v>29</v>
      </c>
      <c r="P48" s="451"/>
      <c r="Q48" s="451"/>
      <c r="R48" s="451"/>
      <c r="S48" s="451"/>
      <c r="T48" s="451"/>
      <c r="U48" s="899">
        <v>29</v>
      </c>
      <c r="V48" s="899"/>
      <c r="W48" s="899"/>
      <c r="X48" s="899"/>
      <c r="Y48" s="899"/>
      <c r="Z48" s="451">
        <v>0</v>
      </c>
      <c r="AA48" s="451"/>
      <c r="AB48" s="451"/>
      <c r="AC48" s="451"/>
      <c r="AD48" s="451"/>
      <c r="AE48" s="451">
        <f>SUM(AK48:AT48)</f>
        <v>28</v>
      </c>
      <c r="AF48" s="451"/>
      <c r="AG48" s="451"/>
      <c r="AH48" s="451"/>
      <c r="AI48" s="451"/>
      <c r="AJ48" s="451"/>
      <c r="AK48" s="899">
        <v>28</v>
      </c>
      <c r="AL48" s="899"/>
      <c r="AM48" s="899"/>
      <c r="AN48" s="899"/>
      <c r="AO48" s="899"/>
      <c r="AP48" s="451">
        <v>0</v>
      </c>
      <c r="AQ48" s="451"/>
      <c r="AR48" s="451"/>
      <c r="AS48" s="451"/>
      <c r="AT48" s="451"/>
      <c r="AU48" s="492"/>
      <c r="AV48" s="492"/>
      <c r="AW48" s="492"/>
      <c r="AX48" s="492"/>
      <c r="AY48" s="492"/>
      <c r="AZ48" s="492"/>
      <c r="BA48" s="903"/>
      <c r="BB48" s="903"/>
      <c r="BC48" s="903"/>
      <c r="BD48" s="903"/>
      <c r="BE48" s="903"/>
      <c r="BF48" s="903"/>
      <c r="BG48" s="903"/>
      <c r="BH48" s="903"/>
      <c r="BI48" s="903"/>
      <c r="BJ48" s="903"/>
    </row>
    <row r="49" spans="3:62" ht="6" customHeight="1"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309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</row>
    <row r="50" spans="3:62" ht="12" customHeight="1">
      <c r="C50" s="701" t="s">
        <v>526</v>
      </c>
      <c r="D50" s="701"/>
      <c r="E50" s="701"/>
      <c r="F50" s="701"/>
      <c r="G50" s="701"/>
      <c r="H50" s="701"/>
      <c r="I50" s="701"/>
      <c r="J50" s="701"/>
      <c r="K50" s="701"/>
      <c r="L50" s="701"/>
      <c r="M50" s="701"/>
      <c r="N50" s="309"/>
      <c r="O50" s="451">
        <f>SUM(U50:AD50)</f>
        <v>89</v>
      </c>
      <c r="P50" s="451"/>
      <c r="Q50" s="451"/>
      <c r="R50" s="451"/>
      <c r="S50" s="451"/>
      <c r="T50" s="451"/>
      <c r="U50" s="899">
        <v>38</v>
      </c>
      <c r="V50" s="899"/>
      <c r="W50" s="899"/>
      <c r="X50" s="899"/>
      <c r="Y50" s="899"/>
      <c r="Z50" s="899">
        <v>51</v>
      </c>
      <c r="AA50" s="899"/>
      <c r="AB50" s="899"/>
      <c r="AC50" s="899"/>
      <c r="AD50" s="899"/>
      <c r="AE50" s="451">
        <f>SUM(AK50:AT50)</f>
        <v>88</v>
      </c>
      <c r="AF50" s="451"/>
      <c r="AG50" s="451"/>
      <c r="AH50" s="451"/>
      <c r="AI50" s="451"/>
      <c r="AJ50" s="451"/>
      <c r="AK50" s="899">
        <v>38</v>
      </c>
      <c r="AL50" s="899"/>
      <c r="AM50" s="899"/>
      <c r="AN50" s="899"/>
      <c r="AO50" s="899"/>
      <c r="AP50" s="899">
        <v>50</v>
      </c>
      <c r="AQ50" s="899"/>
      <c r="AR50" s="899"/>
      <c r="AS50" s="899"/>
      <c r="AT50" s="899"/>
      <c r="AU50" s="451">
        <f>SUM(BA50:BJ50)</f>
        <v>21</v>
      </c>
      <c r="AV50" s="451"/>
      <c r="AW50" s="451"/>
      <c r="AX50" s="451"/>
      <c r="AY50" s="451"/>
      <c r="AZ50" s="451"/>
      <c r="BA50" s="899">
        <v>15</v>
      </c>
      <c r="BB50" s="899"/>
      <c r="BC50" s="899"/>
      <c r="BD50" s="899"/>
      <c r="BE50" s="899"/>
      <c r="BF50" s="899">
        <v>6</v>
      </c>
      <c r="BG50" s="899"/>
      <c r="BH50" s="899"/>
      <c r="BI50" s="899"/>
      <c r="BJ50" s="899"/>
    </row>
    <row r="51" spans="3:62" ht="12" customHeight="1">
      <c r="C51" s="701" t="s">
        <v>525</v>
      </c>
      <c r="D51" s="701"/>
      <c r="E51" s="701"/>
      <c r="F51" s="701"/>
      <c r="G51" s="701"/>
      <c r="H51" s="701"/>
      <c r="I51" s="701"/>
      <c r="J51" s="701"/>
      <c r="K51" s="701"/>
      <c r="L51" s="701"/>
      <c r="M51" s="701"/>
      <c r="N51" s="309"/>
      <c r="O51" s="451">
        <f>SUM(U51:AD51)</f>
        <v>125</v>
      </c>
      <c r="P51" s="451"/>
      <c r="Q51" s="451"/>
      <c r="R51" s="451"/>
      <c r="S51" s="451"/>
      <c r="T51" s="451"/>
      <c r="U51" s="899">
        <v>47</v>
      </c>
      <c r="V51" s="899"/>
      <c r="W51" s="899"/>
      <c r="X51" s="899"/>
      <c r="Y51" s="899"/>
      <c r="Z51" s="899">
        <v>78</v>
      </c>
      <c r="AA51" s="899"/>
      <c r="AB51" s="899"/>
      <c r="AC51" s="899"/>
      <c r="AD51" s="899"/>
      <c r="AE51" s="451">
        <f>SUM(AK51:AT51)</f>
        <v>125</v>
      </c>
      <c r="AF51" s="451"/>
      <c r="AG51" s="451"/>
      <c r="AH51" s="451"/>
      <c r="AI51" s="451"/>
      <c r="AJ51" s="451"/>
      <c r="AK51" s="899">
        <v>47</v>
      </c>
      <c r="AL51" s="899"/>
      <c r="AM51" s="899"/>
      <c r="AN51" s="899"/>
      <c r="AO51" s="899"/>
      <c r="AP51" s="899">
        <v>78</v>
      </c>
      <c r="AQ51" s="899"/>
      <c r="AR51" s="899"/>
      <c r="AS51" s="899"/>
      <c r="AT51" s="899"/>
      <c r="AU51" s="492">
        <f>SUM(BA51:BJ51)</f>
        <v>55</v>
      </c>
      <c r="AV51" s="492"/>
      <c r="AW51" s="492"/>
      <c r="AX51" s="492"/>
      <c r="AY51" s="492"/>
      <c r="AZ51" s="492"/>
      <c r="BA51" s="903">
        <v>39</v>
      </c>
      <c r="BB51" s="903"/>
      <c r="BC51" s="903"/>
      <c r="BD51" s="903"/>
      <c r="BE51" s="903"/>
      <c r="BF51" s="903">
        <v>16</v>
      </c>
      <c r="BG51" s="903"/>
      <c r="BH51" s="903"/>
      <c r="BI51" s="903"/>
      <c r="BJ51" s="903"/>
    </row>
    <row r="52" spans="3:62" ht="12" customHeight="1">
      <c r="C52" s="701" t="s">
        <v>524</v>
      </c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309"/>
      <c r="O52" s="451">
        <f>SUM(U52:AD52)</f>
        <v>29</v>
      </c>
      <c r="P52" s="451"/>
      <c r="Q52" s="451"/>
      <c r="R52" s="451"/>
      <c r="S52" s="451"/>
      <c r="T52" s="451"/>
      <c r="U52" s="899">
        <v>29</v>
      </c>
      <c r="V52" s="899"/>
      <c r="W52" s="899"/>
      <c r="X52" s="899"/>
      <c r="Y52" s="899"/>
      <c r="Z52" s="451">
        <v>0</v>
      </c>
      <c r="AA52" s="451"/>
      <c r="AB52" s="451"/>
      <c r="AC52" s="451"/>
      <c r="AD52" s="451"/>
      <c r="AE52" s="451">
        <f>SUM(AK52:AT52)</f>
        <v>27</v>
      </c>
      <c r="AF52" s="451"/>
      <c r="AG52" s="451"/>
      <c r="AH52" s="451"/>
      <c r="AI52" s="451"/>
      <c r="AJ52" s="451"/>
      <c r="AK52" s="899">
        <v>27</v>
      </c>
      <c r="AL52" s="899"/>
      <c r="AM52" s="899"/>
      <c r="AN52" s="899"/>
      <c r="AO52" s="899"/>
      <c r="AP52" s="451">
        <v>0</v>
      </c>
      <c r="AQ52" s="451"/>
      <c r="AR52" s="451"/>
      <c r="AS52" s="451"/>
      <c r="AT52" s="451"/>
      <c r="AU52" s="492"/>
      <c r="AV52" s="492"/>
      <c r="AW52" s="492"/>
      <c r="AX52" s="492"/>
      <c r="AY52" s="492"/>
      <c r="AZ52" s="492"/>
      <c r="BA52" s="903"/>
      <c r="BB52" s="903"/>
      <c r="BC52" s="903"/>
      <c r="BD52" s="903"/>
      <c r="BE52" s="903"/>
      <c r="BF52" s="903"/>
      <c r="BG52" s="903"/>
      <c r="BH52" s="903"/>
      <c r="BI52" s="903"/>
      <c r="BJ52" s="903"/>
    </row>
    <row r="53" spans="3:62" ht="12" customHeight="1">
      <c r="C53" s="701" t="s">
        <v>523</v>
      </c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309"/>
      <c r="O53" s="451">
        <f>SUM(U53:AD53)</f>
        <v>39</v>
      </c>
      <c r="P53" s="451"/>
      <c r="Q53" s="451"/>
      <c r="R53" s="451"/>
      <c r="S53" s="451"/>
      <c r="T53" s="451"/>
      <c r="U53" s="899">
        <v>18</v>
      </c>
      <c r="V53" s="899"/>
      <c r="W53" s="899"/>
      <c r="X53" s="899"/>
      <c r="Y53" s="899"/>
      <c r="Z53" s="899">
        <v>21</v>
      </c>
      <c r="AA53" s="899"/>
      <c r="AB53" s="899"/>
      <c r="AC53" s="899"/>
      <c r="AD53" s="899"/>
      <c r="AE53" s="451">
        <f>SUM(AK53:AT53)</f>
        <v>39</v>
      </c>
      <c r="AF53" s="451"/>
      <c r="AG53" s="451"/>
      <c r="AH53" s="451"/>
      <c r="AI53" s="451"/>
      <c r="AJ53" s="451"/>
      <c r="AK53" s="899">
        <v>18</v>
      </c>
      <c r="AL53" s="899"/>
      <c r="AM53" s="899"/>
      <c r="AN53" s="899"/>
      <c r="AO53" s="899"/>
      <c r="AP53" s="899">
        <v>21</v>
      </c>
      <c r="AQ53" s="899"/>
      <c r="AR53" s="899"/>
      <c r="AS53" s="899"/>
      <c r="AT53" s="899"/>
      <c r="AU53" s="451">
        <f>SUM(BA53:BJ53)</f>
        <v>17</v>
      </c>
      <c r="AV53" s="451"/>
      <c r="AW53" s="451"/>
      <c r="AX53" s="451"/>
      <c r="AY53" s="451"/>
      <c r="AZ53" s="451"/>
      <c r="BA53" s="899">
        <v>12</v>
      </c>
      <c r="BB53" s="899"/>
      <c r="BC53" s="899"/>
      <c r="BD53" s="899"/>
      <c r="BE53" s="899"/>
      <c r="BF53" s="451">
        <v>5</v>
      </c>
      <c r="BG53" s="451"/>
      <c r="BH53" s="451"/>
      <c r="BI53" s="451"/>
      <c r="BJ53" s="451"/>
    </row>
    <row r="54" spans="3:62" ht="12" customHeight="1">
      <c r="C54" s="904" t="s">
        <v>522</v>
      </c>
      <c r="D54" s="701"/>
      <c r="E54" s="701"/>
      <c r="F54" s="701"/>
      <c r="G54" s="701"/>
      <c r="H54" s="701"/>
      <c r="I54" s="701"/>
      <c r="J54" s="701"/>
      <c r="K54" s="701"/>
      <c r="L54" s="701"/>
      <c r="M54" s="701"/>
      <c r="N54" s="309"/>
      <c r="O54" s="451">
        <f>SUM(U54:AD54)</f>
        <v>131</v>
      </c>
      <c r="P54" s="451"/>
      <c r="Q54" s="451"/>
      <c r="R54" s="451"/>
      <c r="S54" s="451"/>
      <c r="T54" s="451"/>
      <c r="U54" s="899">
        <v>59</v>
      </c>
      <c r="V54" s="899"/>
      <c r="W54" s="899"/>
      <c r="X54" s="899"/>
      <c r="Y54" s="899"/>
      <c r="Z54" s="899">
        <v>72</v>
      </c>
      <c r="AA54" s="899"/>
      <c r="AB54" s="899"/>
      <c r="AC54" s="899"/>
      <c r="AD54" s="899"/>
      <c r="AE54" s="451">
        <f>SUM(AK54:AT54)</f>
        <v>130</v>
      </c>
      <c r="AF54" s="451"/>
      <c r="AG54" s="451"/>
      <c r="AH54" s="451"/>
      <c r="AI54" s="451"/>
      <c r="AJ54" s="451"/>
      <c r="AK54" s="899">
        <v>59</v>
      </c>
      <c r="AL54" s="899"/>
      <c r="AM54" s="899"/>
      <c r="AN54" s="899"/>
      <c r="AO54" s="899"/>
      <c r="AP54" s="899">
        <v>71</v>
      </c>
      <c r="AQ54" s="899"/>
      <c r="AR54" s="899"/>
      <c r="AS54" s="899"/>
      <c r="AT54" s="899"/>
      <c r="AU54" s="451">
        <f>SUM(BA54:BJ54)</f>
        <v>24</v>
      </c>
      <c r="AV54" s="451"/>
      <c r="AW54" s="451"/>
      <c r="AX54" s="451"/>
      <c r="AY54" s="451"/>
      <c r="AZ54" s="451"/>
      <c r="BA54" s="899">
        <v>23</v>
      </c>
      <c r="BB54" s="576"/>
      <c r="BC54" s="576"/>
      <c r="BD54" s="576"/>
      <c r="BE54" s="576"/>
      <c r="BF54" s="451">
        <v>1</v>
      </c>
      <c r="BG54" s="576"/>
      <c r="BH54" s="576"/>
      <c r="BI54" s="576"/>
      <c r="BJ54" s="576"/>
    </row>
    <row r="55" spans="3:62" ht="6" customHeight="1"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69"/>
      <c r="O55" s="307"/>
      <c r="P55" s="307"/>
      <c r="Q55" s="307"/>
      <c r="R55" s="307"/>
      <c r="S55" s="307"/>
      <c r="T55" s="307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07"/>
      <c r="AF55" s="307"/>
      <c r="AG55" s="307"/>
      <c r="AH55" s="307"/>
      <c r="AI55" s="307"/>
      <c r="AJ55" s="307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07"/>
      <c r="AV55" s="307"/>
      <c r="AW55" s="307"/>
      <c r="AX55" s="307"/>
      <c r="AY55" s="307"/>
      <c r="AZ55" s="307"/>
      <c r="BA55" s="310"/>
      <c r="BB55" s="308"/>
      <c r="BC55" s="308"/>
      <c r="BD55" s="308"/>
      <c r="BE55" s="308"/>
      <c r="BF55" s="307"/>
      <c r="BG55" s="308"/>
      <c r="BH55" s="308"/>
      <c r="BI55" s="308"/>
      <c r="BJ55" s="308"/>
    </row>
    <row r="56" spans="3:62" ht="20.100000000000001" customHeight="1">
      <c r="C56" s="905" t="s">
        <v>521</v>
      </c>
      <c r="D56" s="905"/>
      <c r="E56" s="905"/>
      <c r="F56" s="905"/>
      <c r="G56" s="905"/>
      <c r="H56" s="905"/>
      <c r="I56" s="905"/>
      <c r="J56" s="905"/>
      <c r="K56" s="905"/>
      <c r="L56" s="905"/>
      <c r="M56" s="905"/>
      <c r="N56" s="309"/>
      <c r="O56" s="451">
        <f>SUM(U56:AD56)</f>
        <v>67</v>
      </c>
      <c r="P56" s="451"/>
      <c r="Q56" s="451"/>
      <c r="R56" s="451"/>
      <c r="S56" s="451"/>
      <c r="T56" s="451"/>
      <c r="U56" s="899">
        <v>28</v>
      </c>
      <c r="V56" s="899"/>
      <c r="W56" s="899"/>
      <c r="X56" s="899"/>
      <c r="Y56" s="899"/>
      <c r="Z56" s="899">
        <v>39</v>
      </c>
      <c r="AA56" s="899"/>
      <c r="AB56" s="899"/>
      <c r="AC56" s="899"/>
      <c r="AD56" s="899"/>
      <c r="AE56" s="451">
        <f>SUM(AK56:AT56)</f>
        <v>66</v>
      </c>
      <c r="AF56" s="451"/>
      <c r="AG56" s="451"/>
      <c r="AH56" s="451"/>
      <c r="AI56" s="451"/>
      <c r="AJ56" s="451"/>
      <c r="AK56" s="899">
        <v>28</v>
      </c>
      <c r="AL56" s="899"/>
      <c r="AM56" s="899"/>
      <c r="AN56" s="899"/>
      <c r="AO56" s="899"/>
      <c r="AP56" s="899">
        <v>38</v>
      </c>
      <c r="AQ56" s="899"/>
      <c r="AR56" s="899"/>
      <c r="AS56" s="899"/>
      <c r="AT56" s="899"/>
      <c r="AU56" s="451">
        <f>SUM(BA56:BJ56)</f>
        <v>17</v>
      </c>
      <c r="AV56" s="451"/>
      <c r="AW56" s="451"/>
      <c r="AX56" s="451"/>
      <c r="AY56" s="451"/>
      <c r="AZ56" s="451"/>
      <c r="BA56" s="899">
        <v>11</v>
      </c>
      <c r="BB56" s="899"/>
      <c r="BC56" s="899"/>
      <c r="BD56" s="899"/>
      <c r="BE56" s="899"/>
      <c r="BF56" s="451">
        <v>6</v>
      </c>
      <c r="BG56" s="451"/>
      <c r="BH56" s="451"/>
      <c r="BI56" s="451"/>
      <c r="BJ56" s="451"/>
    </row>
    <row r="57" spans="3:62" ht="12" customHeight="1">
      <c r="C57" s="701" t="s">
        <v>520</v>
      </c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309"/>
      <c r="O57" s="451">
        <f>SUM(U57:AD57)</f>
        <v>99</v>
      </c>
      <c r="P57" s="451"/>
      <c r="Q57" s="451"/>
      <c r="R57" s="451"/>
      <c r="S57" s="451"/>
      <c r="T57" s="451"/>
      <c r="U57" s="899">
        <v>39</v>
      </c>
      <c r="V57" s="899"/>
      <c r="W57" s="899"/>
      <c r="X57" s="899"/>
      <c r="Y57" s="899"/>
      <c r="Z57" s="899">
        <v>60</v>
      </c>
      <c r="AA57" s="899"/>
      <c r="AB57" s="899"/>
      <c r="AC57" s="899"/>
      <c r="AD57" s="899"/>
      <c r="AE57" s="451">
        <f>SUM(AK57:AT57)</f>
        <v>99</v>
      </c>
      <c r="AF57" s="451"/>
      <c r="AG57" s="451"/>
      <c r="AH57" s="451"/>
      <c r="AI57" s="451"/>
      <c r="AJ57" s="451"/>
      <c r="AK57" s="899">
        <v>39</v>
      </c>
      <c r="AL57" s="899"/>
      <c r="AM57" s="899"/>
      <c r="AN57" s="899"/>
      <c r="AO57" s="899"/>
      <c r="AP57" s="899">
        <v>60</v>
      </c>
      <c r="AQ57" s="899"/>
      <c r="AR57" s="899"/>
      <c r="AS57" s="899"/>
      <c r="AT57" s="899"/>
      <c r="AU57" s="451">
        <f>SUM(BA57:BJ57)</f>
        <v>18</v>
      </c>
      <c r="AV57" s="451"/>
      <c r="AW57" s="451"/>
      <c r="AX57" s="451"/>
      <c r="AY57" s="451"/>
      <c r="AZ57" s="451"/>
      <c r="BA57" s="899">
        <v>14</v>
      </c>
      <c r="BB57" s="899"/>
      <c r="BC57" s="899"/>
      <c r="BD57" s="899"/>
      <c r="BE57" s="899"/>
      <c r="BF57" s="451">
        <v>4</v>
      </c>
      <c r="BG57" s="451"/>
      <c r="BH57" s="451"/>
      <c r="BI57" s="451"/>
      <c r="BJ57" s="451"/>
    </row>
    <row r="58" spans="3:62" ht="12" customHeight="1">
      <c r="C58" s="701" t="s">
        <v>519</v>
      </c>
      <c r="D58" s="701"/>
      <c r="E58" s="701"/>
      <c r="F58" s="701"/>
      <c r="G58" s="701"/>
      <c r="H58" s="701"/>
      <c r="I58" s="701"/>
      <c r="J58" s="701"/>
      <c r="K58" s="701"/>
      <c r="L58" s="701"/>
      <c r="M58" s="701"/>
      <c r="N58" s="309"/>
      <c r="O58" s="451">
        <f>SUM(U58:AD58)</f>
        <v>50</v>
      </c>
      <c r="P58" s="451"/>
      <c r="Q58" s="451"/>
      <c r="R58" s="451"/>
      <c r="S58" s="451"/>
      <c r="T58" s="451"/>
      <c r="U58" s="899">
        <v>21</v>
      </c>
      <c r="V58" s="899"/>
      <c r="W58" s="899"/>
      <c r="X58" s="899"/>
      <c r="Y58" s="899"/>
      <c r="Z58" s="451">
        <v>29</v>
      </c>
      <c r="AA58" s="451"/>
      <c r="AB58" s="451"/>
      <c r="AC58" s="451"/>
      <c r="AD58" s="451"/>
      <c r="AE58" s="451">
        <f>SUM(AK58:AT58)</f>
        <v>48</v>
      </c>
      <c r="AF58" s="451"/>
      <c r="AG58" s="451"/>
      <c r="AH58" s="451"/>
      <c r="AI58" s="451"/>
      <c r="AJ58" s="451"/>
      <c r="AK58" s="899">
        <v>21</v>
      </c>
      <c r="AL58" s="899"/>
      <c r="AM58" s="899"/>
      <c r="AN58" s="899"/>
      <c r="AO58" s="899"/>
      <c r="AP58" s="451">
        <v>27</v>
      </c>
      <c r="AQ58" s="451"/>
      <c r="AR58" s="451"/>
      <c r="AS58" s="451"/>
      <c r="AT58" s="451"/>
      <c r="AU58" s="451">
        <f>SUM(BA58:BJ58)</f>
        <v>9</v>
      </c>
      <c r="AV58" s="451"/>
      <c r="AW58" s="451"/>
      <c r="AX58" s="451"/>
      <c r="AY58" s="451"/>
      <c r="AZ58" s="451"/>
      <c r="BA58" s="899">
        <v>7</v>
      </c>
      <c r="BB58" s="899"/>
      <c r="BC58" s="899"/>
      <c r="BD58" s="899"/>
      <c r="BE58" s="899"/>
      <c r="BF58" s="451">
        <v>2</v>
      </c>
      <c r="BG58" s="451"/>
      <c r="BH58" s="451"/>
      <c r="BI58" s="451"/>
      <c r="BJ58" s="451"/>
    </row>
    <row r="59" spans="3:62" ht="12" customHeight="1">
      <c r="C59" s="701" t="s">
        <v>518</v>
      </c>
      <c r="D59" s="701"/>
      <c r="E59" s="701"/>
      <c r="F59" s="701"/>
      <c r="G59" s="701"/>
      <c r="H59" s="701"/>
      <c r="I59" s="701"/>
      <c r="J59" s="701"/>
      <c r="K59" s="701"/>
      <c r="L59" s="701"/>
      <c r="M59" s="701"/>
      <c r="N59" s="278"/>
      <c r="O59" s="451">
        <f>SUM(U59:AD59)</f>
        <v>76</v>
      </c>
      <c r="P59" s="451"/>
      <c r="Q59" s="451"/>
      <c r="R59" s="451"/>
      <c r="S59" s="451"/>
      <c r="T59" s="451"/>
      <c r="U59" s="899">
        <v>31</v>
      </c>
      <c r="V59" s="899"/>
      <c r="W59" s="899"/>
      <c r="X59" s="899"/>
      <c r="Y59" s="899"/>
      <c r="Z59" s="451">
        <v>45</v>
      </c>
      <c r="AA59" s="451"/>
      <c r="AB59" s="451"/>
      <c r="AC59" s="451"/>
      <c r="AD59" s="451"/>
      <c r="AE59" s="451">
        <f>SUM(AK59:AT59)</f>
        <v>73</v>
      </c>
      <c r="AF59" s="451"/>
      <c r="AG59" s="451"/>
      <c r="AH59" s="451"/>
      <c r="AI59" s="451"/>
      <c r="AJ59" s="451"/>
      <c r="AK59" s="899">
        <v>31</v>
      </c>
      <c r="AL59" s="899"/>
      <c r="AM59" s="899"/>
      <c r="AN59" s="899"/>
      <c r="AO59" s="899"/>
      <c r="AP59" s="451">
        <v>42</v>
      </c>
      <c r="AQ59" s="451"/>
      <c r="AR59" s="451"/>
      <c r="AS59" s="451"/>
      <c r="AT59" s="451"/>
      <c r="AU59" s="451">
        <f>SUM(BA59:BJ59)</f>
        <v>16</v>
      </c>
      <c r="AV59" s="451"/>
      <c r="AW59" s="451"/>
      <c r="AX59" s="451"/>
      <c r="AY59" s="451"/>
      <c r="AZ59" s="451"/>
      <c r="BA59" s="899">
        <v>15</v>
      </c>
      <c r="BB59" s="899"/>
      <c r="BC59" s="899"/>
      <c r="BD59" s="899"/>
      <c r="BE59" s="899"/>
      <c r="BF59" s="451">
        <v>1</v>
      </c>
      <c r="BG59" s="451"/>
      <c r="BH59" s="451"/>
      <c r="BI59" s="451"/>
      <c r="BJ59" s="451"/>
    </row>
    <row r="60" spans="3:62" ht="12" customHeight="1">
      <c r="C60" s="701" t="s">
        <v>517</v>
      </c>
      <c r="D60" s="701"/>
      <c r="E60" s="701"/>
      <c r="F60" s="701"/>
      <c r="G60" s="701"/>
      <c r="H60" s="701"/>
      <c r="I60" s="701"/>
      <c r="J60" s="701"/>
      <c r="K60" s="701"/>
      <c r="L60" s="701"/>
      <c r="M60" s="701"/>
      <c r="N60" s="278"/>
      <c r="O60" s="451">
        <f>SUM(U60:AD60)</f>
        <v>114</v>
      </c>
      <c r="P60" s="451"/>
      <c r="Q60" s="451"/>
      <c r="R60" s="451"/>
      <c r="S60" s="451"/>
      <c r="T60" s="451"/>
      <c r="U60" s="899">
        <v>42</v>
      </c>
      <c r="V60" s="899"/>
      <c r="W60" s="899"/>
      <c r="X60" s="899"/>
      <c r="Y60" s="899"/>
      <c r="Z60" s="451">
        <v>72</v>
      </c>
      <c r="AA60" s="451"/>
      <c r="AB60" s="451"/>
      <c r="AC60" s="451"/>
      <c r="AD60" s="451"/>
      <c r="AE60" s="451">
        <f>SUM(AK60:AT60)</f>
        <v>114</v>
      </c>
      <c r="AF60" s="451"/>
      <c r="AG60" s="451"/>
      <c r="AH60" s="451"/>
      <c r="AI60" s="451"/>
      <c r="AJ60" s="451"/>
      <c r="AK60" s="899">
        <v>42</v>
      </c>
      <c r="AL60" s="899"/>
      <c r="AM60" s="899"/>
      <c r="AN60" s="899"/>
      <c r="AO60" s="899"/>
      <c r="AP60" s="451">
        <v>72</v>
      </c>
      <c r="AQ60" s="451"/>
      <c r="AR60" s="451"/>
      <c r="AS60" s="451"/>
      <c r="AT60" s="451"/>
      <c r="AU60" s="451">
        <f>SUM(BA60:BJ60)</f>
        <v>17</v>
      </c>
      <c r="AV60" s="451"/>
      <c r="AW60" s="451"/>
      <c r="AX60" s="451"/>
      <c r="AY60" s="451"/>
      <c r="AZ60" s="451"/>
      <c r="BA60" s="899">
        <v>16</v>
      </c>
      <c r="BB60" s="899"/>
      <c r="BC60" s="899"/>
      <c r="BD60" s="899"/>
      <c r="BE60" s="899"/>
      <c r="BF60" s="451">
        <v>1</v>
      </c>
      <c r="BG60" s="451"/>
      <c r="BH60" s="451"/>
      <c r="BI60" s="451"/>
      <c r="BJ60" s="451"/>
    </row>
    <row r="61" spans="3:62" ht="6" customHeight="1"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78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</row>
    <row r="62" spans="3:62" ht="12" customHeight="1">
      <c r="C62" s="701" t="s">
        <v>516</v>
      </c>
      <c r="D62" s="701"/>
      <c r="E62" s="701"/>
      <c r="F62" s="701"/>
      <c r="G62" s="701"/>
      <c r="H62" s="701"/>
      <c r="I62" s="701"/>
      <c r="J62" s="701"/>
      <c r="K62" s="701"/>
      <c r="L62" s="701"/>
      <c r="M62" s="701"/>
      <c r="N62" s="309"/>
      <c r="O62" s="451">
        <f>SUM(U62:AD62)</f>
        <v>128</v>
      </c>
      <c r="P62" s="451"/>
      <c r="Q62" s="451"/>
      <c r="R62" s="451"/>
      <c r="S62" s="451"/>
      <c r="T62" s="451"/>
      <c r="U62" s="899">
        <v>56</v>
      </c>
      <c r="V62" s="899"/>
      <c r="W62" s="899"/>
      <c r="X62" s="899"/>
      <c r="Y62" s="899"/>
      <c r="Z62" s="899">
        <v>72</v>
      </c>
      <c r="AA62" s="899"/>
      <c r="AB62" s="899"/>
      <c r="AC62" s="899"/>
      <c r="AD62" s="899"/>
      <c r="AE62" s="451">
        <f>SUM(AK62:AT62)</f>
        <v>127</v>
      </c>
      <c r="AF62" s="451"/>
      <c r="AG62" s="451"/>
      <c r="AH62" s="451"/>
      <c r="AI62" s="451"/>
      <c r="AJ62" s="451"/>
      <c r="AK62" s="899">
        <v>56</v>
      </c>
      <c r="AL62" s="899"/>
      <c r="AM62" s="899"/>
      <c r="AN62" s="899"/>
      <c r="AO62" s="899"/>
      <c r="AP62" s="899">
        <v>71</v>
      </c>
      <c r="AQ62" s="899"/>
      <c r="AR62" s="899"/>
      <c r="AS62" s="899"/>
      <c r="AT62" s="899"/>
      <c r="AU62" s="451">
        <f>SUM(BA62:BJ62)</f>
        <v>21</v>
      </c>
      <c r="AV62" s="451"/>
      <c r="AW62" s="451"/>
      <c r="AX62" s="451"/>
      <c r="AY62" s="451"/>
      <c r="AZ62" s="451"/>
      <c r="BA62" s="899">
        <v>19</v>
      </c>
      <c r="BB62" s="899"/>
      <c r="BC62" s="899"/>
      <c r="BD62" s="899"/>
      <c r="BE62" s="899"/>
      <c r="BF62" s="451">
        <v>2</v>
      </c>
      <c r="BG62" s="451"/>
      <c r="BH62" s="451"/>
      <c r="BI62" s="451"/>
      <c r="BJ62" s="451"/>
    </row>
    <row r="63" spans="3:62" ht="12" customHeight="1">
      <c r="C63" s="701" t="s">
        <v>515</v>
      </c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309"/>
      <c r="O63" s="451">
        <f>SUM(U63:AD63)</f>
        <v>81</v>
      </c>
      <c r="P63" s="451"/>
      <c r="Q63" s="451"/>
      <c r="R63" s="451"/>
      <c r="S63" s="451"/>
      <c r="T63" s="451"/>
      <c r="U63" s="899">
        <v>36</v>
      </c>
      <c r="V63" s="899"/>
      <c r="W63" s="899"/>
      <c r="X63" s="899"/>
      <c r="Y63" s="899"/>
      <c r="Z63" s="899">
        <v>45</v>
      </c>
      <c r="AA63" s="899"/>
      <c r="AB63" s="899"/>
      <c r="AC63" s="899"/>
      <c r="AD63" s="899"/>
      <c r="AE63" s="451">
        <f>SUM(AK63:AT63)</f>
        <v>79</v>
      </c>
      <c r="AF63" s="451"/>
      <c r="AG63" s="451"/>
      <c r="AH63" s="451"/>
      <c r="AI63" s="451"/>
      <c r="AJ63" s="451"/>
      <c r="AK63" s="899">
        <v>36</v>
      </c>
      <c r="AL63" s="899"/>
      <c r="AM63" s="899"/>
      <c r="AN63" s="899"/>
      <c r="AO63" s="899"/>
      <c r="AP63" s="899">
        <v>43</v>
      </c>
      <c r="AQ63" s="899"/>
      <c r="AR63" s="899"/>
      <c r="AS63" s="899"/>
      <c r="AT63" s="899"/>
      <c r="AU63" s="451">
        <f>SUM(BA63:BJ63)</f>
        <v>23</v>
      </c>
      <c r="AV63" s="451"/>
      <c r="AW63" s="451"/>
      <c r="AX63" s="451"/>
      <c r="AY63" s="451"/>
      <c r="AZ63" s="451"/>
      <c r="BA63" s="899">
        <v>17</v>
      </c>
      <c r="BB63" s="899"/>
      <c r="BC63" s="899"/>
      <c r="BD63" s="899"/>
      <c r="BE63" s="899"/>
      <c r="BF63" s="451">
        <v>6</v>
      </c>
      <c r="BG63" s="451"/>
      <c r="BH63" s="451"/>
      <c r="BI63" s="451"/>
      <c r="BJ63" s="451"/>
    </row>
    <row r="64" spans="3:62" ht="12" customHeight="1">
      <c r="C64" s="905" t="s">
        <v>514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278"/>
      <c r="O64" s="451">
        <f>SUM(U64:AD64)</f>
        <v>64</v>
      </c>
      <c r="P64" s="451"/>
      <c r="Q64" s="451"/>
      <c r="R64" s="451"/>
      <c r="S64" s="451"/>
      <c r="T64" s="451"/>
      <c r="U64" s="899">
        <v>28</v>
      </c>
      <c r="V64" s="899"/>
      <c r="W64" s="899"/>
      <c r="X64" s="899"/>
      <c r="Y64" s="899"/>
      <c r="Z64" s="451">
        <v>36</v>
      </c>
      <c r="AA64" s="451"/>
      <c r="AB64" s="451"/>
      <c r="AC64" s="451"/>
      <c r="AD64" s="451"/>
      <c r="AE64" s="451">
        <f>SUM(AK64:AT64)</f>
        <v>63</v>
      </c>
      <c r="AF64" s="451"/>
      <c r="AG64" s="451"/>
      <c r="AH64" s="451"/>
      <c r="AI64" s="451"/>
      <c r="AJ64" s="451"/>
      <c r="AK64" s="899">
        <v>28</v>
      </c>
      <c r="AL64" s="899"/>
      <c r="AM64" s="899"/>
      <c r="AN64" s="899"/>
      <c r="AO64" s="899"/>
      <c r="AP64" s="451">
        <v>35</v>
      </c>
      <c r="AQ64" s="451"/>
      <c r="AR64" s="451"/>
      <c r="AS64" s="451"/>
      <c r="AT64" s="451"/>
      <c r="AU64" s="451">
        <f>SUM(BA64:BJ64)</f>
        <v>18</v>
      </c>
      <c r="AV64" s="451"/>
      <c r="AW64" s="451"/>
      <c r="AX64" s="451"/>
      <c r="AY64" s="451"/>
      <c r="AZ64" s="451"/>
      <c r="BA64" s="899">
        <v>14</v>
      </c>
      <c r="BB64" s="899"/>
      <c r="BC64" s="899"/>
      <c r="BD64" s="899"/>
      <c r="BE64" s="899"/>
      <c r="BF64" s="451">
        <v>4</v>
      </c>
      <c r="BG64" s="451"/>
      <c r="BH64" s="451"/>
      <c r="BI64" s="451"/>
      <c r="BJ64" s="451"/>
    </row>
    <row r="65" spans="2:62" ht="12" customHeight="1">
      <c r="C65" s="905" t="s">
        <v>513</v>
      </c>
      <c r="D65" s="905"/>
      <c r="E65" s="905"/>
      <c r="F65" s="905"/>
      <c r="G65" s="905"/>
      <c r="H65" s="905"/>
      <c r="I65" s="905"/>
      <c r="J65" s="905"/>
      <c r="K65" s="905"/>
      <c r="L65" s="905"/>
      <c r="M65" s="905"/>
      <c r="N65" s="278"/>
      <c r="O65" s="451">
        <f>SUM(U65:AD65)</f>
        <v>60</v>
      </c>
      <c r="P65" s="451"/>
      <c r="Q65" s="451"/>
      <c r="R65" s="451"/>
      <c r="S65" s="451"/>
      <c r="T65" s="451"/>
      <c r="U65" s="899">
        <v>27</v>
      </c>
      <c r="V65" s="899"/>
      <c r="W65" s="899"/>
      <c r="X65" s="899"/>
      <c r="Y65" s="899"/>
      <c r="Z65" s="899">
        <v>33</v>
      </c>
      <c r="AA65" s="899"/>
      <c r="AB65" s="899"/>
      <c r="AC65" s="899"/>
      <c r="AD65" s="899"/>
      <c r="AE65" s="451">
        <f>SUM(AK65:AT65)</f>
        <v>58</v>
      </c>
      <c r="AF65" s="451"/>
      <c r="AG65" s="451"/>
      <c r="AH65" s="451"/>
      <c r="AI65" s="451"/>
      <c r="AJ65" s="451"/>
      <c r="AK65" s="899">
        <v>27</v>
      </c>
      <c r="AL65" s="899"/>
      <c r="AM65" s="899"/>
      <c r="AN65" s="899"/>
      <c r="AO65" s="899"/>
      <c r="AP65" s="899">
        <v>31</v>
      </c>
      <c r="AQ65" s="899"/>
      <c r="AR65" s="899"/>
      <c r="AS65" s="899"/>
      <c r="AT65" s="899"/>
      <c r="AU65" s="451">
        <f>SUM(BA65:BJ65)</f>
        <v>17</v>
      </c>
      <c r="AV65" s="451"/>
      <c r="AW65" s="451"/>
      <c r="AX65" s="451"/>
      <c r="AY65" s="451"/>
      <c r="AZ65" s="451"/>
      <c r="BA65" s="899">
        <v>12</v>
      </c>
      <c r="BB65" s="899"/>
      <c r="BC65" s="899"/>
      <c r="BD65" s="899"/>
      <c r="BE65" s="899"/>
      <c r="BF65" s="451">
        <v>5</v>
      </c>
      <c r="BG65" s="451"/>
      <c r="BH65" s="451"/>
      <c r="BI65" s="451"/>
      <c r="BJ65" s="451"/>
    </row>
    <row r="66" spans="2:62" ht="12" customHeight="1">
      <c r="C66" s="701" t="s">
        <v>512</v>
      </c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278"/>
      <c r="O66" s="451">
        <f>SUM(U66:AD66)</f>
        <v>60</v>
      </c>
      <c r="P66" s="451"/>
      <c r="Q66" s="451"/>
      <c r="R66" s="451"/>
      <c r="S66" s="451"/>
      <c r="T66" s="451"/>
      <c r="U66" s="899">
        <v>27</v>
      </c>
      <c r="V66" s="899"/>
      <c r="W66" s="899"/>
      <c r="X66" s="899"/>
      <c r="Y66" s="899"/>
      <c r="Z66" s="451">
        <v>33</v>
      </c>
      <c r="AA66" s="451"/>
      <c r="AB66" s="451"/>
      <c r="AC66" s="451"/>
      <c r="AD66" s="451"/>
      <c r="AE66" s="451">
        <f>SUM(AK66:AT66)</f>
        <v>60</v>
      </c>
      <c r="AF66" s="451"/>
      <c r="AG66" s="451"/>
      <c r="AH66" s="451"/>
      <c r="AI66" s="451"/>
      <c r="AJ66" s="451"/>
      <c r="AK66" s="899">
        <v>27</v>
      </c>
      <c r="AL66" s="899"/>
      <c r="AM66" s="899"/>
      <c r="AN66" s="899"/>
      <c r="AO66" s="899"/>
      <c r="AP66" s="899">
        <v>33</v>
      </c>
      <c r="AQ66" s="899"/>
      <c r="AR66" s="899"/>
      <c r="AS66" s="899"/>
      <c r="AT66" s="899"/>
      <c r="AU66" s="451">
        <f>SUM(BA66:BJ66)</f>
        <v>14</v>
      </c>
      <c r="AV66" s="451"/>
      <c r="AW66" s="451"/>
      <c r="AX66" s="451"/>
      <c r="AY66" s="451"/>
      <c r="AZ66" s="451"/>
      <c r="BA66" s="899">
        <v>9</v>
      </c>
      <c r="BB66" s="899"/>
      <c r="BC66" s="899"/>
      <c r="BD66" s="899"/>
      <c r="BE66" s="899"/>
      <c r="BF66" s="451">
        <v>5</v>
      </c>
      <c r="BG66" s="451"/>
      <c r="BH66" s="451"/>
      <c r="BI66" s="451"/>
      <c r="BJ66" s="451"/>
    </row>
    <row r="67" spans="2:62" ht="6" customHeight="1"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32"/>
      <c r="O67" s="307"/>
      <c r="P67" s="307"/>
      <c r="Q67" s="307"/>
      <c r="R67" s="307"/>
      <c r="S67" s="307"/>
      <c r="T67" s="307"/>
      <c r="U67" s="310"/>
      <c r="V67" s="310"/>
      <c r="W67" s="310"/>
      <c r="X67" s="310"/>
      <c r="Y67" s="310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10"/>
      <c r="AL67" s="310"/>
      <c r="AM67" s="310"/>
      <c r="AN67" s="310"/>
      <c r="AO67" s="310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10"/>
      <c r="BB67" s="310"/>
      <c r="BC67" s="310"/>
      <c r="BD67" s="310"/>
      <c r="BE67" s="310"/>
      <c r="BF67" s="307"/>
      <c r="BG67" s="307"/>
      <c r="BH67" s="307"/>
      <c r="BI67" s="307"/>
      <c r="BJ67" s="307"/>
    </row>
    <row r="68" spans="2:62" ht="12" customHeight="1">
      <c r="C68" s="905" t="s">
        <v>511</v>
      </c>
      <c r="D68" s="905"/>
      <c r="E68" s="905"/>
      <c r="F68" s="905"/>
      <c r="G68" s="905"/>
      <c r="H68" s="905"/>
      <c r="I68" s="905"/>
      <c r="J68" s="905"/>
      <c r="K68" s="905"/>
      <c r="L68" s="905"/>
      <c r="M68" s="905"/>
      <c r="N68" s="309"/>
      <c r="O68" s="451">
        <f>SUM(U68:AD68)</f>
        <v>117</v>
      </c>
      <c r="P68" s="451"/>
      <c r="Q68" s="451"/>
      <c r="R68" s="451"/>
      <c r="S68" s="451"/>
      <c r="T68" s="451"/>
      <c r="U68" s="899">
        <v>51</v>
      </c>
      <c r="V68" s="899"/>
      <c r="W68" s="899"/>
      <c r="X68" s="899"/>
      <c r="Y68" s="899"/>
      <c r="Z68" s="899">
        <v>66</v>
      </c>
      <c r="AA68" s="899"/>
      <c r="AB68" s="899"/>
      <c r="AC68" s="899"/>
      <c r="AD68" s="899"/>
      <c r="AE68" s="451">
        <f>SUM(AK68:AT68)</f>
        <v>112</v>
      </c>
      <c r="AF68" s="451"/>
      <c r="AG68" s="451"/>
      <c r="AH68" s="451"/>
      <c r="AI68" s="451"/>
      <c r="AJ68" s="451"/>
      <c r="AK68" s="899">
        <v>51</v>
      </c>
      <c r="AL68" s="899"/>
      <c r="AM68" s="899"/>
      <c r="AN68" s="899"/>
      <c r="AO68" s="899"/>
      <c r="AP68" s="899">
        <v>61</v>
      </c>
      <c r="AQ68" s="899"/>
      <c r="AR68" s="899"/>
      <c r="AS68" s="899"/>
      <c r="AT68" s="899"/>
      <c r="AU68" s="451">
        <f>SUM(BA68:BJ68)</f>
        <v>25</v>
      </c>
      <c r="AV68" s="451"/>
      <c r="AW68" s="451"/>
      <c r="AX68" s="451"/>
      <c r="AY68" s="451"/>
      <c r="AZ68" s="451"/>
      <c r="BA68" s="899">
        <v>19</v>
      </c>
      <c r="BB68" s="899"/>
      <c r="BC68" s="899"/>
      <c r="BD68" s="899"/>
      <c r="BE68" s="899"/>
      <c r="BF68" s="899">
        <v>6</v>
      </c>
      <c r="BG68" s="899"/>
      <c r="BH68" s="899"/>
      <c r="BI68" s="899"/>
      <c r="BJ68" s="899"/>
    </row>
    <row r="69" spans="2:62" ht="12" customHeight="1">
      <c r="C69" s="905" t="s">
        <v>510</v>
      </c>
      <c r="D69" s="905"/>
      <c r="E69" s="905"/>
      <c r="F69" s="905"/>
      <c r="G69" s="905"/>
      <c r="H69" s="905"/>
      <c r="I69" s="905"/>
      <c r="J69" s="905"/>
      <c r="K69" s="905"/>
      <c r="L69" s="905"/>
      <c r="M69" s="905"/>
      <c r="N69" s="309"/>
      <c r="O69" s="451">
        <f>SUM(U69:AD69)</f>
        <v>80</v>
      </c>
      <c r="P69" s="451"/>
      <c r="Q69" s="451"/>
      <c r="R69" s="451"/>
      <c r="S69" s="451"/>
      <c r="T69" s="451"/>
      <c r="U69" s="899">
        <v>32</v>
      </c>
      <c r="V69" s="899"/>
      <c r="W69" s="899"/>
      <c r="X69" s="899"/>
      <c r="Y69" s="899"/>
      <c r="Z69" s="899">
        <v>48</v>
      </c>
      <c r="AA69" s="899"/>
      <c r="AB69" s="899"/>
      <c r="AC69" s="899"/>
      <c r="AD69" s="899"/>
      <c r="AE69" s="451">
        <f>SUM(AK69:AT69)</f>
        <v>79</v>
      </c>
      <c r="AF69" s="451"/>
      <c r="AG69" s="451"/>
      <c r="AH69" s="451"/>
      <c r="AI69" s="451"/>
      <c r="AJ69" s="451"/>
      <c r="AK69" s="899">
        <v>32</v>
      </c>
      <c r="AL69" s="899"/>
      <c r="AM69" s="899"/>
      <c r="AN69" s="899"/>
      <c r="AO69" s="899"/>
      <c r="AP69" s="899">
        <v>47</v>
      </c>
      <c r="AQ69" s="899"/>
      <c r="AR69" s="899"/>
      <c r="AS69" s="899"/>
      <c r="AT69" s="899"/>
      <c r="AU69" s="451">
        <f>SUM(BA69:BJ69)</f>
        <v>22</v>
      </c>
      <c r="AV69" s="451"/>
      <c r="AW69" s="451"/>
      <c r="AX69" s="451"/>
      <c r="AY69" s="451"/>
      <c r="AZ69" s="451"/>
      <c r="BA69" s="899">
        <v>15</v>
      </c>
      <c r="BB69" s="899"/>
      <c r="BC69" s="899"/>
      <c r="BD69" s="899"/>
      <c r="BE69" s="899"/>
      <c r="BF69" s="899">
        <v>7</v>
      </c>
      <c r="BG69" s="899"/>
      <c r="BH69" s="899"/>
      <c r="BI69" s="899"/>
      <c r="BJ69" s="899"/>
    </row>
    <row r="70" spans="2:62" ht="12" customHeight="1">
      <c r="C70" s="701" t="s">
        <v>509</v>
      </c>
      <c r="D70" s="701"/>
      <c r="E70" s="701"/>
      <c r="F70" s="701"/>
      <c r="G70" s="701"/>
      <c r="H70" s="701"/>
      <c r="I70" s="701"/>
      <c r="J70" s="701"/>
      <c r="K70" s="701"/>
      <c r="L70" s="701"/>
      <c r="M70" s="701"/>
      <c r="N70" s="309"/>
      <c r="O70" s="451">
        <f>SUM(U70:AD70)</f>
        <v>110</v>
      </c>
      <c r="P70" s="451"/>
      <c r="Q70" s="451"/>
      <c r="R70" s="451"/>
      <c r="S70" s="451"/>
      <c r="T70" s="451"/>
      <c r="U70" s="899">
        <v>47</v>
      </c>
      <c r="V70" s="899"/>
      <c r="W70" s="899"/>
      <c r="X70" s="899"/>
      <c r="Y70" s="899"/>
      <c r="Z70" s="899">
        <v>63</v>
      </c>
      <c r="AA70" s="899"/>
      <c r="AB70" s="899"/>
      <c r="AC70" s="899"/>
      <c r="AD70" s="899"/>
      <c r="AE70" s="451">
        <f>SUM(AK70:AT70)</f>
        <v>110</v>
      </c>
      <c r="AF70" s="451"/>
      <c r="AG70" s="451"/>
      <c r="AH70" s="451"/>
      <c r="AI70" s="451"/>
      <c r="AJ70" s="451"/>
      <c r="AK70" s="899">
        <v>47</v>
      </c>
      <c r="AL70" s="899"/>
      <c r="AM70" s="899"/>
      <c r="AN70" s="899"/>
      <c r="AO70" s="899"/>
      <c r="AP70" s="899">
        <v>63</v>
      </c>
      <c r="AQ70" s="899"/>
      <c r="AR70" s="899"/>
      <c r="AS70" s="899"/>
      <c r="AT70" s="899"/>
      <c r="AU70" s="451">
        <f>SUM(BA70:BJ70)</f>
        <v>35</v>
      </c>
      <c r="AV70" s="451"/>
      <c r="AW70" s="451"/>
      <c r="AX70" s="451"/>
      <c r="AY70" s="451"/>
      <c r="AZ70" s="451"/>
      <c r="BA70" s="899">
        <v>17</v>
      </c>
      <c r="BB70" s="899"/>
      <c r="BC70" s="899"/>
      <c r="BD70" s="899"/>
      <c r="BE70" s="899"/>
      <c r="BF70" s="899">
        <v>18</v>
      </c>
      <c r="BG70" s="899"/>
      <c r="BH70" s="899"/>
      <c r="BI70" s="899"/>
      <c r="BJ70" s="899"/>
    </row>
    <row r="71" spans="2:62" ht="12" customHeight="1">
      <c r="C71" s="701" t="s">
        <v>508</v>
      </c>
      <c r="D71" s="701"/>
      <c r="E71" s="701"/>
      <c r="F71" s="701"/>
      <c r="G71" s="701"/>
      <c r="H71" s="701"/>
      <c r="I71" s="701"/>
      <c r="J71" s="701"/>
      <c r="K71" s="701"/>
      <c r="L71" s="701"/>
      <c r="M71" s="701"/>
      <c r="N71" s="309"/>
      <c r="O71" s="451">
        <f>SUM(U71:AD71)</f>
        <v>100</v>
      </c>
      <c r="P71" s="451"/>
      <c r="Q71" s="451"/>
      <c r="R71" s="451"/>
      <c r="S71" s="451"/>
      <c r="T71" s="451"/>
      <c r="U71" s="899">
        <v>40</v>
      </c>
      <c r="V71" s="899"/>
      <c r="W71" s="899"/>
      <c r="X71" s="899"/>
      <c r="Y71" s="899"/>
      <c r="Z71" s="899">
        <v>60</v>
      </c>
      <c r="AA71" s="899"/>
      <c r="AB71" s="899"/>
      <c r="AC71" s="899"/>
      <c r="AD71" s="899"/>
      <c r="AE71" s="451">
        <f>SUM(AK71:AT71)</f>
        <v>100</v>
      </c>
      <c r="AF71" s="451"/>
      <c r="AG71" s="451"/>
      <c r="AH71" s="451"/>
      <c r="AI71" s="451"/>
      <c r="AJ71" s="451"/>
      <c r="AK71" s="899">
        <v>40</v>
      </c>
      <c r="AL71" s="899"/>
      <c r="AM71" s="899"/>
      <c r="AN71" s="899"/>
      <c r="AO71" s="899"/>
      <c r="AP71" s="899">
        <v>60</v>
      </c>
      <c r="AQ71" s="899"/>
      <c r="AR71" s="899"/>
      <c r="AS71" s="899"/>
      <c r="AT71" s="899"/>
      <c r="AU71" s="451">
        <f>SUM(BA71:BJ71)</f>
        <v>22</v>
      </c>
      <c r="AV71" s="451"/>
      <c r="AW71" s="451"/>
      <c r="AX71" s="451"/>
      <c r="AY71" s="451"/>
      <c r="AZ71" s="451"/>
      <c r="BA71" s="899">
        <v>16</v>
      </c>
      <c r="BB71" s="899"/>
      <c r="BC71" s="899"/>
      <c r="BD71" s="899"/>
      <c r="BE71" s="899"/>
      <c r="BF71" s="899">
        <v>6</v>
      </c>
      <c r="BG71" s="899"/>
      <c r="BH71" s="899"/>
      <c r="BI71" s="899"/>
      <c r="BJ71" s="899"/>
    </row>
    <row r="72" spans="2:62" ht="12" customHeight="1">
      <c r="C72" s="701" t="s">
        <v>507</v>
      </c>
      <c r="D72" s="701"/>
      <c r="E72" s="701"/>
      <c r="F72" s="701"/>
      <c r="G72" s="701"/>
      <c r="H72" s="701"/>
      <c r="I72" s="701"/>
      <c r="J72" s="701"/>
      <c r="K72" s="701"/>
      <c r="L72" s="701"/>
      <c r="M72" s="701"/>
      <c r="N72" s="309"/>
      <c r="O72" s="451">
        <f>SUM(U72:AD72)</f>
        <v>60</v>
      </c>
      <c r="P72" s="451"/>
      <c r="Q72" s="451"/>
      <c r="R72" s="451"/>
      <c r="S72" s="451"/>
      <c r="T72" s="451"/>
      <c r="U72" s="899">
        <v>27</v>
      </c>
      <c r="V72" s="899"/>
      <c r="W72" s="899"/>
      <c r="X72" s="899"/>
      <c r="Y72" s="899"/>
      <c r="Z72" s="451">
        <v>33</v>
      </c>
      <c r="AA72" s="451"/>
      <c r="AB72" s="451"/>
      <c r="AC72" s="451"/>
      <c r="AD72" s="451"/>
      <c r="AE72" s="451">
        <f>SUM(AK72:AT72)</f>
        <v>59</v>
      </c>
      <c r="AF72" s="451"/>
      <c r="AG72" s="451"/>
      <c r="AH72" s="451"/>
      <c r="AI72" s="451"/>
      <c r="AJ72" s="451"/>
      <c r="AK72" s="899">
        <v>27</v>
      </c>
      <c r="AL72" s="899"/>
      <c r="AM72" s="899"/>
      <c r="AN72" s="899"/>
      <c r="AO72" s="899"/>
      <c r="AP72" s="451">
        <v>32</v>
      </c>
      <c r="AQ72" s="451"/>
      <c r="AR72" s="451"/>
      <c r="AS72" s="451"/>
      <c r="AT72" s="451"/>
      <c r="AU72" s="451">
        <f>SUM(BA72:BJ72)</f>
        <v>25</v>
      </c>
      <c r="AV72" s="451"/>
      <c r="AW72" s="451"/>
      <c r="AX72" s="451"/>
      <c r="AY72" s="451"/>
      <c r="AZ72" s="451"/>
      <c r="BA72" s="899">
        <v>13</v>
      </c>
      <c r="BB72" s="899"/>
      <c r="BC72" s="899"/>
      <c r="BD72" s="899"/>
      <c r="BE72" s="899"/>
      <c r="BF72" s="899">
        <v>12</v>
      </c>
      <c r="BG72" s="899"/>
      <c r="BH72" s="899"/>
      <c r="BI72" s="899"/>
      <c r="BJ72" s="899"/>
    </row>
    <row r="73" spans="2:62" ht="6" customHeight="1"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32"/>
      <c r="O73" s="307"/>
      <c r="P73" s="307"/>
      <c r="Q73" s="307"/>
      <c r="R73" s="307"/>
      <c r="S73" s="307"/>
      <c r="T73" s="307"/>
      <c r="U73" s="310"/>
      <c r="V73" s="310"/>
      <c r="W73" s="310"/>
      <c r="X73" s="310"/>
      <c r="Y73" s="310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10"/>
      <c r="AL73" s="310"/>
      <c r="AM73" s="310"/>
      <c r="AN73" s="310"/>
      <c r="AO73" s="310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10"/>
      <c r="BB73" s="310"/>
      <c r="BC73" s="310"/>
      <c r="BD73" s="310"/>
      <c r="BE73" s="310"/>
      <c r="BF73" s="307"/>
      <c r="BG73" s="307"/>
      <c r="BH73" s="307"/>
      <c r="BI73" s="307"/>
      <c r="BJ73" s="307"/>
    </row>
    <row r="74" spans="2:62" ht="20.100000000000001" customHeight="1">
      <c r="C74" s="905" t="s">
        <v>506</v>
      </c>
      <c r="D74" s="905"/>
      <c r="E74" s="905"/>
      <c r="F74" s="905"/>
      <c r="G74" s="905"/>
      <c r="H74" s="905"/>
      <c r="I74" s="905"/>
      <c r="J74" s="905"/>
      <c r="K74" s="905"/>
      <c r="L74" s="905"/>
      <c r="M74" s="905"/>
      <c r="N74" s="309"/>
      <c r="O74" s="451">
        <f>SUM(U74:AD74)</f>
        <v>60</v>
      </c>
      <c r="P74" s="451"/>
      <c r="Q74" s="451"/>
      <c r="R74" s="451"/>
      <c r="S74" s="451"/>
      <c r="T74" s="451"/>
      <c r="U74" s="899">
        <v>27</v>
      </c>
      <c r="V74" s="899"/>
      <c r="W74" s="899"/>
      <c r="X74" s="899"/>
      <c r="Y74" s="899"/>
      <c r="Z74" s="899">
        <v>33</v>
      </c>
      <c r="AA74" s="899"/>
      <c r="AB74" s="899"/>
      <c r="AC74" s="899"/>
      <c r="AD74" s="899"/>
      <c r="AE74" s="451">
        <f>SUM(AK74:AT74)</f>
        <v>59</v>
      </c>
      <c r="AF74" s="451"/>
      <c r="AG74" s="451"/>
      <c r="AH74" s="451"/>
      <c r="AI74" s="451"/>
      <c r="AJ74" s="451"/>
      <c r="AK74" s="899">
        <v>27</v>
      </c>
      <c r="AL74" s="899"/>
      <c r="AM74" s="899"/>
      <c r="AN74" s="899"/>
      <c r="AO74" s="899"/>
      <c r="AP74" s="899">
        <v>32</v>
      </c>
      <c r="AQ74" s="899"/>
      <c r="AR74" s="899"/>
      <c r="AS74" s="899"/>
      <c r="AT74" s="899"/>
      <c r="AU74" s="451">
        <f>SUM(BA74:BJ74)</f>
        <v>17</v>
      </c>
      <c r="AV74" s="451"/>
      <c r="AW74" s="451"/>
      <c r="AX74" s="451"/>
      <c r="AY74" s="451"/>
      <c r="AZ74" s="451"/>
      <c r="BA74" s="899">
        <v>11</v>
      </c>
      <c r="BB74" s="899"/>
      <c r="BC74" s="899"/>
      <c r="BD74" s="899"/>
      <c r="BE74" s="899"/>
      <c r="BF74" s="899">
        <v>6</v>
      </c>
      <c r="BG74" s="899"/>
      <c r="BH74" s="899"/>
      <c r="BI74" s="899"/>
      <c r="BJ74" s="899"/>
    </row>
    <row r="75" spans="2:62" s="166" customFormat="1" ht="12" customHeight="1">
      <c r="C75" s="907" t="s">
        <v>505</v>
      </c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269"/>
      <c r="O75" s="451">
        <f>SUM(U75:AD75)</f>
        <v>60</v>
      </c>
      <c r="P75" s="451"/>
      <c r="Q75" s="451"/>
      <c r="R75" s="451"/>
      <c r="S75" s="451"/>
      <c r="T75" s="451"/>
      <c r="U75" s="899">
        <v>24</v>
      </c>
      <c r="V75" s="899"/>
      <c r="W75" s="899"/>
      <c r="X75" s="899"/>
      <c r="Y75" s="899"/>
      <c r="Z75" s="899">
        <v>36</v>
      </c>
      <c r="AA75" s="899"/>
      <c r="AB75" s="899"/>
      <c r="AC75" s="899"/>
      <c r="AD75" s="899"/>
      <c r="AE75" s="451">
        <f>SUM(AK75:AT75)</f>
        <v>56</v>
      </c>
      <c r="AF75" s="451"/>
      <c r="AG75" s="451"/>
      <c r="AH75" s="451"/>
      <c r="AI75" s="451"/>
      <c r="AJ75" s="451"/>
      <c r="AK75" s="899">
        <v>23</v>
      </c>
      <c r="AL75" s="899"/>
      <c r="AM75" s="899"/>
      <c r="AN75" s="899"/>
      <c r="AO75" s="899"/>
      <c r="AP75" s="899">
        <v>33</v>
      </c>
      <c r="AQ75" s="899"/>
      <c r="AR75" s="899"/>
      <c r="AS75" s="899"/>
      <c r="AT75" s="899"/>
      <c r="AU75" s="451">
        <f>SUM(BA75:BJ75)</f>
        <v>11</v>
      </c>
      <c r="AV75" s="451"/>
      <c r="AW75" s="451"/>
      <c r="AX75" s="451"/>
      <c r="AY75" s="451"/>
      <c r="AZ75" s="451"/>
      <c r="BA75" s="899">
        <v>7</v>
      </c>
      <c r="BB75" s="899"/>
      <c r="BC75" s="899"/>
      <c r="BD75" s="899"/>
      <c r="BE75" s="899"/>
      <c r="BF75" s="899">
        <v>4</v>
      </c>
      <c r="BG75" s="899"/>
      <c r="BH75" s="899"/>
      <c r="BI75" s="899"/>
      <c r="BJ75" s="899"/>
    </row>
    <row r="76" spans="2:62" s="166" customFormat="1" ht="12" customHeight="1">
      <c r="C76" s="900" t="s">
        <v>504</v>
      </c>
      <c r="D76" s="900"/>
      <c r="E76" s="900"/>
      <c r="F76" s="900"/>
      <c r="G76" s="900"/>
      <c r="H76" s="900"/>
      <c r="I76" s="900"/>
      <c r="J76" s="900"/>
      <c r="K76" s="900"/>
      <c r="L76" s="900"/>
      <c r="M76" s="900"/>
      <c r="N76" s="269"/>
      <c r="O76" s="451">
        <f>SUM(U76:AD76)</f>
        <v>71</v>
      </c>
      <c r="P76" s="451"/>
      <c r="Q76" s="451"/>
      <c r="R76" s="451"/>
      <c r="S76" s="451"/>
      <c r="T76" s="451"/>
      <c r="U76" s="899">
        <v>32</v>
      </c>
      <c r="V76" s="899"/>
      <c r="W76" s="899"/>
      <c r="X76" s="899"/>
      <c r="Y76" s="899"/>
      <c r="Z76" s="899">
        <v>39</v>
      </c>
      <c r="AA76" s="899"/>
      <c r="AB76" s="899"/>
      <c r="AC76" s="899"/>
      <c r="AD76" s="899"/>
      <c r="AE76" s="451">
        <f>SUM(AK76:AT76)</f>
        <v>71</v>
      </c>
      <c r="AF76" s="451"/>
      <c r="AG76" s="451"/>
      <c r="AH76" s="451"/>
      <c r="AI76" s="451"/>
      <c r="AJ76" s="451"/>
      <c r="AK76" s="899">
        <v>32</v>
      </c>
      <c r="AL76" s="899"/>
      <c r="AM76" s="899"/>
      <c r="AN76" s="899"/>
      <c r="AO76" s="899"/>
      <c r="AP76" s="899">
        <v>39</v>
      </c>
      <c r="AQ76" s="899"/>
      <c r="AR76" s="899"/>
      <c r="AS76" s="899"/>
      <c r="AT76" s="899"/>
      <c r="AU76" s="451">
        <f>SUM(BA76:BJ76)</f>
        <v>22</v>
      </c>
      <c r="AV76" s="451"/>
      <c r="AW76" s="451"/>
      <c r="AX76" s="451"/>
      <c r="AY76" s="451"/>
      <c r="AZ76" s="451"/>
      <c r="BA76" s="899">
        <v>18</v>
      </c>
      <c r="BB76" s="899"/>
      <c r="BC76" s="899"/>
      <c r="BD76" s="899"/>
      <c r="BE76" s="899"/>
      <c r="BF76" s="899">
        <v>4</v>
      </c>
      <c r="BG76" s="899"/>
      <c r="BH76" s="899"/>
      <c r="BI76" s="899"/>
      <c r="BJ76" s="899"/>
    </row>
    <row r="77" spans="2:62" s="166" customFormat="1" ht="12" customHeight="1">
      <c r="C77" s="900" t="s">
        <v>503</v>
      </c>
      <c r="D77" s="900"/>
      <c r="E77" s="900"/>
      <c r="F77" s="900"/>
      <c r="G77" s="900"/>
      <c r="H77" s="900"/>
      <c r="I77" s="900"/>
      <c r="J77" s="900"/>
      <c r="K77" s="900"/>
      <c r="L77" s="900"/>
      <c r="M77" s="900"/>
      <c r="N77" s="269"/>
      <c r="O77" s="451">
        <f>SUM(U77:AD77)</f>
        <v>85</v>
      </c>
      <c r="P77" s="451"/>
      <c r="Q77" s="451"/>
      <c r="R77" s="451"/>
      <c r="S77" s="451"/>
      <c r="T77" s="451"/>
      <c r="U77" s="899">
        <v>39</v>
      </c>
      <c r="V77" s="899"/>
      <c r="W77" s="899"/>
      <c r="X77" s="899"/>
      <c r="Y77" s="899"/>
      <c r="Z77" s="899">
        <v>46</v>
      </c>
      <c r="AA77" s="899"/>
      <c r="AB77" s="899"/>
      <c r="AC77" s="899"/>
      <c r="AD77" s="899"/>
      <c r="AE77" s="451">
        <f>SUM(AK77:AT77)</f>
        <v>81</v>
      </c>
      <c r="AF77" s="451"/>
      <c r="AG77" s="451"/>
      <c r="AH77" s="451"/>
      <c r="AI77" s="451"/>
      <c r="AJ77" s="451"/>
      <c r="AK77" s="899">
        <v>39</v>
      </c>
      <c r="AL77" s="899"/>
      <c r="AM77" s="899"/>
      <c r="AN77" s="899"/>
      <c r="AO77" s="899"/>
      <c r="AP77" s="899">
        <v>42</v>
      </c>
      <c r="AQ77" s="899"/>
      <c r="AR77" s="899"/>
      <c r="AS77" s="899"/>
      <c r="AT77" s="899"/>
      <c r="AU77" s="451">
        <f>SUM(BA77:BJ77)</f>
        <v>21</v>
      </c>
      <c r="AV77" s="451"/>
      <c r="AW77" s="451"/>
      <c r="AX77" s="451"/>
      <c r="AY77" s="451"/>
      <c r="AZ77" s="451"/>
      <c r="BA77" s="899">
        <v>16</v>
      </c>
      <c r="BB77" s="899"/>
      <c r="BC77" s="899"/>
      <c r="BD77" s="899"/>
      <c r="BE77" s="899"/>
      <c r="BF77" s="899">
        <v>5</v>
      </c>
      <c r="BG77" s="899"/>
      <c r="BH77" s="899"/>
      <c r="BI77" s="899"/>
      <c r="BJ77" s="899"/>
    </row>
    <row r="78" spans="2:62" s="166" customFormat="1" ht="19.5" customHeight="1">
      <c r="C78" s="908" t="s">
        <v>502</v>
      </c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269"/>
      <c r="O78" s="451">
        <f>SUM(U78:AD78)</f>
        <v>89</v>
      </c>
      <c r="P78" s="451"/>
      <c r="Q78" s="451"/>
      <c r="R78" s="451"/>
      <c r="S78" s="451"/>
      <c r="T78" s="451"/>
      <c r="U78" s="899">
        <v>39</v>
      </c>
      <c r="V78" s="899"/>
      <c r="W78" s="899"/>
      <c r="X78" s="899"/>
      <c r="Y78" s="899"/>
      <c r="Z78" s="451">
        <v>50</v>
      </c>
      <c r="AA78" s="451"/>
      <c r="AB78" s="451"/>
      <c r="AC78" s="451"/>
      <c r="AD78" s="451"/>
      <c r="AE78" s="451">
        <f>SUM(AK78:AT78)</f>
        <v>88</v>
      </c>
      <c r="AF78" s="451"/>
      <c r="AG78" s="451"/>
      <c r="AH78" s="451"/>
      <c r="AI78" s="451"/>
      <c r="AJ78" s="451"/>
      <c r="AK78" s="899">
        <v>39</v>
      </c>
      <c r="AL78" s="899"/>
      <c r="AM78" s="899"/>
      <c r="AN78" s="899"/>
      <c r="AO78" s="899"/>
      <c r="AP78" s="451">
        <v>49</v>
      </c>
      <c r="AQ78" s="451"/>
      <c r="AR78" s="451"/>
      <c r="AS78" s="451"/>
      <c r="AT78" s="451"/>
      <c r="AU78" s="451">
        <f>SUM(BA78:BJ78)</f>
        <v>23</v>
      </c>
      <c r="AV78" s="451"/>
      <c r="AW78" s="451"/>
      <c r="AX78" s="451"/>
      <c r="AY78" s="451"/>
      <c r="AZ78" s="451"/>
      <c r="BA78" s="899">
        <v>17</v>
      </c>
      <c r="BB78" s="899"/>
      <c r="BC78" s="899"/>
      <c r="BD78" s="899"/>
      <c r="BE78" s="899"/>
      <c r="BF78" s="899">
        <v>6</v>
      </c>
      <c r="BG78" s="899"/>
      <c r="BH78" s="899"/>
      <c r="BI78" s="899"/>
      <c r="BJ78" s="899"/>
    </row>
    <row r="79" spans="2:62" ht="6" customHeight="1"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7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</row>
    <row r="80" spans="2:62" ht="11.1" customHeight="1">
      <c r="C80" s="486"/>
      <c r="D80" s="486"/>
      <c r="E80" s="313"/>
      <c r="F80" s="489"/>
      <c r="G80" s="489"/>
      <c r="H80" s="2"/>
      <c r="AD80" s="489"/>
      <c r="AE80" s="489"/>
      <c r="AF80" s="2"/>
    </row>
    <row r="81" spans="2:59" ht="11.1" customHeight="1">
      <c r="B81" s="480"/>
      <c r="C81" s="480"/>
      <c r="D81" s="480"/>
      <c r="E81" s="313"/>
      <c r="F81" s="2"/>
    </row>
    <row r="87" spans="2:59">
      <c r="BG87" s="162"/>
    </row>
  </sheetData>
  <mergeCells count="539">
    <mergeCell ref="AD80:AE80"/>
    <mergeCell ref="BA78:BE78"/>
    <mergeCell ref="BF78:BJ78"/>
    <mergeCell ref="U77:Y77"/>
    <mergeCell ref="Z77:AD77"/>
    <mergeCell ref="U78:Y78"/>
    <mergeCell ref="Z78:AD78"/>
    <mergeCell ref="AP77:AT77"/>
    <mergeCell ref="AU77:AZ77"/>
    <mergeCell ref="BA77:BE77"/>
    <mergeCell ref="BF77:BJ77"/>
    <mergeCell ref="C78:M78"/>
    <mergeCell ref="O78:T78"/>
    <mergeCell ref="AE78:AJ78"/>
    <mergeCell ref="AK78:AO78"/>
    <mergeCell ref="AP78:AT78"/>
    <mergeCell ref="AU78:AZ78"/>
    <mergeCell ref="U76:Y76"/>
    <mergeCell ref="Z76:AD76"/>
    <mergeCell ref="C77:M77"/>
    <mergeCell ref="O77:T77"/>
    <mergeCell ref="AE77:AJ77"/>
    <mergeCell ref="AK77:AO77"/>
    <mergeCell ref="AE76:AJ76"/>
    <mergeCell ref="AK76:AO76"/>
    <mergeCell ref="AP76:AT76"/>
    <mergeCell ref="AU76:AZ76"/>
    <mergeCell ref="BA76:BE76"/>
    <mergeCell ref="BF76:BJ76"/>
    <mergeCell ref="C75:M75"/>
    <mergeCell ref="O75:T75"/>
    <mergeCell ref="AE75:AJ75"/>
    <mergeCell ref="AK75:AO75"/>
    <mergeCell ref="AP75:AT75"/>
    <mergeCell ref="AU75:AZ75"/>
    <mergeCell ref="U75:Y75"/>
    <mergeCell ref="Z75:AD75"/>
    <mergeCell ref="AP69:AT69"/>
    <mergeCell ref="AU69:AZ69"/>
    <mergeCell ref="C30:M30"/>
    <mergeCell ref="O30:T30"/>
    <mergeCell ref="U30:Y30"/>
    <mergeCell ref="Z30:AD30"/>
    <mergeCell ref="O68:T68"/>
    <mergeCell ref="U68:Y68"/>
    <mergeCell ref="C65:M65"/>
    <mergeCell ref="O65:T65"/>
    <mergeCell ref="U65:Y65"/>
    <mergeCell ref="AK65:AO65"/>
    <mergeCell ref="AP65:AT65"/>
    <mergeCell ref="AU65:AZ65"/>
    <mergeCell ref="Z32:AD32"/>
    <mergeCell ref="AE32:AJ32"/>
    <mergeCell ref="AK32:AO32"/>
    <mergeCell ref="AE30:AJ30"/>
    <mergeCell ref="AP30:AT30"/>
    <mergeCell ref="AU30:AZ30"/>
    <mergeCell ref="C50:M50"/>
    <mergeCell ref="O50:T50"/>
    <mergeCell ref="U50:Y50"/>
    <mergeCell ref="Z50:AD50"/>
    <mergeCell ref="BF30:BJ30"/>
    <mergeCell ref="AP71:AT71"/>
    <mergeCell ref="AU71:AZ71"/>
    <mergeCell ref="BF70:BJ70"/>
    <mergeCell ref="BF71:BJ71"/>
    <mergeCell ref="AU70:AZ70"/>
    <mergeCell ref="Z72:AD72"/>
    <mergeCell ref="AE72:AJ72"/>
    <mergeCell ref="AK72:AO72"/>
    <mergeCell ref="BA71:BE71"/>
    <mergeCell ref="BF68:BJ68"/>
    <mergeCell ref="BF69:BJ69"/>
    <mergeCell ref="BA70:BE70"/>
    <mergeCell ref="BA65:BE65"/>
    <mergeCell ref="Z68:AD68"/>
    <mergeCell ref="AE68:AJ68"/>
    <mergeCell ref="AK68:AO68"/>
    <mergeCell ref="AP68:AT68"/>
    <mergeCell ref="AU68:AZ68"/>
    <mergeCell ref="BA68:BE68"/>
    <mergeCell ref="BA66:BE66"/>
    <mergeCell ref="BF66:BJ66"/>
    <mergeCell ref="Z65:AD65"/>
    <mergeCell ref="AE65:AJ65"/>
    <mergeCell ref="B81:D81"/>
    <mergeCell ref="BF74:BJ74"/>
    <mergeCell ref="BF72:BJ72"/>
    <mergeCell ref="AP72:AT72"/>
    <mergeCell ref="C71:M71"/>
    <mergeCell ref="O71:T71"/>
    <mergeCell ref="AU72:AZ72"/>
    <mergeCell ref="BA72:BE72"/>
    <mergeCell ref="C74:M74"/>
    <mergeCell ref="O74:T74"/>
    <mergeCell ref="U74:Y74"/>
    <mergeCell ref="Z74:AD74"/>
    <mergeCell ref="AE74:AJ74"/>
    <mergeCell ref="C72:M72"/>
    <mergeCell ref="O72:T72"/>
    <mergeCell ref="U72:Y72"/>
    <mergeCell ref="U71:Y71"/>
    <mergeCell ref="Z71:AD71"/>
    <mergeCell ref="AE71:AJ71"/>
    <mergeCell ref="AK71:AO71"/>
    <mergeCell ref="BA75:BE75"/>
    <mergeCell ref="BF75:BJ75"/>
    <mergeCell ref="C76:M76"/>
    <mergeCell ref="O76:T76"/>
    <mergeCell ref="A1:S2"/>
    <mergeCell ref="C80:D80"/>
    <mergeCell ref="F80:G80"/>
    <mergeCell ref="AP74:AT74"/>
    <mergeCell ref="AU74:AZ74"/>
    <mergeCell ref="BA74:BE74"/>
    <mergeCell ref="AK30:AO30"/>
    <mergeCell ref="BA30:BE30"/>
    <mergeCell ref="AK74:AO74"/>
    <mergeCell ref="AP70:AT70"/>
    <mergeCell ref="C69:M69"/>
    <mergeCell ref="O69:T69"/>
    <mergeCell ref="U69:Y69"/>
    <mergeCell ref="Z69:AD69"/>
    <mergeCell ref="AE69:AJ69"/>
    <mergeCell ref="AK69:AO69"/>
    <mergeCell ref="C68:M68"/>
    <mergeCell ref="BA69:BE69"/>
    <mergeCell ref="C70:M70"/>
    <mergeCell ref="O70:T70"/>
    <mergeCell ref="U70:Y70"/>
    <mergeCell ref="Z70:AD70"/>
    <mergeCell ref="AE70:AJ70"/>
    <mergeCell ref="AK70:AO70"/>
    <mergeCell ref="BF65:BJ65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3:BE63"/>
    <mergeCell ref="BA64:BE64"/>
    <mergeCell ref="BF64:BJ64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F60:BJ60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0:BE60"/>
    <mergeCell ref="BA62:BE62"/>
    <mergeCell ref="BF62:BJ62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8:BE58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6:BE56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F51:BJ52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3:BE53"/>
    <mergeCell ref="BA54:BE54"/>
    <mergeCell ref="BF54:BJ54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F50:BJ50"/>
    <mergeCell ref="C48:M48"/>
    <mergeCell ref="O48:T48"/>
    <mergeCell ref="U48:Y48"/>
    <mergeCell ref="Z48:AD48"/>
    <mergeCell ref="AE48:AJ48"/>
    <mergeCell ref="AK48:AO48"/>
    <mergeCell ref="AP48:AT48"/>
    <mergeCell ref="C52:M52"/>
    <mergeCell ref="O52:T52"/>
    <mergeCell ref="U52:Y52"/>
    <mergeCell ref="Z52:AD52"/>
    <mergeCell ref="AE52:AJ52"/>
    <mergeCell ref="AK52:AO52"/>
    <mergeCell ref="AP52:AT52"/>
    <mergeCell ref="C51:M51"/>
    <mergeCell ref="O51:T51"/>
    <mergeCell ref="U51:Y51"/>
    <mergeCell ref="Z51:AD51"/>
    <mergeCell ref="AE51:AJ51"/>
    <mergeCell ref="AK51:AO51"/>
    <mergeCell ref="AP51:AT51"/>
    <mergeCell ref="AU51:AZ52"/>
    <mergeCell ref="BA51:BE52"/>
    <mergeCell ref="AE50:AJ50"/>
    <mergeCell ref="AK50:AO50"/>
    <mergeCell ref="AP50:AT50"/>
    <mergeCell ref="AU50:AZ50"/>
    <mergeCell ref="BA50:BE50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BA46:BE46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AU47:AZ48"/>
    <mergeCell ref="BA47:BE48"/>
    <mergeCell ref="BF47:BJ48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4:BE44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F41:BJ41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1:BE41"/>
    <mergeCell ref="BA42:BE42"/>
    <mergeCell ref="BF42:BJ42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39:BE39"/>
    <mergeCell ref="BA40:BE40"/>
    <mergeCell ref="BF40:BJ40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AU34:AZ35"/>
    <mergeCell ref="BA34:BE35"/>
    <mergeCell ref="BF34:BJ35"/>
    <mergeCell ref="BF36:BJ36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6:BE36"/>
    <mergeCell ref="BA38:BE38"/>
    <mergeCell ref="BF38:BJ38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C35:M35"/>
    <mergeCell ref="O35:T35"/>
    <mergeCell ref="U35:Y35"/>
    <mergeCell ref="Z35:AD35"/>
    <mergeCell ref="AE35:AJ35"/>
    <mergeCell ref="AK35:AO35"/>
    <mergeCell ref="AP35:AT35"/>
    <mergeCell ref="C34:M34"/>
    <mergeCell ref="O34:T34"/>
    <mergeCell ref="U34:Y34"/>
    <mergeCell ref="Z34:AD34"/>
    <mergeCell ref="AE34:AJ34"/>
    <mergeCell ref="AK34:AO34"/>
    <mergeCell ref="AP34:AT34"/>
    <mergeCell ref="BF32:BJ32"/>
    <mergeCell ref="C33:M33"/>
    <mergeCell ref="O33:T33"/>
    <mergeCell ref="U33:Y33"/>
    <mergeCell ref="Z33:AD33"/>
    <mergeCell ref="AE33:AJ33"/>
    <mergeCell ref="AK33:AO33"/>
    <mergeCell ref="C32:M32"/>
    <mergeCell ref="O32:T32"/>
    <mergeCell ref="U32:Y32"/>
    <mergeCell ref="AP32:AT32"/>
    <mergeCell ref="AU32:AZ32"/>
    <mergeCell ref="BA32:BE32"/>
    <mergeCell ref="BF33:BJ33"/>
    <mergeCell ref="AP33:AT33"/>
    <mergeCell ref="AU33:AZ33"/>
    <mergeCell ref="BA33:BE33"/>
    <mergeCell ref="C21:D21"/>
    <mergeCell ref="F21:G21"/>
    <mergeCell ref="AD21:AE21"/>
    <mergeCell ref="F22:G22"/>
    <mergeCell ref="B23:D23"/>
    <mergeCell ref="B25:BJ25"/>
    <mergeCell ref="B27:N28"/>
    <mergeCell ref="O27:AD27"/>
    <mergeCell ref="AE27:AT27"/>
    <mergeCell ref="AU27:BJ27"/>
    <mergeCell ref="O28:T28"/>
    <mergeCell ref="U28:Y28"/>
    <mergeCell ref="AE28:AJ28"/>
    <mergeCell ref="AK28:AO28"/>
    <mergeCell ref="AP28:AT28"/>
    <mergeCell ref="AU28:AZ28"/>
    <mergeCell ref="BA28:BE28"/>
    <mergeCell ref="BF28:BJ28"/>
    <mergeCell ref="Z28:AD28"/>
    <mergeCell ref="BF19:BJ19"/>
    <mergeCell ref="AE19:AJ19"/>
    <mergeCell ref="AK19:AO19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BF18:BJ18"/>
    <mergeCell ref="BA18:BE18"/>
    <mergeCell ref="AP19:AT19"/>
    <mergeCell ref="AU19:AZ19"/>
    <mergeCell ref="BA19:BE19"/>
    <mergeCell ref="C19:M19"/>
    <mergeCell ref="O19:T19"/>
    <mergeCell ref="U19:Y19"/>
    <mergeCell ref="Z19:AD19"/>
    <mergeCell ref="AP17:AT17"/>
    <mergeCell ref="AU17:AZ17"/>
    <mergeCell ref="AK17:AO17"/>
    <mergeCell ref="AP18:AT18"/>
    <mergeCell ref="AU18:AZ18"/>
    <mergeCell ref="BF16:BJ16"/>
    <mergeCell ref="C17:M17"/>
    <mergeCell ref="O17:T17"/>
    <mergeCell ref="U17:Y17"/>
    <mergeCell ref="Z17:AD17"/>
    <mergeCell ref="AE17:AJ17"/>
    <mergeCell ref="AK15:AO15"/>
    <mergeCell ref="AP15:AT15"/>
    <mergeCell ref="AU15:AZ15"/>
    <mergeCell ref="BA15:BE15"/>
    <mergeCell ref="BF15:BJ15"/>
    <mergeCell ref="AK16:AO16"/>
    <mergeCell ref="AP16:AT16"/>
    <mergeCell ref="AU16:AZ16"/>
    <mergeCell ref="BA16:BE16"/>
    <mergeCell ref="C16:M16"/>
    <mergeCell ref="O16:T16"/>
    <mergeCell ref="U16:Y16"/>
    <mergeCell ref="Z16:AD16"/>
    <mergeCell ref="AE16:AJ16"/>
    <mergeCell ref="BF13:BJ13"/>
    <mergeCell ref="C15:M15"/>
    <mergeCell ref="O15:T15"/>
    <mergeCell ref="U15:Y15"/>
    <mergeCell ref="Z15:AD15"/>
    <mergeCell ref="AE15:AJ15"/>
    <mergeCell ref="AK12:AO12"/>
    <mergeCell ref="AP12:AT12"/>
    <mergeCell ref="AU12:AZ12"/>
    <mergeCell ref="BA12:BE12"/>
    <mergeCell ref="BF12:BJ12"/>
    <mergeCell ref="AK13:AO13"/>
    <mergeCell ref="AP13:AT13"/>
    <mergeCell ref="AU13:AZ13"/>
    <mergeCell ref="BA13:BE13"/>
    <mergeCell ref="C13:M13"/>
    <mergeCell ref="O13:T13"/>
    <mergeCell ref="U13:Y13"/>
    <mergeCell ref="Z13:AD13"/>
    <mergeCell ref="AE13:AJ13"/>
    <mergeCell ref="BF11:BJ11"/>
    <mergeCell ref="C12:M12"/>
    <mergeCell ref="O12:T12"/>
    <mergeCell ref="U12:Y12"/>
    <mergeCell ref="Z12:AD12"/>
    <mergeCell ref="AE12:AJ12"/>
    <mergeCell ref="AK10:AO10"/>
    <mergeCell ref="AP10:AT10"/>
    <mergeCell ref="AU10:AZ10"/>
    <mergeCell ref="BA10:BE10"/>
    <mergeCell ref="BF10:BJ10"/>
    <mergeCell ref="AK11:AO11"/>
    <mergeCell ref="AP11:AT11"/>
    <mergeCell ref="AU11:AZ11"/>
    <mergeCell ref="BA11:BE11"/>
    <mergeCell ref="C11:M11"/>
    <mergeCell ref="O11:T11"/>
    <mergeCell ref="U11:Y11"/>
    <mergeCell ref="Z11:AD11"/>
    <mergeCell ref="AE11:AJ11"/>
    <mergeCell ref="B4:BJ4"/>
    <mergeCell ref="B6:N7"/>
    <mergeCell ref="O6:AD6"/>
    <mergeCell ref="AE6:AT6"/>
    <mergeCell ref="AU6:BJ6"/>
    <mergeCell ref="O7:T7"/>
    <mergeCell ref="U7:Y7"/>
    <mergeCell ref="Z7:AD7"/>
    <mergeCell ref="AE7:AJ7"/>
    <mergeCell ref="AK7:AO7"/>
    <mergeCell ref="BF9:BJ9"/>
    <mergeCell ref="C10:M10"/>
    <mergeCell ref="O10:T10"/>
    <mergeCell ref="U10:Y10"/>
    <mergeCell ref="Z10:AD10"/>
    <mergeCell ref="AE10:AJ10"/>
    <mergeCell ref="AP7:AT7"/>
    <mergeCell ref="AU7:AZ7"/>
    <mergeCell ref="BA7:BE7"/>
    <mergeCell ref="BF7:BJ7"/>
    <mergeCell ref="AK9:AO9"/>
    <mergeCell ref="AP9:AT9"/>
    <mergeCell ref="AU9:AZ9"/>
    <mergeCell ref="BA9:BE9"/>
    <mergeCell ref="C9:M9"/>
    <mergeCell ref="O9:T9"/>
    <mergeCell ref="U9:Y9"/>
    <mergeCell ref="Z9:AD9"/>
    <mergeCell ref="AE9:AJ9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0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530">
        <f>'204'!A1+1</f>
        <v>205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2:63" ht="11.1" customHeight="1"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2:63" ht="13.5" customHeight="1"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</row>
    <row r="4" spans="2:63" s="161" customFormat="1" ht="11.1" customHeight="1">
      <c r="B4" s="454" t="s">
        <v>812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</row>
    <row r="5" spans="2:63" s="161" customFormat="1" ht="11.1" customHeight="1">
      <c r="B5" s="274"/>
      <c r="BJ5" s="20" t="s">
        <v>796</v>
      </c>
    </row>
    <row r="6" spans="2:63" s="161" customFormat="1" ht="13.5" customHeight="1">
      <c r="B6" s="461" t="s">
        <v>496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 t="s">
        <v>398</v>
      </c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 t="s">
        <v>495</v>
      </c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 t="s">
        <v>428</v>
      </c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7"/>
    </row>
    <row r="7" spans="2:63" s="161" customFormat="1" ht="13.5" customHeight="1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556" t="s">
        <v>235</v>
      </c>
      <c r="P7" s="556"/>
      <c r="Q7" s="556"/>
      <c r="R7" s="556"/>
      <c r="S7" s="556"/>
      <c r="T7" s="556"/>
      <c r="U7" s="464" t="s">
        <v>494</v>
      </c>
      <c r="V7" s="464"/>
      <c r="W7" s="464"/>
      <c r="X7" s="464"/>
      <c r="Y7" s="464"/>
      <c r="Z7" s="464" t="s">
        <v>493</v>
      </c>
      <c r="AA7" s="464"/>
      <c r="AB7" s="464"/>
      <c r="AC7" s="464"/>
      <c r="AD7" s="464"/>
      <c r="AE7" s="556" t="s">
        <v>235</v>
      </c>
      <c r="AF7" s="556"/>
      <c r="AG7" s="556"/>
      <c r="AH7" s="556"/>
      <c r="AI7" s="556"/>
      <c r="AJ7" s="556"/>
      <c r="AK7" s="464" t="s">
        <v>494</v>
      </c>
      <c r="AL7" s="464"/>
      <c r="AM7" s="464"/>
      <c r="AN7" s="464"/>
      <c r="AO7" s="464"/>
      <c r="AP7" s="464" t="s">
        <v>493</v>
      </c>
      <c r="AQ7" s="464"/>
      <c r="AR7" s="464"/>
      <c r="AS7" s="464"/>
      <c r="AT7" s="464"/>
      <c r="AU7" s="556" t="s">
        <v>235</v>
      </c>
      <c r="AV7" s="556"/>
      <c r="AW7" s="556"/>
      <c r="AX7" s="556"/>
      <c r="AY7" s="556"/>
      <c r="AZ7" s="556"/>
      <c r="BA7" s="464" t="s">
        <v>492</v>
      </c>
      <c r="BB7" s="464"/>
      <c r="BC7" s="464"/>
      <c r="BD7" s="464"/>
      <c r="BE7" s="464"/>
      <c r="BF7" s="464" t="s">
        <v>193</v>
      </c>
      <c r="BG7" s="464"/>
      <c r="BH7" s="464"/>
      <c r="BI7" s="464"/>
      <c r="BJ7" s="466"/>
    </row>
    <row r="8" spans="2:63" s="166" customFormat="1" ht="12" customHeight="1">
      <c r="C8" s="908" t="s">
        <v>501</v>
      </c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269"/>
      <c r="O8" s="571">
        <f>SUM(U8:AD8)</f>
        <v>120</v>
      </c>
      <c r="P8" s="451"/>
      <c r="Q8" s="451"/>
      <c r="R8" s="451"/>
      <c r="S8" s="451"/>
      <c r="T8" s="451"/>
      <c r="U8" s="899">
        <v>51</v>
      </c>
      <c r="V8" s="899"/>
      <c r="W8" s="899"/>
      <c r="X8" s="899"/>
      <c r="Y8" s="899"/>
      <c r="Z8" s="899">
        <v>69</v>
      </c>
      <c r="AA8" s="899"/>
      <c r="AB8" s="899"/>
      <c r="AC8" s="899"/>
      <c r="AD8" s="899"/>
      <c r="AE8" s="451">
        <f>SUM(AK8:AT8)</f>
        <v>119</v>
      </c>
      <c r="AF8" s="451"/>
      <c r="AG8" s="451"/>
      <c r="AH8" s="451"/>
      <c r="AI8" s="451"/>
      <c r="AJ8" s="451"/>
      <c r="AK8" s="899">
        <v>50</v>
      </c>
      <c r="AL8" s="899"/>
      <c r="AM8" s="899"/>
      <c r="AN8" s="899"/>
      <c r="AO8" s="899"/>
      <c r="AP8" s="899">
        <v>69</v>
      </c>
      <c r="AQ8" s="899"/>
      <c r="AR8" s="899"/>
      <c r="AS8" s="899"/>
      <c r="AT8" s="899"/>
      <c r="AU8" s="451">
        <f>SUM(BA8:BJ8)</f>
        <v>26</v>
      </c>
      <c r="AV8" s="451"/>
      <c r="AW8" s="451"/>
      <c r="AX8" s="451"/>
      <c r="AY8" s="451"/>
      <c r="AZ8" s="451"/>
      <c r="BA8" s="899">
        <v>18</v>
      </c>
      <c r="BB8" s="899"/>
      <c r="BC8" s="899"/>
      <c r="BD8" s="899"/>
      <c r="BE8" s="899"/>
      <c r="BF8" s="899">
        <v>8</v>
      </c>
      <c r="BG8" s="899"/>
      <c r="BH8" s="899"/>
      <c r="BI8" s="899"/>
      <c r="BJ8" s="899"/>
    </row>
    <row r="9" spans="2:63" s="166" customFormat="1" ht="12" customHeight="1">
      <c r="C9" s="918" t="s">
        <v>798</v>
      </c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269"/>
      <c r="O9" s="571">
        <f>SUM(U9:AD9)</f>
        <v>70</v>
      </c>
      <c r="P9" s="451"/>
      <c r="Q9" s="451"/>
      <c r="R9" s="451"/>
      <c r="S9" s="451"/>
      <c r="T9" s="451"/>
      <c r="U9" s="899">
        <v>39</v>
      </c>
      <c r="V9" s="899"/>
      <c r="W9" s="899"/>
      <c r="X9" s="899"/>
      <c r="Y9" s="899"/>
      <c r="Z9" s="899">
        <v>31</v>
      </c>
      <c r="AA9" s="899"/>
      <c r="AB9" s="899"/>
      <c r="AC9" s="899"/>
      <c r="AD9" s="899"/>
      <c r="AE9" s="451">
        <f>SUM(AK9:AT9)</f>
        <v>68</v>
      </c>
      <c r="AF9" s="451"/>
      <c r="AG9" s="451"/>
      <c r="AH9" s="451"/>
      <c r="AI9" s="451"/>
      <c r="AJ9" s="451"/>
      <c r="AK9" s="899">
        <v>39</v>
      </c>
      <c r="AL9" s="899"/>
      <c r="AM9" s="899"/>
      <c r="AN9" s="899"/>
      <c r="AO9" s="899"/>
      <c r="AP9" s="899">
        <v>29</v>
      </c>
      <c r="AQ9" s="899"/>
      <c r="AR9" s="899"/>
      <c r="AS9" s="899"/>
      <c r="AT9" s="899"/>
      <c r="AU9" s="451">
        <f>SUM(BA9:BJ9)</f>
        <v>19</v>
      </c>
      <c r="AV9" s="451"/>
      <c r="AW9" s="451"/>
      <c r="AX9" s="451"/>
      <c r="AY9" s="451"/>
      <c r="AZ9" s="451"/>
      <c r="BA9" s="899">
        <v>13</v>
      </c>
      <c r="BB9" s="899"/>
      <c r="BC9" s="899"/>
      <c r="BD9" s="899"/>
      <c r="BE9" s="899"/>
      <c r="BF9" s="899">
        <v>6</v>
      </c>
      <c r="BG9" s="899"/>
      <c r="BH9" s="899"/>
      <c r="BI9" s="899"/>
      <c r="BJ9" s="899"/>
    </row>
    <row r="10" spans="2:63" s="166" customFormat="1" ht="12" customHeight="1">
      <c r="C10" s="701" t="s">
        <v>799</v>
      </c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269"/>
      <c r="O10" s="571">
        <f>SUM(U10:AD10)</f>
        <v>70</v>
      </c>
      <c r="P10" s="451"/>
      <c r="Q10" s="451"/>
      <c r="R10" s="451"/>
      <c r="S10" s="451"/>
      <c r="T10" s="451"/>
      <c r="U10" s="899">
        <v>39</v>
      </c>
      <c r="V10" s="899"/>
      <c r="W10" s="899"/>
      <c r="X10" s="899"/>
      <c r="Y10" s="899"/>
      <c r="Z10" s="899">
        <v>31</v>
      </c>
      <c r="AA10" s="899"/>
      <c r="AB10" s="899"/>
      <c r="AC10" s="899"/>
      <c r="AD10" s="899"/>
      <c r="AE10" s="451">
        <f>SUM(AK10:AT10)</f>
        <v>70</v>
      </c>
      <c r="AF10" s="451"/>
      <c r="AG10" s="451"/>
      <c r="AH10" s="451"/>
      <c r="AI10" s="451"/>
      <c r="AJ10" s="451"/>
      <c r="AK10" s="899">
        <v>39</v>
      </c>
      <c r="AL10" s="899"/>
      <c r="AM10" s="899"/>
      <c r="AN10" s="899"/>
      <c r="AO10" s="899"/>
      <c r="AP10" s="899">
        <v>31</v>
      </c>
      <c r="AQ10" s="899"/>
      <c r="AR10" s="899"/>
      <c r="AS10" s="899"/>
      <c r="AT10" s="899"/>
      <c r="AU10" s="451">
        <f>SUM(BA10:BJ10)</f>
        <v>19</v>
      </c>
      <c r="AV10" s="451"/>
      <c r="AW10" s="451"/>
      <c r="AX10" s="451"/>
      <c r="AY10" s="451"/>
      <c r="AZ10" s="451"/>
      <c r="BA10" s="899">
        <v>12</v>
      </c>
      <c r="BB10" s="899"/>
      <c r="BC10" s="899"/>
      <c r="BD10" s="899"/>
      <c r="BE10" s="899"/>
      <c r="BF10" s="899">
        <v>7</v>
      </c>
      <c r="BG10" s="899"/>
      <c r="BH10" s="899"/>
      <c r="BI10" s="899"/>
      <c r="BJ10" s="899"/>
    </row>
    <row r="11" spans="2:63" s="166" customFormat="1" ht="12" customHeight="1">
      <c r="C11" s="919" t="s">
        <v>800</v>
      </c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269"/>
      <c r="O11" s="571">
        <f>SUM(U11:AD11)</f>
        <v>110</v>
      </c>
      <c r="P11" s="451"/>
      <c r="Q11" s="451"/>
      <c r="R11" s="451"/>
      <c r="S11" s="451"/>
      <c r="T11" s="451"/>
      <c r="U11" s="899">
        <v>45</v>
      </c>
      <c r="V11" s="899"/>
      <c r="W11" s="899"/>
      <c r="X11" s="899"/>
      <c r="Y11" s="899"/>
      <c r="Z11" s="899">
        <v>65</v>
      </c>
      <c r="AA11" s="899"/>
      <c r="AB11" s="899"/>
      <c r="AC11" s="899"/>
      <c r="AD11" s="899"/>
      <c r="AE11" s="451">
        <f>SUM(AK11:AT11)</f>
        <v>75</v>
      </c>
      <c r="AF11" s="451"/>
      <c r="AG11" s="451"/>
      <c r="AH11" s="451"/>
      <c r="AI11" s="451"/>
      <c r="AJ11" s="451"/>
      <c r="AK11" s="899">
        <v>45</v>
      </c>
      <c r="AL11" s="899"/>
      <c r="AM11" s="899"/>
      <c r="AN11" s="899"/>
      <c r="AO11" s="899"/>
      <c r="AP11" s="899">
        <v>30</v>
      </c>
      <c r="AQ11" s="899"/>
      <c r="AR11" s="899"/>
      <c r="AS11" s="899"/>
      <c r="AT11" s="899"/>
      <c r="AU11" s="451">
        <f>SUM(BA11:BJ11)</f>
        <v>19</v>
      </c>
      <c r="AV11" s="451"/>
      <c r="AW11" s="451"/>
      <c r="AX11" s="451"/>
      <c r="AY11" s="451"/>
      <c r="AZ11" s="451"/>
      <c r="BA11" s="899">
        <v>14</v>
      </c>
      <c r="BB11" s="899"/>
      <c r="BC11" s="899"/>
      <c r="BD11" s="899"/>
      <c r="BE11" s="899"/>
      <c r="BF11" s="899">
        <v>5</v>
      </c>
      <c r="BG11" s="899"/>
      <c r="BH11" s="899"/>
      <c r="BI11" s="899"/>
      <c r="BJ11" s="899"/>
    </row>
    <row r="12" spans="2:63" s="166" customFormat="1" ht="12" customHeight="1">
      <c r="C12" s="701" t="s">
        <v>801</v>
      </c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269"/>
      <c r="O12" s="571">
        <f>SUM(U12:AD12)</f>
        <v>70</v>
      </c>
      <c r="P12" s="451"/>
      <c r="Q12" s="451"/>
      <c r="R12" s="451"/>
      <c r="S12" s="451"/>
      <c r="T12" s="451"/>
      <c r="U12" s="899">
        <v>39</v>
      </c>
      <c r="V12" s="899"/>
      <c r="W12" s="899"/>
      <c r="X12" s="899"/>
      <c r="Y12" s="899"/>
      <c r="Z12" s="451">
        <v>31</v>
      </c>
      <c r="AA12" s="451"/>
      <c r="AB12" s="451"/>
      <c r="AC12" s="451"/>
      <c r="AD12" s="451"/>
      <c r="AE12" s="451">
        <f>SUM(AK12:AT12)</f>
        <v>61</v>
      </c>
      <c r="AF12" s="451"/>
      <c r="AG12" s="451"/>
      <c r="AH12" s="451"/>
      <c r="AI12" s="451"/>
      <c r="AJ12" s="451"/>
      <c r="AK12" s="899">
        <v>35</v>
      </c>
      <c r="AL12" s="899"/>
      <c r="AM12" s="899"/>
      <c r="AN12" s="899"/>
      <c r="AO12" s="899"/>
      <c r="AP12" s="451">
        <v>26</v>
      </c>
      <c r="AQ12" s="451"/>
      <c r="AR12" s="451"/>
      <c r="AS12" s="451"/>
      <c r="AT12" s="451"/>
      <c r="AU12" s="451">
        <f>SUM(BA12:BJ12)</f>
        <v>17</v>
      </c>
      <c r="AV12" s="451"/>
      <c r="AW12" s="451"/>
      <c r="AX12" s="451"/>
      <c r="AY12" s="451"/>
      <c r="AZ12" s="451"/>
      <c r="BA12" s="899">
        <v>13</v>
      </c>
      <c r="BB12" s="899"/>
      <c r="BC12" s="899"/>
      <c r="BD12" s="899"/>
      <c r="BE12" s="899"/>
      <c r="BF12" s="899">
        <v>4</v>
      </c>
      <c r="BG12" s="899"/>
      <c r="BH12" s="899"/>
      <c r="BI12" s="899"/>
      <c r="BJ12" s="899"/>
    </row>
    <row r="13" spans="2:63" s="166" customFormat="1" ht="12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69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</row>
    <row r="14" spans="2:63" s="166" customFormat="1" ht="12" customHeight="1">
      <c r="C14" s="918" t="s">
        <v>802</v>
      </c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269"/>
      <c r="O14" s="571">
        <f>SUM(U14:AD14)</f>
        <v>70</v>
      </c>
      <c r="P14" s="451"/>
      <c r="Q14" s="451"/>
      <c r="R14" s="451"/>
      <c r="S14" s="451"/>
      <c r="T14" s="451"/>
      <c r="U14" s="899">
        <v>39</v>
      </c>
      <c r="V14" s="899"/>
      <c r="W14" s="899"/>
      <c r="X14" s="899"/>
      <c r="Y14" s="899"/>
      <c r="Z14" s="899">
        <v>31</v>
      </c>
      <c r="AA14" s="899"/>
      <c r="AB14" s="899"/>
      <c r="AC14" s="899"/>
      <c r="AD14" s="899"/>
      <c r="AE14" s="451">
        <f>SUM(AK14:AT14)</f>
        <v>66</v>
      </c>
      <c r="AF14" s="451"/>
      <c r="AG14" s="451"/>
      <c r="AH14" s="451"/>
      <c r="AI14" s="451"/>
      <c r="AJ14" s="451"/>
      <c r="AK14" s="899">
        <v>37</v>
      </c>
      <c r="AL14" s="899"/>
      <c r="AM14" s="899"/>
      <c r="AN14" s="899"/>
      <c r="AO14" s="899"/>
      <c r="AP14" s="899">
        <v>29</v>
      </c>
      <c r="AQ14" s="899"/>
      <c r="AR14" s="899"/>
      <c r="AS14" s="899"/>
      <c r="AT14" s="899"/>
      <c r="AU14" s="451">
        <f>SUM(BA14:BJ14)</f>
        <v>17</v>
      </c>
      <c r="AV14" s="451"/>
      <c r="AW14" s="451"/>
      <c r="AX14" s="451"/>
      <c r="AY14" s="451"/>
      <c r="AZ14" s="451"/>
      <c r="BA14" s="899">
        <v>13</v>
      </c>
      <c r="BB14" s="899"/>
      <c r="BC14" s="899"/>
      <c r="BD14" s="899"/>
      <c r="BE14" s="899"/>
      <c r="BF14" s="899">
        <v>4</v>
      </c>
      <c r="BG14" s="899"/>
      <c r="BH14" s="899"/>
      <c r="BI14" s="899"/>
      <c r="BJ14" s="899"/>
    </row>
    <row r="15" spans="2:63" s="166" customFormat="1" ht="12" customHeight="1">
      <c r="C15" s="918" t="s">
        <v>803</v>
      </c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269"/>
      <c r="O15" s="571">
        <f>SUM(U15:AD15)</f>
        <v>70</v>
      </c>
      <c r="P15" s="451"/>
      <c r="Q15" s="451"/>
      <c r="R15" s="451"/>
      <c r="S15" s="451"/>
      <c r="T15" s="451"/>
      <c r="U15" s="899">
        <v>39</v>
      </c>
      <c r="V15" s="899"/>
      <c r="W15" s="899"/>
      <c r="X15" s="899"/>
      <c r="Y15" s="899"/>
      <c r="Z15" s="899">
        <v>31</v>
      </c>
      <c r="AA15" s="899"/>
      <c r="AB15" s="899"/>
      <c r="AC15" s="899"/>
      <c r="AD15" s="899"/>
      <c r="AE15" s="451">
        <f>SUM(AK15:AT15)</f>
        <v>65</v>
      </c>
      <c r="AF15" s="451"/>
      <c r="AG15" s="451"/>
      <c r="AH15" s="451"/>
      <c r="AI15" s="451"/>
      <c r="AJ15" s="451"/>
      <c r="AK15" s="899">
        <v>39</v>
      </c>
      <c r="AL15" s="899"/>
      <c r="AM15" s="899"/>
      <c r="AN15" s="899"/>
      <c r="AO15" s="899"/>
      <c r="AP15" s="899">
        <v>26</v>
      </c>
      <c r="AQ15" s="899"/>
      <c r="AR15" s="899"/>
      <c r="AS15" s="899"/>
      <c r="AT15" s="899"/>
      <c r="AU15" s="451">
        <f>SUM(BA15:BJ15)</f>
        <v>18</v>
      </c>
      <c r="AV15" s="451"/>
      <c r="AW15" s="451"/>
      <c r="AX15" s="451"/>
      <c r="AY15" s="451"/>
      <c r="AZ15" s="451"/>
      <c r="BA15" s="899">
        <v>13</v>
      </c>
      <c r="BB15" s="899"/>
      <c r="BC15" s="899"/>
      <c r="BD15" s="899"/>
      <c r="BE15" s="899"/>
      <c r="BF15" s="899">
        <v>5</v>
      </c>
      <c r="BG15" s="899"/>
      <c r="BH15" s="899"/>
      <c r="BI15" s="899"/>
      <c r="BJ15" s="899"/>
    </row>
    <row r="16" spans="2:63" s="166" customFormat="1" ht="12" customHeight="1">
      <c r="C16" s="701" t="s">
        <v>804</v>
      </c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269"/>
      <c r="O16" s="571">
        <f>SUM(U16:AD16)</f>
        <v>70</v>
      </c>
      <c r="P16" s="451"/>
      <c r="Q16" s="451"/>
      <c r="R16" s="451"/>
      <c r="S16" s="451"/>
      <c r="T16" s="451"/>
      <c r="U16" s="899">
        <v>39</v>
      </c>
      <c r="V16" s="899"/>
      <c r="W16" s="899"/>
      <c r="X16" s="899"/>
      <c r="Y16" s="899"/>
      <c r="Z16" s="899">
        <v>31</v>
      </c>
      <c r="AA16" s="899"/>
      <c r="AB16" s="899"/>
      <c r="AC16" s="899"/>
      <c r="AD16" s="899"/>
      <c r="AE16" s="451">
        <f>SUM(AK16:AT16)</f>
        <v>61</v>
      </c>
      <c r="AF16" s="451"/>
      <c r="AG16" s="451"/>
      <c r="AH16" s="451"/>
      <c r="AI16" s="451"/>
      <c r="AJ16" s="451"/>
      <c r="AK16" s="899">
        <v>39</v>
      </c>
      <c r="AL16" s="899"/>
      <c r="AM16" s="899"/>
      <c r="AN16" s="899"/>
      <c r="AO16" s="899"/>
      <c r="AP16" s="899">
        <v>22</v>
      </c>
      <c r="AQ16" s="899"/>
      <c r="AR16" s="899"/>
      <c r="AS16" s="899"/>
      <c r="AT16" s="899"/>
      <c r="AU16" s="451">
        <f>SUM(BA16:BJ16)</f>
        <v>18</v>
      </c>
      <c r="AV16" s="451"/>
      <c r="AW16" s="451"/>
      <c r="AX16" s="451"/>
      <c r="AY16" s="451"/>
      <c r="AZ16" s="451"/>
      <c r="BA16" s="899">
        <v>13</v>
      </c>
      <c r="BB16" s="899"/>
      <c r="BC16" s="899"/>
      <c r="BD16" s="899"/>
      <c r="BE16" s="899"/>
      <c r="BF16" s="899">
        <v>5</v>
      </c>
      <c r="BG16" s="899"/>
      <c r="BH16" s="899"/>
      <c r="BI16" s="899"/>
      <c r="BJ16" s="899"/>
    </row>
    <row r="17" spans="2:63" s="161" customFormat="1" ht="6" customHeight="1"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</row>
    <row r="18" spans="2:63" s="161" customFormat="1" ht="11.1" customHeight="1">
      <c r="C18" s="486" t="s">
        <v>8</v>
      </c>
      <c r="D18" s="486"/>
      <c r="E18" s="313" t="s">
        <v>10</v>
      </c>
      <c r="F18" s="489">
        <v>-1</v>
      </c>
      <c r="G18" s="489"/>
      <c r="H18" s="2" t="s">
        <v>500</v>
      </c>
      <c r="AD18" s="489">
        <v>-2</v>
      </c>
      <c r="AE18" s="489"/>
      <c r="AF18" s="2" t="s">
        <v>499</v>
      </c>
    </row>
    <row r="19" spans="2:63" s="161" customFormat="1" ht="11.1" customHeight="1">
      <c r="B19" s="480" t="s">
        <v>9</v>
      </c>
      <c r="C19" s="480"/>
      <c r="D19" s="480"/>
      <c r="E19" s="313" t="s">
        <v>10</v>
      </c>
      <c r="F19" s="2" t="s">
        <v>498</v>
      </c>
    </row>
    <row r="20" spans="2:63" ht="13.5" customHeight="1"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</row>
    <row r="21" spans="2:63" ht="18" customHeight="1">
      <c r="B21" s="446" t="s">
        <v>854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</row>
    <row r="22" spans="2:63" ht="12.95" customHeight="1">
      <c r="BJ22" s="20" t="s">
        <v>580</v>
      </c>
    </row>
    <row r="23" spans="2:63" ht="13.5" customHeight="1">
      <c r="B23" s="537" t="s">
        <v>579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468"/>
      <c r="N23" s="467" t="s">
        <v>398</v>
      </c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61"/>
      <c r="AI23" s="467" t="s">
        <v>495</v>
      </c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AY23" s="498"/>
      <c r="AZ23" s="498"/>
      <c r="BA23" s="498"/>
      <c r="BB23" s="498"/>
      <c r="BC23" s="461"/>
      <c r="BD23" s="472" t="s">
        <v>578</v>
      </c>
      <c r="BE23" s="537"/>
      <c r="BF23" s="537"/>
      <c r="BG23" s="537"/>
      <c r="BH23" s="537"/>
      <c r="BI23" s="537"/>
      <c r="BJ23" s="537"/>
    </row>
    <row r="24" spans="2:63" ht="13.5" customHeight="1"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470"/>
      <c r="N24" s="557" t="s">
        <v>235</v>
      </c>
      <c r="O24" s="916"/>
      <c r="P24" s="916"/>
      <c r="Q24" s="916"/>
      <c r="R24" s="916"/>
      <c r="S24" s="916"/>
      <c r="T24" s="917"/>
      <c r="U24" s="466" t="s">
        <v>577</v>
      </c>
      <c r="V24" s="915"/>
      <c r="W24" s="915"/>
      <c r="X24" s="915"/>
      <c r="Y24" s="915"/>
      <c r="Z24" s="915"/>
      <c r="AA24" s="463"/>
      <c r="AB24" s="466" t="s">
        <v>576</v>
      </c>
      <c r="AC24" s="915"/>
      <c r="AD24" s="915"/>
      <c r="AE24" s="915"/>
      <c r="AF24" s="915"/>
      <c r="AG24" s="915"/>
      <c r="AH24" s="463"/>
      <c r="AI24" s="557" t="s">
        <v>235</v>
      </c>
      <c r="AJ24" s="916"/>
      <c r="AK24" s="916"/>
      <c r="AL24" s="916"/>
      <c r="AM24" s="916"/>
      <c r="AN24" s="916"/>
      <c r="AO24" s="917"/>
      <c r="AP24" s="466" t="s">
        <v>577</v>
      </c>
      <c r="AQ24" s="915"/>
      <c r="AR24" s="915"/>
      <c r="AS24" s="915"/>
      <c r="AT24" s="915"/>
      <c r="AU24" s="915"/>
      <c r="AV24" s="463"/>
      <c r="AW24" s="466" t="s">
        <v>576</v>
      </c>
      <c r="AX24" s="915"/>
      <c r="AY24" s="915"/>
      <c r="AZ24" s="915"/>
      <c r="BA24" s="915"/>
      <c r="BB24" s="915"/>
      <c r="BC24" s="463"/>
      <c r="BD24" s="473"/>
      <c r="BE24" s="502"/>
      <c r="BF24" s="502"/>
      <c r="BG24" s="502"/>
      <c r="BH24" s="502"/>
      <c r="BI24" s="502"/>
      <c r="BJ24" s="502"/>
    </row>
    <row r="25" spans="2:63"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7"/>
      <c r="N25" s="315"/>
      <c r="O25" s="315"/>
      <c r="P25" s="315"/>
      <c r="Q25" s="315"/>
      <c r="R25" s="315"/>
      <c r="S25" s="315"/>
      <c r="T25" s="315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5"/>
      <c r="AJ25" s="315"/>
      <c r="AK25" s="315"/>
      <c r="AL25" s="315"/>
      <c r="AM25" s="315"/>
      <c r="AN25" s="315"/>
      <c r="AO25" s="315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</row>
    <row r="26" spans="2:63" ht="13.5" customHeight="1">
      <c r="B26" s="316"/>
      <c r="C26" s="538" t="s">
        <v>7</v>
      </c>
      <c r="D26" s="538"/>
      <c r="E26" s="538"/>
      <c r="F26" s="538"/>
      <c r="G26" s="911">
        <v>22</v>
      </c>
      <c r="H26" s="911"/>
      <c r="I26" s="538" t="s">
        <v>399</v>
      </c>
      <c r="J26" s="538"/>
      <c r="K26" s="538"/>
      <c r="L26" s="538"/>
      <c r="M26" s="318"/>
      <c r="N26" s="476">
        <v>8414</v>
      </c>
      <c r="O26" s="477"/>
      <c r="P26" s="477"/>
      <c r="Q26" s="477"/>
      <c r="R26" s="477"/>
      <c r="S26" s="477"/>
      <c r="T26" s="477"/>
      <c r="U26" s="477">
        <v>6536</v>
      </c>
      <c r="V26" s="477"/>
      <c r="W26" s="477"/>
      <c r="X26" s="477"/>
      <c r="Y26" s="477"/>
      <c r="Z26" s="477"/>
      <c r="AA26" s="477"/>
      <c r="AB26" s="477">
        <v>1878</v>
      </c>
      <c r="AC26" s="477"/>
      <c r="AD26" s="477"/>
      <c r="AE26" s="477"/>
      <c r="AF26" s="477"/>
      <c r="AG26" s="477"/>
      <c r="AH26" s="477"/>
      <c r="AI26" s="477">
        <v>8204</v>
      </c>
      <c r="AJ26" s="477"/>
      <c r="AK26" s="477"/>
      <c r="AL26" s="477"/>
      <c r="AM26" s="477"/>
      <c r="AN26" s="477"/>
      <c r="AO26" s="477"/>
      <c r="AP26" s="477">
        <v>6355</v>
      </c>
      <c r="AQ26" s="477"/>
      <c r="AR26" s="477"/>
      <c r="AS26" s="477"/>
      <c r="AT26" s="477"/>
      <c r="AU26" s="477"/>
      <c r="AV26" s="477"/>
      <c r="AW26" s="477">
        <v>1849</v>
      </c>
      <c r="AX26" s="477"/>
      <c r="AY26" s="477"/>
      <c r="AZ26" s="477"/>
      <c r="BA26" s="477"/>
      <c r="BB26" s="477"/>
      <c r="BC26" s="477"/>
      <c r="BD26" s="477">
        <v>552</v>
      </c>
      <c r="BE26" s="477"/>
      <c r="BF26" s="477"/>
      <c r="BG26" s="477"/>
      <c r="BH26" s="477"/>
      <c r="BI26" s="477"/>
      <c r="BJ26" s="477"/>
    </row>
    <row r="27" spans="2:63">
      <c r="B27" s="316"/>
      <c r="C27" s="316"/>
      <c r="D27" s="316"/>
      <c r="E27" s="316"/>
      <c r="F27" s="316"/>
      <c r="G27" s="911">
        <v>23</v>
      </c>
      <c r="H27" s="911"/>
      <c r="I27" s="316"/>
      <c r="J27" s="316"/>
      <c r="K27" s="316"/>
      <c r="L27" s="316"/>
      <c r="M27" s="318"/>
      <c r="N27" s="476">
        <v>8818</v>
      </c>
      <c r="O27" s="477"/>
      <c r="P27" s="477"/>
      <c r="Q27" s="477"/>
      <c r="R27" s="477"/>
      <c r="S27" s="477"/>
      <c r="T27" s="477"/>
      <c r="U27" s="477">
        <v>6541</v>
      </c>
      <c r="V27" s="477"/>
      <c r="W27" s="477"/>
      <c r="X27" s="477"/>
      <c r="Y27" s="477"/>
      <c r="Z27" s="477"/>
      <c r="AA27" s="477"/>
      <c r="AB27" s="477">
        <v>2277</v>
      </c>
      <c r="AC27" s="477"/>
      <c r="AD27" s="477"/>
      <c r="AE27" s="477"/>
      <c r="AF27" s="477"/>
      <c r="AG27" s="477"/>
      <c r="AH27" s="477"/>
      <c r="AI27" s="477">
        <v>8547</v>
      </c>
      <c r="AJ27" s="477"/>
      <c r="AK27" s="477"/>
      <c r="AL27" s="477"/>
      <c r="AM27" s="477"/>
      <c r="AN27" s="477"/>
      <c r="AO27" s="477"/>
      <c r="AP27" s="477">
        <v>6352</v>
      </c>
      <c r="AQ27" s="477"/>
      <c r="AR27" s="477"/>
      <c r="AS27" s="477"/>
      <c r="AT27" s="477"/>
      <c r="AU27" s="477"/>
      <c r="AV27" s="477"/>
      <c r="AW27" s="477">
        <v>2195</v>
      </c>
      <c r="AX27" s="477"/>
      <c r="AY27" s="477"/>
      <c r="AZ27" s="477"/>
      <c r="BA27" s="477"/>
      <c r="BB27" s="477"/>
      <c r="BC27" s="477"/>
      <c r="BD27" s="477">
        <v>564</v>
      </c>
      <c r="BE27" s="477"/>
      <c r="BF27" s="477"/>
      <c r="BG27" s="477"/>
      <c r="BH27" s="477"/>
      <c r="BI27" s="477"/>
      <c r="BJ27" s="477"/>
    </row>
    <row r="28" spans="2:63">
      <c r="B28" s="316"/>
      <c r="C28" s="316"/>
      <c r="D28" s="316"/>
      <c r="E28" s="316"/>
      <c r="F28" s="316"/>
      <c r="G28" s="911">
        <v>24</v>
      </c>
      <c r="H28" s="911"/>
      <c r="I28" s="316"/>
      <c r="J28" s="316"/>
      <c r="K28" s="316"/>
      <c r="L28" s="316"/>
      <c r="M28" s="318"/>
      <c r="N28" s="476">
        <v>9414</v>
      </c>
      <c r="O28" s="477"/>
      <c r="P28" s="477"/>
      <c r="Q28" s="477"/>
      <c r="R28" s="477"/>
      <c r="S28" s="477"/>
      <c r="T28" s="477"/>
      <c r="U28" s="477">
        <v>6541</v>
      </c>
      <c r="V28" s="477"/>
      <c r="W28" s="477"/>
      <c r="X28" s="477"/>
      <c r="Y28" s="477"/>
      <c r="Z28" s="477"/>
      <c r="AA28" s="477"/>
      <c r="AB28" s="477">
        <v>2873</v>
      </c>
      <c r="AC28" s="477"/>
      <c r="AD28" s="477"/>
      <c r="AE28" s="477"/>
      <c r="AF28" s="477"/>
      <c r="AG28" s="477"/>
      <c r="AH28" s="477"/>
      <c r="AI28" s="477">
        <v>9077</v>
      </c>
      <c r="AJ28" s="477"/>
      <c r="AK28" s="477"/>
      <c r="AL28" s="477"/>
      <c r="AM28" s="477"/>
      <c r="AN28" s="477"/>
      <c r="AO28" s="477"/>
      <c r="AP28" s="477">
        <v>6372</v>
      </c>
      <c r="AQ28" s="477"/>
      <c r="AR28" s="477"/>
      <c r="AS28" s="477"/>
      <c r="AT28" s="477"/>
      <c r="AU28" s="477"/>
      <c r="AV28" s="477"/>
      <c r="AW28" s="477">
        <v>2705</v>
      </c>
      <c r="AX28" s="477"/>
      <c r="AY28" s="477"/>
      <c r="AZ28" s="477"/>
      <c r="BA28" s="477"/>
      <c r="BB28" s="477"/>
      <c r="BC28" s="477"/>
      <c r="BD28" s="477">
        <v>523</v>
      </c>
      <c r="BE28" s="477"/>
      <c r="BF28" s="477"/>
      <c r="BG28" s="477"/>
      <c r="BH28" s="477"/>
      <c r="BI28" s="477"/>
      <c r="BJ28" s="477"/>
    </row>
    <row r="29" spans="2:63">
      <c r="G29" s="911">
        <v>25</v>
      </c>
      <c r="H29" s="911"/>
      <c r="M29" s="22"/>
      <c r="N29" s="476">
        <v>9885</v>
      </c>
      <c r="O29" s="477"/>
      <c r="P29" s="477"/>
      <c r="Q29" s="477"/>
      <c r="R29" s="477"/>
      <c r="S29" s="477"/>
      <c r="T29" s="477"/>
      <c r="U29" s="477">
        <v>6567</v>
      </c>
      <c r="V29" s="477"/>
      <c r="W29" s="477"/>
      <c r="X29" s="477"/>
      <c r="Y29" s="477"/>
      <c r="Z29" s="477"/>
      <c r="AA29" s="477"/>
      <c r="AB29" s="477">
        <v>3318</v>
      </c>
      <c r="AC29" s="477"/>
      <c r="AD29" s="477"/>
      <c r="AE29" s="477"/>
      <c r="AF29" s="477"/>
      <c r="AG29" s="477"/>
      <c r="AH29" s="477"/>
      <c r="AI29" s="477">
        <v>9600</v>
      </c>
      <c r="AJ29" s="477"/>
      <c r="AK29" s="477"/>
      <c r="AL29" s="477"/>
      <c r="AM29" s="477"/>
      <c r="AN29" s="477"/>
      <c r="AO29" s="477"/>
      <c r="AP29" s="477">
        <v>6386</v>
      </c>
      <c r="AQ29" s="477"/>
      <c r="AR29" s="477"/>
      <c r="AS29" s="477"/>
      <c r="AT29" s="477"/>
      <c r="AU29" s="477"/>
      <c r="AV29" s="477"/>
      <c r="AW29" s="477">
        <v>3214</v>
      </c>
      <c r="AX29" s="477"/>
      <c r="AY29" s="477"/>
      <c r="AZ29" s="477"/>
      <c r="BA29" s="477"/>
      <c r="BB29" s="477"/>
      <c r="BC29" s="477"/>
      <c r="BD29" s="477">
        <v>578</v>
      </c>
      <c r="BE29" s="477"/>
      <c r="BF29" s="477"/>
      <c r="BG29" s="477"/>
      <c r="BH29" s="477"/>
      <c r="BI29" s="477"/>
      <c r="BJ29" s="477"/>
    </row>
    <row r="30" spans="2:63">
      <c r="C30" s="314"/>
      <c r="D30" s="314"/>
      <c r="E30" s="314"/>
      <c r="F30" s="314"/>
      <c r="G30" s="912">
        <v>26</v>
      </c>
      <c r="H30" s="912"/>
      <c r="I30" s="314"/>
      <c r="J30" s="314"/>
      <c r="K30" s="314"/>
      <c r="L30" s="314"/>
      <c r="M30" s="22"/>
      <c r="N30" s="581">
        <v>10507</v>
      </c>
      <c r="O30" s="582"/>
      <c r="P30" s="582"/>
      <c r="Q30" s="582"/>
      <c r="R30" s="582"/>
      <c r="S30" s="582"/>
      <c r="T30" s="582"/>
      <c r="U30" s="485">
        <v>6585</v>
      </c>
      <c r="V30" s="485"/>
      <c r="W30" s="485"/>
      <c r="X30" s="485"/>
      <c r="Y30" s="485"/>
      <c r="Z30" s="485"/>
      <c r="AA30" s="485"/>
      <c r="AB30" s="485">
        <v>3922</v>
      </c>
      <c r="AC30" s="485"/>
      <c r="AD30" s="485"/>
      <c r="AE30" s="485"/>
      <c r="AF30" s="485"/>
      <c r="AG30" s="485"/>
      <c r="AH30" s="485"/>
      <c r="AI30" s="485">
        <v>10266</v>
      </c>
      <c r="AJ30" s="485"/>
      <c r="AK30" s="485"/>
      <c r="AL30" s="485"/>
      <c r="AM30" s="485"/>
      <c r="AN30" s="485"/>
      <c r="AO30" s="485"/>
      <c r="AP30" s="485">
        <v>6443</v>
      </c>
      <c r="AQ30" s="485"/>
      <c r="AR30" s="485"/>
      <c r="AS30" s="485"/>
      <c r="AT30" s="485"/>
      <c r="AU30" s="485"/>
      <c r="AV30" s="485"/>
      <c r="AW30" s="485">
        <v>3823</v>
      </c>
      <c r="AX30" s="485"/>
      <c r="AY30" s="485"/>
      <c r="AZ30" s="485"/>
      <c r="BA30" s="485"/>
      <c r="BB30" s="485"/>
      <c r="BC30" s="485"/>
      <c r="BD30" s="485">
        <v>487</v>
      </c>
      <c r="BE30" s="485"/>
      <c r="BF30" s="485"/>
      <c r="BG30" s="485"/>
      <c r="BH30" s="485"/>
      <c r="BI30" s="485"/>
      <c r="BJ30" s="485"/>
    </row>
    <row r="31" spans="2:63">
      <c r="M31" s="22"/>
    </row>
    <row r="32" spans="2:63">
      <c r="C32" s="914" t="s">
        <v>575</v>
      </c>
      <c r="D32" s="914"/>
      <c r="E32" s="914"/>
      <c r="F32" s="914"/>
      <c r="G32" s="914"/>
      <c r="H32" s="914"/>
      <c r="I32" s="914"/>
      <c r="J32" s="454" t="s">
        <v>574</v>
      </c>
      <c r="K32" s="454"/>
      <c r="L32" s="454"/>
      <c r="M32" s="22"/>
      <c r="N32" s="913">
        <f>SUM(U32:AH32)</f>
        <v>840</v>
      </c>
      <c r="O32" s="913"/>
      <c r="P32" s="913"/>
      <c r="Q32" s="913"/>
      <c r="R32" s="913"/>
      <c r="S32" s="913"/>
      <c r="T32" s="913"/>
      <c r="U32" s="492">
        <v>531</v>
      </c>
      <c r="V32" s="492"/>
      <c r="W32" s="492"/>
      <c r="X32" s="492"/>
      <c r="Y32" s="492"/>
      <c r="Z32" s="492"/>
      <c r="AA32" s="492"/>
      <c r="AB32" s="492">
        <v>309</v>
      </c>
      <c r="AC32" s="492"/>
      <c r="AD32" s="492"/>
      <c r="AE32" s="492"/>
      <c r="AF32" s="492"/>
      <c r="AG32" s="492"/>
      <c r="AH32" s="492"/>
      <c r="AI32" s="913">
        <f t="shared" ref="AI32:AI37" si="0">SUM(AP32,AW32)</f>
        <v>834</v>
      </c>
      <c r="AJ32" s="913"/>
      <c r="AK32" s="913"/>
      <c r="AL32" s="913"/>
      <c r="AM32" s="913"/>
      <c r="AN32" s="913"/>
      <c r="AO32" s="913"/>
      <c r="AP32" s="492">
        <v>527</v>
      </c>
      <c r="AQ32" s="492"/>
      <c r="AR32" s="492"/>
      <c r="AS32" s="492"/>
      <c r="AT32" s="492"/>
      <c r="AU32" s="492"/>
      <c r="AV32" s="492"/>
      <c r="AW32" s="492">
        <v>307</v>
      </c>
      <c r="AX32" s="492"/>
      <c r="AY32" s="492"/>
      <c r="AZ32" s="492"/>
      <c r="BA32" s="492"/>
      <c r="BB32" s="492"/>
      <c r="BC32" s="492"/>
      <c r="BD32" s="492">
        <v>139</v>
      </c>
      <c r="BE32" s="492"/>
      <c r="BF32" s="492"/>
      <c r="BG32" s="492"/>
      <c r="BH32" s="492"/>
      <c r="BI32" s="492"/>
      <c r="BJ32" s="492"/>
    </row>
    <row r="33" spans="2:62">
      <c r="C33" s="914" t="s">
        <v>573</v>
      </c>
      <c r="D33" s="914"/>
      <c r="E33" s="914"/>
      <c r="F33" s="914"/>
      <c r="G33" s="914"/>
      <c r="H33" s="914"/>
      <c r="I33" s="914"/>
      <c r="M33" s="22"/>
      <c r="N33" s="913">
        <f>SUM(U33:AH33)</f>
        <v>1639</v>
      </c>
      <c r="O33" s="913"/>
      <c r="P33" s="913"/>
      <c r="Q33" s="913"/>
      <c r="R33" s="913"/>
      <c r="S33" s="913"/>
      <c r="T33" s="913"/>
      <c r="U33" s="492">
        <v>1013</v>
      </c>
      <c r="V33" s="492"/>
      <c r="W33" s="492"/>
      <c r="X33" s="492"/>
      <c r="Y33" s="492"/>
      <c r="Z33" s="492"/>
      <c r="AA33" s="492"/>
      <c r="AB33" s="492">
        <v>626</v>
      </c>
      <c r="AC33" s="492"/>
      <c r="AD33" s="492"/>
      <c r="AE33" s="492"/>
      <c r="AF33" s="492"/>
      <c r="AG33" s="492"/>
      <c r="AH33" s="492"/>
      <c r="AI33" s="913">
        <f t="shared" si="0"/>
        <v>1633</v>
      </c>
      <c r="AJ33" s="913"/>
      <c r="AK33" s="913"/>
      <c r="AL33" s="913"/>
      <c r="AM33" s="913"/>
      <c r="AN33" s="913"/>
      <c r="AO33" s="913"/>
      <c r="AP33" s="492">
        <v>1009</v>
      </c>
      <c r="AQ33" s="492"/>
      <c r="AR33" s="492"/>
      <c r="AS33" s="492"/>
      <c r="AT33" s="492"/>
      <c r="AU33" s="492"/>
      <c r="AV33" s="492"/>
      <c r="AW33" s="492">
        <v>624</v>
      </c>
      <c r="AX33" s="492"/>
      <c r="AY33" s="492"/>
      <c r="AZ33" s="492"/>
      <c r="BA33" s="492"/>
      <c r="BB33" s="492"/>
      <c r="BC33" s="492"/>
      <c r="BD33" s="492">
        <v>237</v>
      </c>
      <c r="BE33" s="492"/>
      <c r="BF33" s="492"/>
      <c r="BG33" s="492"/>
      <c r="BH33" s="492"/>
      <c r="BI33" s="492"/>
      <c r="BJ33" s="492"/>
    </row>
    <row r="34" spans="2:62">
      <c r="C34" s="914" t="s">
        <v>572</v>
      </c>
      <c r="D34" s="914"/>
      <c r="E34" s="914"/>
      <c r="F34" s="914"/>
      <c r="G34" s="914"/>
      <c r="H34" s="914"/>
      <c r="I34" s="914"/>
      <c r="M34" s="22"/>
      <c r="N34" s="913">
        <f>SUM(U34:AH34)</f>
        <v>1907</v>
      </c>
      <c r="O34" s="913"/>
      <c r="P34" s="913"/>
      <c r="Q34" s="913"/>
      <c r="R34" s="913"/>
      <c r="S34" s="913"/>
      <c r="T34" s="913"/>
      <c r="U34" s="492">
        <v>1156</v>
      </c>
      <c r="V34" s="492"/>
      <c r="W34" s="492"/>
      <c r="X34" s="492"/>
      <c r="Y34" s="492"/>
      <c r="Z34" s="492"/>
      <c r="AA34" s="492"/>
      <c r="AB34" s="492">
        <v>751</v>
      </c>
      <c r="AC34" s="492"/>
      <c r="AD34" s="492"/>
      <c r="AE34" s="492"/>
      <c r="AF34" s="492"/>
      <c r="AG34" s="492"/>
      <c r="AH34" s="492"/>
      <c r="AI34" s="913">
        <f t="shared" si="0"/>
        <v>1895</v>
      </c>
      <c r="AJ34" s="913"/>
      <c r="AK34" s="913"/>
      <c r="AL34" s="913"/>
      <c r="AM34" s="913"/>
      <c r="AN34" s="913"/>
      <c r="AO34" s="913"/>
      <c r="AP34" s="492">
        <v>1153</v>
      </c>
      <c r="AQ34" s="492"/>
      <c r="AR34" s="492"/>
      <c r="AS34" s="492"/>
      <c r="AT34" s="492"/>
      <c r="AU34" s="492"/>
      <c r="AV34" s="492"/>
      <c r="AW34" s="492">
        <v>742</v>
      </c>
      <c r="AX34" s="492"/>
      <c r="AY34" s="492"/>
      <c r="AZ34" s="492"/>
      <c r="BA34" s="492"/>
      <c r="BB34" s="492"/>
      <c r="BC34" s="492"/>
      <c r="BD34" s="492">
        <v>90</v>
      </c>
      <c r="BE34" s="492"/>
      <c r="BF34" s="492"/>
      <c r="BG34" s="492"/>
      <c r="BH34" s="492"/>
      <c r="BI34" s="492"/>
      <c r="BJ34" s="492"/>
    </row>
    <row r="35" spans="2:62">
      <c r="C35" s="914" t="s">
        <v>571</v>
      </c>
      <c r="D35" s="914"/>
      <c r="E35" s="914"/>
      <c r="F35" s="914"/>
      <c r="G35" s="914"/>
      <c r="H35" s="914"/>
      <c r="I35" s="914"/>
      <c r="M35" s="22"/>
      <c r="N35" s="913">
        <f>SUM(U35:AA37,AB35)</f>
        <v>6121</v>
      </c>
      <c r="O35" s="460"/>
      <c r="P35" s="460"/>
      <c r="Q35" s="460"/>
      <c r="R35" s="460"/>
      <c r="S35" s="460"/>
      <c r="T35" s="460"/>
      <c r="U35" s="492">
        <v>1244</v>
      </c>
      <c r="V35" s="492"/>
      <c r="W35" s="492"/>
      <c r="X35" s="492"/>
      <c r="Y35" s="492"/>
      <c r="Z35" s="492"/>
      <c r="AA35" s="492"/>
      <c r="AB35" s="451">
        <v>2236</v>
      </c>
      <c r="AC35" s="451"/>
      <c r="AD35" s="451"/>
      <c r="AE35" s="451"/>
      <c r="AF35" s="451"/>
      <c r="AG35" s="451"/>
      <c r="AH35" s="451"/>
      <c r="AI35" s="913">
        <f t="shared" si="0"/>
        <v>2030</v>
      </c>
      <c r="AJ35" s="913"/>
      <c r="AK35" s="913"/>
      <c r="AL35" s="913"/>
      <c r="AM35" s="913"/>
      <c r="AN35" s="913"/>
      <c r="AO35" s="913"/>
      <c r="AP35" s="492">
        <v>1226</v>
      </c>
      <c r="AQ35" s="492"/>
      <c r="AR35" s="492"/>
      <c r="AS35" s="492"/>
      <c r="AT35" s="492"/>
      <c r="AU35" s="492"/>
      <c r="AV35" s="492"/>
      <c r="AW35" s="492">
        <v>804</v>
      </c>
      <c r="AX35" s="492"/>
      <c r="AY35" s="492"/>
      <c r="AZ35" s="492"/>
      <c r="BA35" s="492"/>
      <c r="BB35" s="492"/>
      <c r="BC35" s="492"/>
      <c r="BD35" s="492">
        <v>21</v>
      </c>
      <c r="BE35" s="492"/>
      <c r="BF35" s="492"/>
      <c r="BG35" s="492"/>
      <c r="BH35" s="492"/>
      <c r="BI35" s="492"/>
      <c r="BJ35" s="492"/>
    </row>
    <row r="36" spans="2:62">
      <c r="C36" s="914" t="s">
        <v>570</v>
      </c>
      <c r="D36" s="914"/>
      <c r="E36" s="914"/>
      <c r="F36" s="914"/>
      <c r="G36" s="914"/>
      <c r="H36" s="914"/>
      <c r="I36" s="914"/>
      <c r="M36" s="22"/>
      <c r="N36" s="460"/>
      <c r="O36" s="460"/>
      <c r="P36" s="460"/>
      <c r="Q36" s="460"/>
      <c r="R36" s="460"/>
      <c r="S36" s="460"/>
      <c r="T36" s="460"/>
      <c r="U36" s="492">
        <v>1307</v>
      </c>
      <c r="V36" s="492"/>
      <c r="W36" s="492"/>
      <c r="X36" s="492"/>
      <c r="Y36" s="492"/>
      <c r="Z36" s="492"/>
      <c r="AA36" s="492"/>
      <c r="AB36" s="451"/>
      <c r="AC36" s="451"/>
      <c r="AD36" s="451"/>
      <c r="AE36" s="451"/>
      <c r="AF36" s="451"/>
      <c r="AG36" s="451"/>
      <c r="AH36" s="451"/>
      <c r="AI36" s="913">
        <f t="shared" si="0"/>
        <v>1967</v>
      </c>
      <c r="AJ36" s="913"/>
      <c r="AK36" s="913"/>
      <c r="AL36" s="913"/>
      <c r="AM36" s="913"/>
      <c r="AN36" s="913"/>
      <c r="AO36" s="913"/>
      <c r="AP36" s="492">
        <v>1264</v>
      </c>
      <c r="AQ36" s="492"/>
      <c r="AR36" s="492"/>
      <c r="AS36" s="492"/>
      <c r="AT36" s="492"/>
      <c r="AU36" s="492"/>
      <c r="AV36" s="492"/>
      <c r="AW36" s="492">
        <v>703</v>
      </c>
      <c r="AX36" s="492"/>
      <c r="AY36" s="492"/>
      <c r="AZ36" s="492"/>
      <c r="BA36" s="492"/>
      <c r="BB36" s="492"/>
      <c r="BC36" s="492"/>
      <c r="BD36" s="451">
        <v>0</v>
      </c>
      <c r="BE36" s="451"/>
      <c r="BF36" s="451"/>
      <c r="BG36" s="451"/>
      <c r="BH36" s="451"/>
      <c r="BI36" s="451"/>
      <c r="BJ36" s="451"/>
    </row>
    <row r="37" spans="2:62">
      <c r="C37" s="914" t="s">
        <v>569</v>
      </c>
      <c r="D37" s="914"/>
      <c r="E37" s="914"/>
      <c r="F37" s="914"/>
      <c r="G37" s="914"/>
      <c r="H37" s="914"/>
      <c r="I37" s="914"/>
      <c r="M37" s="22"/>
      <c r="N37" s="460"/>
      <c r="O37" s="460"/>
      <c r="P37" s="460"/>
      <c r="Q37" s="460"/>
      <c r="R37" s="460"/>
      <c r="S37" s="460"/>
      <c r="T37" s="460"/>
      <c r="U37" s="492">
        <v>1334</v>
      </c>
      <c r="V37" s="492"/>
      <c r="W37" s="492"/>
      <c r="X37" s="492"/>
      <c r="Y37" s="492"/>
      <c r="Z37" s="492"/>
      <c r="AA37" s="492"/>
      <c r="AB37" s="451"/>
      <c r="AC37" s="451"/>
      <c r="AD37" s="451"/>
      <c r="AE37" s="451"/>
      <c r="AF37" s="451"/>
      <c r="AG37" s="451"/>
      <c r="AH37" s="451"/>
      <c r="AI37" s="913">
        <f t="shared" si="0"/>
        <v>1907</v>
      </c>
      <c r="AJ37" s="913"/>
      <c r="AK37" s="913"/>
      <c r="AL37" s="913"/>
      <c r="AM37" s="913"/>
      <c r="AN37" s="913"/>
      <c r="AO37" s="913"/>
      <c r="AP37" s="492">
        <v>1264</v>
      </c>
      <c r="AQ37" s="492"/>
      <c r="AR37" s="492"/>
      <c r="AS37" s="492"/>
      <c r="AT37" s="492"/>
      <c r="AU37" s="492"/>
      <c r="AV37" s="492"/>
      <c r="AW37" s="492">
        <v>643</v>
      </c>
      <c r="AX37" s="492"/>
      <c r="AY37" s="492"/>
      <c r="AZ37" s="492"/>
      <c r="BA37" s="492"/>
      <c r="BB37" s="492"/>
      <c r="BC37" s="492"/>
      <c r="BD37" s="451">
        <v>0</v>
      </c>
      <c r="BE37" s="451"/>
      <c r="BF37" s="451"/>
      <c r="BG37" s="451"/>
      <c r="BH37" s="451"/>
      <c r="BI37" s="451"/>
      <c r="BJ37" s="451"/>
    </row>
    <row r="38" spans="2:6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>
      <c r="C39" s="486" t="s">
        <v>8</v>
      </c>
      <c r="D39" s="486"/>
      <c r="E39" s="265" t="s">
        <v>435</v>
      </c>
      <c r="F39" s="2" t="s">
        <v>568</v>
      </c>
    </row>
    <row r="40" spans="2:62">
      <c r="B40" s="480" t="s">
        <v>9</v>
      </c>
      <c r="C40" s="480"/>
      <c r="D40" s="480"/>
      <c r="E40" s="265" t="s">
        <v>435</v>
      </c>
      <c r="F40" s="2" t="s">
        <v>498</v>
      </c>
    </row>
    <row r="41" spans="2:62" ht="13.5" customHeight="1"/>
    <row r="42" spans="2:62" ht="18" customHeight="1">
      <c r="B42" s="446" t="s">
        <v>855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</row>
    <row r="43" spans="2:62" ht="12.95" customHeight="1"/>
    <row r="44" spans="2:62">
      <c r="B44" s="461" t="s">
        <v>1</v>
      </c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 t="s">
        <v>397</v>
      </c>
      <c r="P44" s="462"/>
      <c r="Q44" s="462"/>
      <c r="R44" s="462"/>
      <c r="S44" s="462"/>
      <c r="T44" s="462"/>
      <c r="U44" s="462" t="s">
        <v>398</v>
      </c>
      <c r="V44" s="462"/>
      <c r="W44" s="462"/>
      <c r="X44" s="462"/>
      <c r="Y44" s="462"/>
      <c r="Z44" s="462"/>
      <c r="AA44" s="462" t="s">
        <v>495</v>
      </c>
      <c r="AB44" s="462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7"/>
    </row>
    <row r="45" spans="2:62">
      <c r="B45" s="463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556" t="s">
        <v>235</v>
      </c>
      <c r="AB45" s="556"/>
      <c r="AC45" s="556"/>
      <c r="AD45" s="556"/>
      <c r="AE45" s="556"/>
      <c r="AF45" s="556"/>
      <c r="AG45" s="464" t="s">
        <v>564</v>
      </c>
      <c r="AH45" s="464"/>
      <c r="AI45" s="464"/>
      <c r="AJ45" s="464"/>
      <c r="AK45" s="464"/>
      <c r="AL45" s="464"/>
      <c r="AM45" s="464" t="s">
        <v>563</v>
      </c>
      <c r="AN45" s="464"/>
      <c r="AO45" s="464"/>
      <c r="AP45" s="464"/>
      <c r="AQ45" s="464"/>
      <c r="AR45" s="464"/>
      <c r="AS45" s="464" t="s">
        <v>562</v>
      </c>
      <c r="AT45" s="464"/>
      <c r="AU45" s="464"/>
      <c r="AV45" s="464"/>
      <c r="AW45" s="464"/>
      <c r="AX45" s="464"/>
      <c r="AY45" s="464" t="s">
        <v>561</v>
      </c>
      <c r="AZ45" s="464"/>
      <c r="BA45" s="464"/>
      <c r="BB45" s="464"/>
      <c r="BC45" s="464"/>
      <c r="BD45" s="464"/>
      <c r="BE45" s="464" t="s">
        <v>560</v>
      </c>
      <c r="BF45" s="464"/>
      <c r="BG45" s="464"/>
      <c r="BH45" s="464"/>
      <c r="BI45" s="464"/>
      <c r="BJ45" s="466"/>
    </row>
    <row r="46" spans="2:62">
      <c r="N46" s="21"/>
    </row>
    <row r="47" spans="2:62">
      <c r="C47" s="458" t="s">
        <v>7</v>
      </c>
      <c r="D47" s="458"/>
      <c r="E47" s="458"/>
      <c r="F47" s="458"/>
      <c r="G47" s="454">
        <v>22</v>
      </c>
      <c r="H47" s="454"/>
      <c r="I47" s="454"/>
      <c r="J47" s="458" t="s">
        <v>1</v>
      </c>
      <c r="K47" s="458"/>
      <c r="L47" s="458"/>
      <c r="M47" s="458"/>
      <c r="N47" s="22"/>
      <c r="O47" s="899">
        <v>7</v>
      </c>
      <c r="P47" s="899"/>
      <c r="Q47" s="899"/>
      <c r="R47" s="899"/>
      <c r="S47" s="899"/>
      <c r="T47" s="899"/>
      <c r="U47" s="899">
        <v>140</v>
      </c>
      <c r="V47" s="899"/>
      <c r="W47" s="899"/>
      <c r="X47" s="899"/>
      <c r="Y47" s="899"/>
      <c r="Z47" s="899"/>
      <c r="AA47" s="451">
        <v>1584</v>
      </c>
      <c r="AB47" s="451"/>
      <c r="AC47" s="451"/>
      <c r="AD47" s="451"/>
      <c r="AE47" s="451"/>
      <c r="AF47" s="451"/>
      <c r="AG47" s="451">
        <v>546</v>
      </c>
      <c r="AH47" s="451"/>
      <c r="AI47" s="451"/>
      <c r="AJ47" s="451"/>
      <c r="AK47" s="451"/>
      <c r="AL47" s="451"/>
      <c r="AM47" s="451">
        <v>593</v>
      </c>
      <c r="AN47" s="451"/>
      <c r="AO47" s="451"/>
      <c r="AP47" s="451"/>
      <c r="AQ47" s="451"/>
      <c r="AR47" s="451"/>
      <c r="AS47" s="451">
        <v>265</v>
      </c>
      <c r="AT47" s="451"/>
      <c r="AU47" s="451"/>
      <c r="AV47" s="451"/>
      <c r="AW47" s="451"/>
      <c r="AX47" s="451"/>
      <c r="AY47" s="451">
        <v>131</v>
      </c>
      <c r="AZ47" s="451"/>
      <c r="BA47" s="451"/>
      <c r="BB47" s="451"/>
      <c r="BC47" s="451"/>
      <c r="BD47" s="451"/>
      <c r="BE47" s="451">
        <v>49</v>
      </c>
      <c r="BF47" s="451"/>
      <c r="BG47" s="451"/>
      <c r="BH47" s="451"/>
      <c r="BI47" s="451"/>
      <c r="BJ47" s="451"/>
    </row>
    <row r="48" spans="2:62">
      <c r="G48" s="454">
        <v>23</v>
      </c>
      <c r="H48" s="454"/>
      <c r="I48" s="454"/>
      <c r="N48" s="22"/>
      <c r="O48" s="899">
        <v>7</v>
      </c>
      <c r="P48" s="899"/>
      <c r="Q48" s="899"/>
      <c r="R48" s="899"/>
      <c r="S48" s="899"/>
      <c r="T48" s="899"/>
      <c r="U48" s="899">
        <v>140</v>
      </c>
      <c r="V48" s="899"/>
      <c r="W48" s="899"/>
      <c r="X48" s="899"/>
      <c r="Y48" s="899"/>
      <c r="Z48" s="899"/>
      <c r="AA48" s="451">
        <v>1492</v>
      </c>
      <c r="AB48" s="451"/>
      <c r="AC48" s="451"/>
      <c r="AD48" s="451"/>
      <c r="AE48" s="451"/>
      <c r="AF48" s="451"/>
      <c r="AG48" s="451">
        <v>635</v>
      </c>
      <c r="AH48" s="451"/>
      <c r="AI48" s="451"/>
      <c r="AJ48" s="451"/>
      <c r="AK48" s="451"/>
      <c r="AL48" s="451"/>
      <c r="AM48" s="451">
        <v>394</v>
      </c>
      <c r="AN48" s="451"/>
      <c r="AO48" s="451"/>
      <c r="AP48" s="451"/>
      <c r="AQ48" s="451"/>
      <c r="AR48" s="451"/>
      <c r="AS48" s="451">
        <v>289</v>
      </c>
      <c r="AT48" s="451"/>
      <c r="AU48" s="451"/>
      <c r="AV48" s="451"/>
      <c r="AW48" s="451"/>
      <c r="AX48" s="451"/>
      <c r="AY48" s="451">
        <v>129</v>
      </c>
      <c r="AZ48" s="451"/>
      <c r="BA48" s="451"/>
      <c r="BB48" s="451"/>
      <c r="BC48" s="451"/>
      <c r="BD48" s="451"/>
      <c r="BE48" s="451">
        <v>45</v>
      </c>
      <c r="BF48" s="451"/>
      <c r="BG48" s="451"/>
      <c r="BH48" s="451"/>
      <c r="BI48" s="451"/>
      <c r="BJ48" s="451"/>
    </row>
    <row r="49" spans="2:62">
      <c r="G49" s="454">
        <v>24</v>
      </c>
      <c r="H49" s="454"/>
      <c r="I49" s="454"/>
      <c r="N49" s="22"/>
      <c r="O49" s="899">
        <v>5</v>
      </c>
      <c r="P49" s="899"/>
      <c r="Q49" s="899"/>
      <c r="R49" s="899"/>
      <c r="S49" s="899"/>
      <c r="T49" s="899"/>
      <c r="U49" s="899">
        <v>133</v>
      </c>
      <c r="V49" s="899"/>
      <c r="W49" s="899"/>
      <c r="X49" s="899"/>
      <c r="Y49" s="899"/>
      <c r="Z49" s="899"/>
      <c r="AA49" s="451">
        <v>1265</v>
      </c>
      <c r="AB49" s="451"/>
      <c r="AC49" s="451"/>
      <c r="AD49" s="451"/>
      <c r="AE49" s="451"/>
      <c r="AF49" s="451"/>
      <c r="AG49" s="451">
        <v>266</v>
      </c>
      <c r="AH49" s="451"/>
      <c r="AI49" s="451"/>
      <c r="AJ49" s="451"/>
      <c r="AK49" s="451"/>
      <c r="AL49" s="451"/>
      <c r="AM49" s="451">
        <v>450</v>
      </c>
      <c r="AN49" s="451"/>
      <c r="AO49" s="451"/>
      <c r="AP49" s="451"/>
      <c r="AQ49" s="451"/>
      <c r="AR49" s="451"/>
      <c r="AS49" s="451">
        <v>166</v>
      </c>
      <c r="AT49" s="451"/>
      <c r="AU49" s="451"/>
      <c r="AV49" s="451"/>
      <c r="AW49" s="451"/>
      <c r="AX49" s="451"/>
      <c r="AY49" s="451">
        <v>142</v>
      </c>
      <c r="AZ49" s="451"/>
      <c r="BA49" s="451"/>
      <c r="BB49" s="451"/>
      <c r="BC49" s="451"/>
      <c r="BD49" s="451"/>
      <c r="BE49" s="451">
        <v>241</v>
      </c>
      <c r="BF49" s="451"/>
      <c r="BG49" s="451"/>
      <c r="BH49" s="451"/>
      <c r="BI49" s="451"/>
      <c r="BJ49" s="451"/>
    </row>
    <row r="50" spans="2:62">
      <c r="G50" s="454">
        <v>25</v>
      </c>
      <c r="H50" s="454"/>
      <c r="I50" s="454"/>
      <c r="N50" s="22"/>
      <c r="O50" s="899">
        <v>4</v>
      </c>
      <c r="P50" s="899"/>
      <c r="Q50" s="899"/>
      <c r="R50" s="899"/>
      <c r="S50" s="899"/>
      <c r="T50" s="899"/>
      <c r="U50" s="899">
        <v>93</v>
      </c>
      <c r="V50" s="899"/>
      <c r="W50" s="899"/>
      <c r="X50" s="899"/>
      <c r="Y50" s="899"/>
      <c r="Z50" s="899"/>
      <c r="AA50" s="451">
        <v>940</v>
      </c>
      <c r="AB50" s="451"/>
      <c r="AC50" s="451"/>
      <c r="AD50" s="451"/>
      <c r="AE50" s="451"/>
      <c r="AF50" s="451"/>
      <c r="AG50" s="451">
        <v>202</v>
      </c>
      <c r="AH50" s="451"/>
      <c r="AI50" s="451"/>
      <c r="AJ50" s="451"/>
      <c r="AK50" s="451"/>
      <c r="AL50" s="451"/>
      <c r="AM50" s="451">
        <v>316</v>
      </c>
      <c r="AN50" s="451"/>
      <c r="AO50" s="451"/>
      <c r="AP50" s="451"/>
      <c r="AQ50" s="451"/>
      <c r="AR50" s="451"/>
      <c r="AS50" s="451">
        <v>221</v>
      </c>
      <c r="AT50" s="451"/>
      <c r="AU50" s="451"/>
      <c r="AV50" s="451"/>
      <c r="AW50" s="451"/>
      <c r="AX50" s="451"/>
      <c r="AY50" s="451">
        <v>45</v>
      </c>
      <c r="AZ50" s="451"/>
      <c r="BA50" s="451"/>
      <c r="BB50" s="451"/>
      <c r="BC50" s="451"/>
      <c r="BD50" s="451"/>
      <c r="BE50" s="451">
        <v>156</v>
      </c>
      <c r="BF50" s="451"/>
      <c r="BG50" s="451"/>
      <c r="BH50" s="451"/>
      <c r="BI50" s="451"/>
      <c r="BJ50" s="451"/>
    </row>
    <row r="51" spans="2:62">
      <c r="G51" s="455">
        <v>26</v>
      </c>
      <c r="H51" s="455"/>
      <c r="I51" s="455"/>
      <c r="N51" s="22"/>
      <c r="O51" s="906">
        <v>4</v>
      </c>
      <c r="P51" s="906"/>
      <c r="Q51" s="906"/>
      <c r="R51" s="906"/>
      <c r="S51" s="906"/>
      <c r="T51" s="906"/>
      <c r="U51" s="906">
        <v>93</v>
      </c>
      <c r="V51" s="906"/>
      <c r="W51" s="906"/>
      <c r="X51" s="906"/>
      <c r="Y51" s="906"/>
      <c r="Z51" s="906"/>
      <c r="AA51" s="453" t="s">
        <v>559</v>
      </c>
      <c r="AB51" s="453"/>
      <c r="AC51" s="453"/>
      <c r="AD51" s="453"/>
      <c r="AE51" s="453"/>
      <c r="AF51" s="453"/>
      <c r="AG51" s="453" t="s">
        <v>559</v>
      </c>
      <c r="AH51" s="453"/>
      <c r="AI51" s="453"/>
      <c r="AJ51" s="453"/>
      <c r="AK51" s="453"/>
      <c r="AL51" s="453"/>
      <c r="AM51" s="453" t="s">
        <v>559</v>
      </c>
      <c r="AN51" s="453"/>
      <c r="AO51" s="453"/>
      <c r="AP51" s="453"/>
      <c r="AQ51" s="453"/>
      <c r="AR51" s="453"/>
      <c r="AS51" s="453" t="s">
        <v>559</v>
      </c>
      <c r="AT51" s="453"/>
      <c r="AU51" s="453"/>
      <c r="AV51" s="453"/>
      <c r="AW51" s="453"/>
      <c r="AX51" s="453"/>
      <c r="AY51" s="453" t="s">
        <v>559</v>
      </c>
      <c r="AZ51" s="453"/>
      <c r="BA51" s="453"/>
      <c r="BB51" s="453"/>
      <c r="BC51" s="453"/>
      <c r="BD51" s="453"/>
      <c r="BE51" s="453" t="s">
        <v>559</v>
      </c>
      <c r="BF51" s="453"/>
      <c r="BG51" s="453"/>
      <c r="BH51" s="453"/>
      <c r="BI51" s="453"/>
      <c r="BJ51" s="453"/>
    </row>
    <row r="52" spans="2:62"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4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</row>
    <row r="53" spans="2:62">
      <c r="C53" s="486" t="s">
        <v>8</v>
      </c>
      <c r="D53" s="486"/>
      <c r="E53" s="265" t="s">
        <v>435</v>
      </c>
      <c r="F53" s="489">
        <v>-1</v>
      </c>
      <c r="G53" s="489"/>
      <c r="H53" s="2" t="s">
        <v>567</v>
      </c>
    </row>
    <row r="54" spans="2:62">
      <c r="F54" s="902">
        <v>-2</v>
      </c>
      <c r="G54" s="902"/>
      <c r="H54" s="2" t="s">
        <v>566</v>
      </c>
    </row>
    <row r="55" spans="2:62">
      <c r="B55" s="480" t="s">
        <v>9</v>
      </c>
      <c r="C55" s="480"/>
      <c r="D55" s="480"/>
      <c r="E55" s="265" t="s">
        <v>435</v>
      </c>
      <c r="F55" s="2" t="s">
        <v>498</v>
      </c>
    </row>
    <row r="56" spans="2:62" ht="13.5" customHeight="1"/>
    <row r="57" spans="2:62" ht="18" customHeight="1">
      <c r="B57" s="446" t="s">
        <v>856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</row>
    <row r="58" spans="2:62" ht="12.9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>
      <c r="B59" s="461" t="s">
        <v>1</v>
      </c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 t="s">
        <v>397</v>
      </c>
      <c r="P59" s="462"/>
      <c r="Q59" s="462"/>
      <c r="R59" s="462"/>
      <c r="S59" s="462"/>
      <c r="T59" s="462"/>
      <c r="U59" s="462" t="s">
        <v>398</v>
      </c>
      <c r="V59" s="462"/>
      <c r="W59" s="462"/>
      <c r="X59" s="462"/>
      <c r="Y59" s="462"/>
      <c r="Z59" s="462"/>
      <c r="AA59" s="462" t="s">
        <v>565</v>
      </c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2"/>
      <c r="BC59" s="462"/>
      <c r="BD59" s="462"/>
      <c r="BE59" s="462"/>
      <c r="BF59" s="462"/>
      <c r="BG59" s="462"/>
      <c r="BH59" s="462"/>
      <c r="BI59" s="462"/>
      <c r="BJ59" s="467"/>
    </row>
    <row r="60" spans="2:62">
      <c r="B60" s="463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556" t="s">
        <v>235</v>
      </c>
      <c r="AB60" s="556"/>
      <c r="AC60" s="556"/>
      <c r="AD60" s="556"/>
      <c r="AE60" s="556"/>
      <c r="AF60" s="556"/>
      <c r="AG60" s="464" t="s">
        <v>564</v>
      </c>
      <c r="AH60" s="464"/>
      <c r="AI60" s="464"/>
      <c r="AJ60" s="464"/>
      <c r="AK60" s="464"/>
      <c r="AL60" s="464"/>
      <c r="AM60" s="464" t="s">
        <v>563</v>
      </c>
      <c r="AN60" s="464"/>
      <c r="AO60" s="464"/>
      <c r="AP60" s="464"/>
      <c r="AQ60" s="464"/>
      <c r="AR60" s="464"/>
      <c r="AS60" s="464" t="s">
        <v>562</v>
      </c>
      <c r="AT60" s="464"/>
      <c r="AU60" s="464"/>
      <c r="AV60" s="464"/>
      <c r="AW60" s="464"/>
      <c r="AX60" s="464"/>
      <c r="AY60" s="464" t="s">
        <v>561</v>
      </c>
      <c r="AZ60" s="464"/>
      <c r="BA60" s="464"/>
      <c r="BB60" s="464"/>
      <c r="BC60" s="464"/>
      <c r="BD60" s="464"/>
      <c r="BE60" s="464" t="s">
        <v>560</v>
      </c>
      <c r="BF60" s="464"/>
      <c r="BG60" s="464"/>
      <c r="BH60" s="464"/>
      <c r="BI60" s="464"/>
      <c r="BJ60" s="466"/>
    </row>
    <row r="61" spans="2:62">
      <c r="N61" s="21"/>
    </row>
    <row r="62" spans="2:62">
      <c r="C62" s="458" t="s">
        <v>7</v>
      </c>
      <c r="D62" s="458"/>
      <c r="E62" s="458"/>
      <c r="F62" s="458"/>
      <c r="G62" s="454">
        <v>22</v>
      </c>
      <c r="H62" s="454"/>
      <c r="I62" s="454"/>
      <c r="J62" s="458" t="s">
        <v>1</v>
      </c>
      <c r="K62" s="458"/>
      <c r="L62" s="458"/>
      <c r="M62" s="458"/>
      <c r="N62" s="22"/>
      <c r="O62" s="899">
        <v>27</v>
      </c>
      <c r="P62" s="899"/>
      <c r="Q62" s="899"/>
      <c r="R62" s="899"/>
      <c r="S62" s="899"/>
      <c r="T62" s="899"/>
      <c r="U62" s="899">
        <v>815</v>
      </c>
      <c r="V62" s="899"/>
      <c r="W62" s="899"/>
      <c r="X62" s="899"/>
      <c r="Y62" s="899"/>
      <c r="Z62" s="899"/>
      <c r="AA62" s="451">
        <v>9754</v>
      </c>
      <c r="AB62" s="451"/>
      <c r="AC62" s="451"/>
      <c r="AD62" s="451"/>
      <c r="AE62" s="451"/>
      <c r="AF62" s="451"/>
      <c r="AG62" s="451">
        <v>2430</v>
      </c>
      <c r="AH62" s="451"/>
      <c r="AI62" s="451"/>
      <c r="AJ62" s="451"/>
      <c r="AK62" s="451"/>
      <c r="AL62" s="451"/>
      <c r="AM62" s="451">
        <v>3272</v>
      </c>
      <c r="AN62" s="451"/>
      <c r="AO62" s="451"/>
      <c r="AP62" s="451"/>
      <c r="AQ62" s="451"/>
      <c r="AR62" s="451"/>
      <c r="AS62" s="451">
        <v>2684</v>
      </c>
      <c r="AT62" s="451"/>
      <c r="AU62" s="451"/>
      <c r="AV62" s="451"/>
      <c r="AW62" s="451"/>
      <c r="AX62" s="451"/>
      <c r="AY62" s="451">
        <v>743</v>
      </c>
      <c r="AZ62" s="451"/>
      <c r="BA62" s="451"/>
      <c r="BB62" s="451"/>
      <c r="BC62" s="451"/>
      <c r="BD62" s="451"/>
      <c r="BE62" s="451">
        <v>625</v>
      </c>
      <c r="BF62" s="451"/>
      <c r="BG62" s="451"/>
      <c r="BH62" s="451"/>
      <c r="BI62" s="451"/>
      <c r="BJ62" s="451"/>
    </row>
    <row r="63" spans="2:62">
      <c r="G63" s="454">
        <v>23</v>
      </c>
      <c r="H63" s="454"/>
      <c r="I63" s="454"/>
      <c r="N63" s="22"/>
      <c r="O63" s="899">
        <v>31</v>
      </c>
      <c r="P63" s="899"/>
      <c r="Q63" s="899"/>
      <c r="R63" s="899"/>
      <c r="S63" s="899"/>
      <c r="T63" s="899"/>
      <c r="U63" s="899">
        <v>968</v>
      </c>
      <c r="V63" s="899"/>
      <c r="W63" s="899"/>
      <c r="X63" s="899"/>
      <c r="Y63" s="899"/>
      <c r="Z63" s="899"/>
      <c r="AA63" s="451">
        <v>11242</v>
      </c>
      <c r="AB63" s="451"/>
      <c r="AC63" s="451"/>
      <c r="AD63" s="451"/>
      <c r="AE63" s="451"/>
      <c r="AF63" s="451"/>
      <c r="AG63" s="451">
        <v>3088</v>
      </c>
      <c r="AH63" s="451"/>
      <c r="AI63" s="451"/>
      <c r="AJ63" s="451"/>
      <c r="AK63" s="451"/>
      <c r="AL63" s="451"/>
      <c r="AM63" s="451">
        <v>4033</v>
      </c>
      <c r="AN63" s="451"/>
      <c r="AO63" s="451"/>
      <c r="AP63" s="451"/>
      <c r="AQ63" s="451"/>
      <c r="AR63" s="451"/>
      <c r="AS63" s="451">
        <v>2641</v>
      </c>
      <c r="AT63" s="451"/>
      <c r="AU63" s="451"/>
      <c r="AV63" s="451"/>
      <c r="AW63" s="451"/>
      <c r="AX63" s="451"/>
      <c r="AY63" s="451">
        <v>833</v>
      </c>
      <c r="AZ63" s="451"/>
      <c r="BA63" s="451"/>
      <c r="BB63" s="451"/>
      <c r="BC63" s="451"/>
      <c r="BD63" s="451"/>
      <c r="BE63" s="451">
        <v>647</v>
      </c>
      <c r="BF63" s="451"/>
      <c r="BG63" s="451"/>
      <c r="BH63" s="451"/>
      <c r="BI63" s="451"/>
      <c r="BJ63" s="451"/>
    </row>
    <row r="64" spans="2:62">
      <c r="G64" s="454">
        <v>24</v>
      </c>
      <c r="H64" s="454"/>
      <c r="I64" s="454"/>
      <c r="N64" s="22"/>
      <c r="O64" s="899">
        <v>34</v>
      </c>
      <c r="P64" s="899"/>
      <c r="Q64" s="899"/>
      <c r="R64" s="899"/>
      <c r="S64" s="899"/>
      <c r="T64" s="899"/>
      <c r="U64" s="899">
        <v>1055</v>
      </c>
      <c r="V64" s="899"/>
      <c r="W64" s="899"/>
      <c r="X64" s="899"/>
      <c r="Y64" s="899"/>
      <c r="Z64" s="899"/>
      <c r="AA64" s="451">
        <v>12771</v>
      </c>
      <c r="AB64" s="451"/>
      <c r="AC64" s="451"/>
      <c r="AD64" s="451"/>
      <c r="AE64" s="451"/>
      <c r="AF64" s="451"/>
      <c r="AG64" s="451">
        <v>3360</v>
      </c>
      <c r="AH64" s="451"/>
      <c r="AI64" s="451"/>
      <c r="AJ64" s="451"/>
      <c r="AK64" s="451"/>
      <c r="AL64" s="451"/>
      <c r="AM64" s="451">
        <v>4541</v>
      </c>
      <c r="AN64" s="451"/>
      <c r="AO64" s="451"/>
      <c r="AP64" s="451"/>
      <c r="AQ64" s="451"/>
      <c r="AR64" s="451"/>
      <c r="AS64" s="451">
        <v>3416</v>
      </c>
      <c r="AT64" s="451"/>
      <c r="AU64" s="451"/>
      <c r="AV64" s="451"/>
      <c r="AW64" s="451"/>
      <c r="AX64" s="451"/>
      <c r="AY64" s="451">
        <v>689</v>
      </c>
      <c r="AZ64" s="451"/>
      <c r="BA64" s="451"/>
      <c r="BB64" s="451"/>
      <c r="BC64" s="451"/>
      <c r="BD64" s="451"/>
      <c r="BE64" s="451">
        <v>765</v>
      </c>
      <c r="BF64" s="451"/>
      <c r="BG64" s="451"/>
      <c r="BH64" s="451"/>
      <c r="BI64" s="451"/>
      <c r="BJ64" s="451"/>
    </row>
    <row r="65" spans="2:62">
      <c r="G65" s="454">
        <v>25</v>
      </c>
      <c r="H65" s="454"/>
      <c r="I65" s="454"/>
      <c r="N65" s="22"/>
      <c r="O65" s="899">
        <v>36</v>
      </c>
      <c r="P65" s="899"/>
      <c r="Q65" s="899"/>
      <c r="R65" s="899"/>
      <c r="S65" s="899"/>
      <c r="T65" s="899"/>
      <c r="U65" s="899">
        <v>1117</v>
      </c>
      <c r="V65" s="899"/>
      <c r="W65" s="899"/>
      <c r="X65" s="899"/>
      <c r="Y65" s="899"/>
      <c r="Z65" s="899"/>
      <c r="AA65" s="456">
        <v>13900</v>
      </c>
      <c r="AB65" s="456"/>
      <c r="AC65" s="456"/>
      <c r="AD65" s="456"/>
      <c r="AE65" s="456"/>
      <c r="AF65" s="456"/>
      <c r="AG65" s="456">
        <v>3688</v>
      </c>
      <c r="AH65" s="456"/>
      <c r="AI65" s="456"/>
      <c r="AJ65" s="456"/>
      <c r="AK65" s="456"/>
      <c r="AL65" s="456"/>
      <c r="AM65" s="456">
        <v>4547</v>
      </c>
      <c r="AN65" s="456"/>
      <c r="AO65" s="456"/>
      <c r="AP65" s="456"/>
      <c r="AQ65" s="456"/>
      <c r="AR65" s="456"/>
      <c r="AS65" s="456">
        <v>3919</v>
      </c>
      <c r="AT65" s="456"/>
      <c r="AU65" s="456"/>
      <c r="AV65" s="456"/>
      <c r="AW65" s="456"/>
      <c r="AX65" s="456"/>
      <c r="AY65" s="456">
        <v>894</v>
      </c>
      <c r="AZ65" s="456"/>
      <c r="BA65" s="456"/>
      <c r="BB65" s="456"/>
      <c r="BC65" s="456"/>
      <c r="BD65" s="456"/>
      <c r="BE65" s="456">
        <v>852</v>
      </c>
      <c r="BF65" s="456"/>
      <c r="BG65" s="456"/>
      <c r="BH65" s="456"/>
      <c r="BI65" s="456"/>
      <c r="BJ65" s="456"/>
    </row>
    <row r="66" spans="2:62">
      <c r="G66" s="455">
        <v>26</v>
      </c>
      <c r="H66" s="455"/>
      <c r="I66" s="455"/>
      <c r="N66" s="22"/>
      <c r="O66" s="906">
        <v>36</v>
      </c>
      <c r="P66" s="906"/>
      <c r="Q66" s="906"/>
      <c r="R66" s="906"/>
      <c r="S66" s="906"/>
      <c r="T66" s="906"/>
      <c r="U66" s="906">
        <v>1146</v>
      </c>
      <c r="V66" s="906"/>
      <c r="W66" s="906"/>
      <c r="X66" s="906"/>
      <c r="Y66" s="906"/>
      <c r="Z66" s="906"/>
      <c r="AA66" s="910" t="s">
        <v>559</v>
      </c>
      <c r="AB66" s="910"/>
      <c r="AC66" s="910"/>
      <c r="AD66" s="910"/>
      <c r="AE66" s="910"/>
      <c r="AF66" s="910"/>
      <c r="AG66" s="910" t="s">
        <v>559</v>
      </c>
      <c r="AH66" s="910"/>
      <c r="AI66" s="910"/>
      <c r="AJ66" s="910"/>
      <c r="AK66" s="910"/>
      <c r="AL66" s="910"/>
      <c r="AM66" s="910" t="s">
        <v>559</v>
      </c>
      <c r="AN66" s="910"/>
      <c r="AO66" s="910"/>
      <c r="AP66" s="910"/>
      <c r="AQ66" s="910"/>
      <c r="AR66" s="910"/>
      <c r="AS66" s="910" t="s">
        <v>559</v>
      </c>
      <c r="AT66" s="910"/>
      <c r="AU66" s="910"/>
      <c r="AV66" s="910"/>
      <c r="AW66" s="910"/>
      <c r="AX66" s="910"/>
      <c r="AY66" s="910" t="s">
        <v>559</v>
      </c>
      <c r="AZ66" s="910"/>
      <c r="BA66" s="910"/>
      <c r="BB66" s="910"/>
      <c r="BC66" s="910"/>
      <c r="BD66" s="910"/>
      <c r="BE66" s="910" t="s">
        <v>559</v>
      </c>
      <c r="BF66" s="910"/>
      <c r="BG66" s="910"/>
      <c r="BH66" s="910"/>
      <c r="BI66" s="910"/>
      <c r="BJ66" s="910"/>
    </row>
    <row r="67" spans="2:6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>
      <c r="C68" s="486" t="s">
        <v>8</v>
      </c>
      <c r="D68" s="486"/>
      <c r="E68" s="265" t="s">
        <v>125</v>
      </c>
      <c r="F68" s="489">
        <v>-1</v>
      </c>
      <c r="G68" s="489"/>
      <c r="H68" s="2" t="s">
        <v>558</v>
      </c>
    </row>
    <row r="69" spans="2:62">
      <c r="F69" s="902">
        <v>-2</v>
      </c>
      <c r="G69" s="902"/>
      <c r="H69" s="2" t="s">
        <v>557</v>
      </c>
    </row>
    <row r="70" spans="2:62">
      <c r="B70" s="480" t="s">
        <v>9</v>
      </c>
      <c r="C70" s="480"/>
      <c r="D70" s="480"/>
      <c r="E70" s="265" t="s">
        <v>125</v>
      </c>
      <c r="F70" s="2" t="s">
        <v>498</v>
      </c>
    </row>
  </sheetData>
  <mergeCells count="323">
    <mergeCell ref="C18:D18"/>
    <mergeCell ref="F18:G18"/>
    <mergeCell ref="AD18:AE18"/>
    <mergeCell ref="B19:D19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4:BJ4"/>
    <mergeCell ref="B6:N7"/>
    <mergeCell ref="O6:AD6"/>
    <mergeCell ref="AE6:AT6"/>
    <mergeCell ref="AU6:BJ6"/>
    <mergeCell ref="O7:T7"/>
    <mergeCell ref="U7:Y7"/>
    <mergeCell ref="Z7:AD7"/>
    <mergeCell ref="AE7:AJ7"/>
    <mergeCell ref="AK7:AO7"/>
    <mergeCell ref="AP7:AT7"/>
    <mergeCell ref="AU7:AZ7"/>
    <mergeCell ref="BA7:BE7"/>
    <mergeCell ref="BF7:BJ7"/>
    <mergeCell ref="N27:T27"/>
    <mergeCell ref="N28:T28"/>
    <mergeCell ref="N29:T29"/>
    <mergeCell ref="U29:AA29"/>
    <mergeCell ref="AB29:AH29"/>
    <mergeCell ref="BD27:BJ27"/>
    <mergeCell ref="AS1:BK2"/>
    <mergeCell ref="B21:BJ21"/>
    <mergeCell ref="B23:M24"/>
    <mergeCell ref="N23:AH23"/>
    <mergeCell ref="AI23:BC23"/>
    <mergeCell ref="BD23:BJ24"/>
    <mergeCell ref="N24:T24"/>
    <mergeCell ref="U24:AA24"/>
    <mergeCell ref="AI26:AO26"/>
    <mergeCell ref="AP26:AV26"/>
    <mergeCell ref="N26:T26"/>
    <mergeCell ref="AB24:AH24"/>
    <mergeCell ref="AI24:AO24"/>
    <mergeCell ref="AP24:AV24"/>
    <mergeCell ref="AW29:BC29"/>
    <mergeCell ref="U27:AA27"/>
    <mergeCell ref="AB27:AH27"/>
    <mergeCell ref="AI27:AO27"/>
    <mergeCell ref="AP27:AV27"/>
    <mergeCell ref="AW27:BC27"/>
    <mergeCell ref="AW28:BC28"/>
    <mergeCell ref="AW24:BC24"/>
    <mergeCell ref="AI29:AO29"/>
    <mergeCell ref="AP29:AV29"/>
    <mergeCell ref="U28:AA28"/>
    <mergeCell ref="AB28:AH28"/>
    <mergeCell ref="AI28:AO28"/>
    <mergeCell ref="AP28:AV28"/>
    <mergeCell ref="BD30:BJ30"/>
    <mergeCell ref="C32:I32"/>
    <mergeCell ref="J32:L32"/>
    <mergeCell ref="N32:T32"/>
    <mergeCell ref="U32:AA32"/>
    <mergeCell ref="AB32:AH32"/>
    <mergeCell ref="AI32:AO32"/>
    <mergeCell ref="AP32:AV32"/>
    <mergeCell ref="AW32:BC32"/>
    <mergeCell ref="BD32:BJ32"/>
    <mergeCell ref="N30:T30"/>
    <mergeCell ref="U30:AA30"/>
    <mergeCell ref="AB30:AH30"/>
    <mergeCell ref="AI30:AO30"/>
    <mergeCell ref="AP30:AV30"/>
    <mergeCell ref="AW30:BC30"/>
    <mergeCell ref="AW33:BC33"/>
    <mergeCell ref="BD33:BJ33"/>
    <mergeCell ref="C34:I34"/>
    <mergeCell ref="N34:T34"/>
    <mergeCell ref="U34:AA34"/>
    <mergeCell ref="AB34:AH34"/>
    <mergeCell ref="AI34:AO34"/>
    <mergeCell ref="AP34:AV34"/>
    <mergeCell ref="AW34:BC34"/>
    <mergeCell ref="BD34:BJ34"/>
    <mergeCell ref="C33:I33"/>
    <mergeCell ref="N33:T33"/>
    <mergeCell ref="U33:AA33"/>
    <mergeCell ref="AB33:AH33"/>
    <mergeCell ref="AI33:AO33"/>
    <mergeCell ref="AP33:AV33"/>
    <mergeCell ref="C36:I36"/>
    <mergeCell ref="U36:AA36"/>
    <mergeCell ref="AI36:AO36"/>
    <mergeCell ref="AP36:AV36"/>
    <mergeCell ref="C35:I35"/>
    <mergeCell ref="N35:T37"/>
    <mergeCell ref="U35:AA35"/>
    <mergeCell ref="AB35:AH37"/>
    <mergeCell ref="AI35:AO35"/>
    <mergeCell ref="AP35:AV35"/>
    <mergeCell ref="C37:I37"/>
    <mergeCell ref="U44:Z45"/>
    <mergeCell ref="AA44:BJ44"/>
    <mergeCell ref="AA45:AF45"/>
    <mergeCell ref="AG45:AL45"/>
    <mergeCell ref="AM45:AR45"/>
    <mergeCell ref="AS45:AX45"/>
    <mergeCell ref="AY45:BD45"/>
    <mergeCell ref="BE45:BJ45"/>
    <mergeCell ref="U37:AA37"/>
    <mergeCell ref="AI37:AO37"/>
    <mergeCell ref="AP37:AV37"/>
    <mergeCell ref="AA48:AF48"/>
    <mergeCell ref="AG48:AL48"/>
    <mergeCell ref="AM48:AR48"/>
    <mergeCell ref="AW36:BC36"/>
    <mergeCell ref="BD36:BJ36"/>
    <mergeCell ref="AW35:BC35"/>
    <mergeCell ref="BD35:BJ35"/>
    <mergeCell ref="AW37:BC37"/>
    <mergeCell ref="BD37:BJ37"/>
    <mergeCell ref="U49:Z49"/>
    <mergeCell ref="AA49:AF49"/>
    <mergeCell ref="AG49:AL49"/>
    <mergeCell ref="AM49:AR49"/>
    <mergeCell ref="AS49:AX49"/>
    <mergeCell ref="AY49:BD49"/>
    <mergeCell ref="BE49:BJ49"/>
    <mergeCell ref="C39:D39"/>
    <mergeCell ref="B40:D40"/>
    <mergeCell ref="BE48:BJ48"/>
    <mergeCell ref="C47:F47"/>
    <mergeCell ref="G47:I47"/>
    <mergeCell ref="J47:M47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G48:I48"/>
    <mergeCell ref="O48:T48"/>
    <mergeCell ref="U48:Z48"/>
    <mergeCell ref="AY62:BD62"/>
    <mergeCell ref="BE62:BJ62"/>
    <mergeCell ref="AY51:BD51"/>
    <mergeCell ref="BE51:BJ51"/>
    <mergeCell ref="G50:I50"/>
    <mergeCell ref="O50:T50"/>
    <mergeCell ref="U50:Z50"/>
    <mergeCell ref="AA50:AF50"/>
    <mergeCell ref="AG50:AL50"/>
    <mergeCell ref="AM50:AR50"/>
    <mergeCell ref="AS50:AX50"/>
    <mergeCell ref="AY50:BD50"/>
    <mergeCell ref="O51:T51"/>
    <mergeCell ref="U51:Z51"/>
    <mergeCell ref="AA51:AF51"/>
    <mergeCell ref="AG51:AL51"/>
    <mergeCell ref="AM51:AR51"/>
    <mergeCell ref="AS51:AX51"/>
    <mergeCell ref="G62:I62"/>
    <mergeCell ref="J62:M62"/>
    <mergeCell ref="O62:T62"/>
    <mergeCell ref="U62:Z62"/>
    <mergeCell ref="AA62:AF62"/>
    <mergeCell ref="AG62:AL62"/>
    <mergeCell ref="AY63:BD63"/>
    <mergeCell ref="BE63:BJ63"/>
    <mergeCell ref="BE65:BJ65"/>
    <mergeCell ref="O64:T64"/>
    <mergeCell ref="U64:Z64"/>
    <mergeCell ref="AA64:AF64"/>
    <mergeCell ref="AG64:AL64"/>
    <mergeCell ref="AM64:AR64"/>
    <mergeCell ref="AS64:AX64"/>
    <mergeCell ref="AY64:BD64"/>
    <mergeCell ref="BE64:BJ64"/>
    <mergeCell ref="AG65:AL65"/>
    <mergeCell ref="AM65:AR65"/>
    <mergeCell ref="AS65:AX65"/>
    <mergeCell ref="AY65:BD65"/>
    <mergeCell ref="O66:T66"/>
    <mergeCell ref="U66:Z66"/>
    <mergeCell ref="AA66:AF66"/>
    <mergeCell ref="AG66:AL66"/>
    <mergeCell ref="AM66:AR66"/>
    <mergeCell ref="AS66:AX66"/>
    <mergeCell ref="F68:G68"/>
    <mergeCell ref="F69:G69"/>
    <mergeCell ref="C53:D53"/>
    <mergeCell ref="AS62:AX62"/>
    <mergeCell ref="C68:D68"/>
    <mergeCell ref="O63:T63"/>
    <mergeCell ref="U63:Z63"/>
    <mergeCell ref="AA63:AF63"/>
    <mergeCell ref="AG63:AL63"/>
    <mergeCell ref="AM63:AR63"/>
    <mergeCell ref="AS63:AX63"/>
    <mergeCell ref="BD26:BJ26"/>
    <mergeCell ref="F53:G53"/>
    <mergeCell ref="F54:G54"/>
    <mergeCell ref="B55:D55"/>
    <mergeCell ref="B57:BJ57"/>
    <mergeCell ref="B59:N60"/>
    <mergeCell ref="O59:T60"/>
    <mergeCell ref="U59:Z60"/>
    <mergeCell ref="AA59:BJ59"/>
    <mergeCell ref="AA60:AF60"/>
    <mergeCell ref="AG60:AL60"/>
    <mergeCell ref="AM60:AR60"/>
    <mergeCell ref="AS60:AX60"/>
    <mergeCell ref="AY60:BD60"/>
    <mergeCell ref="BE60:BJ60"/>
    <mergeCell ref="BD28:BJ28"/>
    <mergeCell ref="AW26:BC26"/>
    <mergeCell ref="U26:AA26"/>
    <mergeCell ref="AB26:AH26"/>
    <mergeCell ref="AS48:AX48"/>
    <mergeCell ref="AY48:BD48"/>
    <mergeCell ref="BE50:BJ50"/>
    <mergeCell ref="G49:I49"/>
    <mergeCell ref="O49:T49"/>
    <mergeCell ref="AY66:BD66"/>
    <mergeCell ref="BE66:BJ66"/>
    <mergeCell ref="G65:I65"/>
    <mergeCell ref="O65:T65"/>
    <mergeCell ref="U65:Z65"/>
    <mergeCell ref="AA65:AF65"/>
    <mergeCell ref="B70:D70"/>
    <mergeCell ref="C26:F26"/>
    <mergeCell ref="I26:L26"/>
    <mergeCell ref="G26:H26"/>
    <mergeCell ref="G27:H27"/>
    <mergeCell ref="G28:H28"/>
    <mergeCell ref="G29:H29"/>
    <mergeCell ref="G30:H30"/>
    <mergeCell ref="G66:I66"/>
    <mergeCell ref="G64:I64"/>
    <mergeCell ref="G63:I63"/>
    <mergeCell ref="G51:I51"/>
    <mergeCell ref="B42:BJ42"/>
    <mergeCell ref="B44:N45"/>
    <mergeCell ref="O44:T45"/>
    <mergeCell ref="BD29:BJ29"/>
    <mergeCell ref="C62:F62"/>
    <mergeCell ref="AM62:AR62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4"/>
  <sheetViews>
    <sheetView view="pageBreakPreview" topLeftCell="A49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445">
        <f>'205'!AS1+1</f>
        <v>206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2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2" ht="11.1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62" ht="11.1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62" ht="18" customHeight="1">
      <c r="B5" s="446" t="s">
        <v>857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2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>
      <c r="B7" s="461" t="s">
        <v>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 t="s">
        <v>583</v>
      </c>
      <c r="O7" s="462"/>
      <c r="P7" s="462"/>
      <c r="Q7" s="462"/>
      <c r="R7" s="462"/>
      <c r="S7" s="462"/>
      <c r="T7" s="462"/>
      <c r="U7" s="462" t="s">
        <v>398</v>
      </c>
      <c r="V7" s="462"/>
      <c r="W7" s="462"/>
      <c r="X7" s="462"/>
      <c r="Y7" s="462"/>
      <c r="Z7" s="462"/>
      <c r="AA7" s="462"/>
      <c r="AB7" s="462" t="s">
        <v>565</v>
      </c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7"/>
    </row>
    <row r="8" spans="1:62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556" t="s">
        <v>235</v>
      </c>
      <c r="AC8" s="556"/>
      <c r="AD8" s="556"/>
      <c r="AE8" s="556"/>
      <c r="AF8" s="556"/>
      <c r="AG8" s="556"/>
      <c r="AH8" s="556"/>
      <c r="AI8" s="556"/>
      <c r="AJ8" s="464" t="s">
        <v>564</v>
      </c>
      <c r="AK8" s="464"/>
      <c r="AL8" s="464"/>
      <c r="AM8" s="464"/>
      <c r="AN8" s="464"/>
      <c r="AO8" s="464"/>
      <c r="AP8" s="464"/>
      <c r="AQ8" s="464"/>
      <c r="AR8" s="464"/>
      <c r="AS8" s="464" t="s">
        <v>563</v>
      </c>
      <c r="AT8" s="464"/>
      <c r="AU8" s="464"/>
      <c r="AV8" s="464"/>
      <c r="AW8" s="464"/>
      <c r="AX8" s="464"/>
      <c r="AY8" s="464"/>
      <c r="AZ8" s="464"/>
      <c r="BA8" s="464"/>
      <c r="BB8" s="464" t="s">
        <v>562</v>
      </c>
      <c r="BC8" s="464"/>
      <c r="BD8" s="464"/>
      <c r="BE8" s="464"/>
      <c r="BF8" s="464"/>
      <c r="BG8" s="464"/>
      <c r="BH8" s="464"/>
      <c r="BI8" s="464"/>
      <c r="BJ8" s="466"/>
    </row>
    <row r="9" spans="1:62">
      <c r="M9" s="21"/>
    </row>
    <row r="10" spans="1:62">
      <c r="C10" s="458" t="s">
        <v>7</v>
      </c>
      <c r="D10" s="458"/>
      <c r="E10" s="458"/>
      <c r="F10" s="458"/>
      <c r="G10" s="454">
        <v>22</v>
      </c>
      <c r="H10" s="454"/>
      <c r="I10" s="458" t="s">
        <v>1</v>
      </c>
      <c r="J10" s="458"/>
      <c r="K10" s="458"/>
      <c r="L10" s="458"/>
      <c r="M10" s="22"/>
      <c r="N10" s="899">
        <v>48</v>
      </c>
      <c r="O10" s="899"/>
      <c r="P10" s="899"/>
      <c r="Q10" s="899"/>
      <c r="R10" s="899"/>
      <c r="S10" s="899"/>
      <c r="T10" s="899"/>
      <c r="U10" s="899">
        <v>141</v>
      </c>
      <c r="V10" s="899"/>
      <c r="W10" s="899"/>
      <c r="X10" s="899"/>
      <c r="Y10" s="899"/>
      <c r="Z10" s="899"/>
      <c r="AA10" s="899"/>
      <c r="AB10" s="451">
        <v>1668</v>
      </c>
      <c r="AC10" s="451"/>
      <c r="AD10" s="451"/>
      <c r="AE10" s="451"/>
      <c r="AF10" s="451"/>
      <c r="AG10" s="451"/>
      <c r="AH10" s="451"/>
      <c r="AI10" s="451"/>
      <c r="AJ10" s="451">
        <v>335</v>
      </c>
      <c r="AK10" s="451"/>
      <c r="AL10" s="451"/>
      <c r="AM10" s="451"/>
      <c r="AN10" s="451"/>
      <c r="AO10" s="451"/>
      <c r="AP10" s="451"/>
      <c r="AQ10" s="451"/>
      <c r="AR10" s="451"/>
      <c r="AS10" s="451">
        <v>892</v>
      </c>
      <c r="AT10" s="451"/>
      <c r="AU10" s="451"/>
      <c r="AV10" s="451"/>
      <c r="AW10" s="451"/>
      <c r="AX10" s="451"/>
      <c r="AY10" s="451"/>
      <c r="AZ10" s="451"/>
      <c r="BA10" s="451"/>
      <c r="BB10" s="451">
        <v>441</v>
      </c>
      <c r="BC10" s="451"/>
      <c r="BD10" s="451"/>
      <c r="BE10" s="451"/>
      <c r="BF10" s="451"/>
      <c r="BG10" s="451"/>
      <c r="BH10" s="451"/>
      <c r="BI10" s="451"/>
      <c r="BJ10" s="451"/>
    </row>
    <row r="11" spans="1:62">
      <c r="G11" s="454">
        <v>23</v>
      </c>
      <c r="H11" s="454"/>
      <c r="M11" s="22"/>
      <c r="N11" s="899">
        <v>50</v>
      </c>
      <c r="O11" s="899"/>
      <c r="P11" s="899"/>
      <c r="Q11" s="899"/>
      <c r="R11" s="899"/>
      <c r="S11" s="899"/>
      <c r="T11" s="899"/>
      <c r="U11" s="899">
        <v>147</v>
      </c>
      <c r="V11" s="899"/>
      <c r="W11" s="899"/>
      <c r="X11" s="899"/>
      <c r="Y11" s="899"/>
      <c r="Z11" s="899"/>
      <c r="AA11" s="899"/>
      <c r="AB11" s="451">
        <v>1684</v>
      </c>
      <c r="AC11" s="451"/>
      <c r="AD11" s="451"/>
      <c r="AE11" s="451"/>
      <c r="AF11" s="451"/>
      <c r="AG11" s="451"/>
      <c r="AH11" s="451"/>
      <c r="AI11" s="451"/>
      <c r="AJ11" s="451">
        <v>463</v>
      </c>
      <c r="AK11" s="451"/>
      <c r="AL11" s="451"/>
      <c r="AM11" s="451"/>
      <c r="AN11" s="451"/>
      <c r="AO11" s="451"/>
      <c r="AP11" s="451"/>
      <c r="AQ11" s="451"/>
      <c r="AR11" s="451"/>
      <c r="AS11" s="451">
        <v>665</v>
      </c>
      <c r="AT11" s="451"/>
      <c r="AU11" s="451"/>
      <c r="AV11" s="451"/>
      <c r="AW11" s="451"/>
      <c r="AX11" s="451"/>
      <c r="AY11" s="451"/>
      <c r="AZ11" s="451"/>
      <c r="BA11" s="451"/>
      <c r="BB11" s="451">
        <v>556</v>
      </c>
      <c r="BC11" s="451"/>
      <c r="BD11" s="451"/>
      <c r="BE11" s="451"/>
      <c r="BF11" s="451"/>
      <c r="BG11" s="451"/>
      <c r="BH11" s="451"/>
      <c r="BI11" s="451"/>
      <c r="BJ11" s="451"/>
    </row>
    <row r="12" spans="1:62">
      <c r="G12" s="454">
        <v>24</v>
      </c>
      <c r="H12" s="454"/>
      <c r="M12" s="22"/>
      <c r="N12" s="899">
        <v>51</v>
      </c>
      <c r="O12" s="899"/>
      <c r="P12" s="899"/>
      <c r="Q12" s="899"/>
      <c r="R12" s="899"/>
      <c r="S12" s="899"/>
      <c r="T12" s="899"/>
      <c r="U12" s="899">
        <v>149</v>
      </c>
      <c r="V12" s="899"/>
      <c r="W12" s="899"/>
      <c r="X12" s="899"/>
      <c r="Y12" s="899"/>
      <c r="Z12" s="899"/>
      <c r="AA12" s="899"/>
      <c r="AB12" s="451">
        <v>1725</v>
      </c>
      <c r="AC12" s="451"/>
      <c r="AD12" s="451"/>
      <c r="AE12" s="451"/>
      <c r="AF12" s="451"/>
      <c r="AG12" s="451"/>
      <c r="AH12" s="451"/>
      <c r="AI12" s="451"/>
      <c r="AJ12" s="451">
        <v>376</v>
      </c>
      <c r="AK12" s="451"/>
      <c r="AL12" s="451"/>
      <c r="AM12" s="451"/>
      <c r="AN12" s="451"/>
      <c r="AO12" s="451"/>
      <c r="AP12" s="451"/>
      <c r="AQ12" s="451"/>
      <c r="AR12" s="451"/>
      <c r="AS12" s="451">
        <v>899</v>
      </c>
      <c r="AT12" s="451"/>
      <c r="AU12" s="451"/>
      <c r="AV12" s="451"/>
      <c r="AW12" s="451"/>
      <c r="AX12" s="451"/>
      <c r="AY12" s="451"/>
      <c r="AZ12" s="451"/>
      <c r="BA12" s="451"/>
      <c r="BB12" s="451">
        <v>450</v>
      </c>
      <c r="BC12" s="451"/>
      <c r="BD12" s="451"/>
      <c r="BE12" s="451"/>
      <c r="BF12" s="451"/>
      <c r="BG12" s="451"/>
      <c r="BH12" s="451"/>
      <c r="BI12" s="451"/>
      <c r="BJ12" s="451"/>
    </row>
    <row r="13" spans="1:62">
      <c r="G13" s="454">
        <v>25</v>
      </c>
      <c r="H13" s="454"/>
      <c r="M13" s="22"/>
      <c r="N13" s="899">
        <v>54</v>
      </c>
      <c r="O13" s="899"/>
      <c r="P13" s="899"/>
      <c r="Q13" s="899"/>
      <c r="R13" s="899"/>
      <c r="S13" s="899"/>
      <c r="T13" s="899"/>
      <c r="U13" s="899">
        <v>159</v>
      </c>
      <c r="V13" s="899"/>
      <c r="W13" s="899"/>
      <c r="X13" s="899"/>
      <c r="Y13" s="899"/>
      <c r="Z13" s="899"/>
      <c r="AA13" s="899"/>
      <c r="AB13" s="451">
        <v>1830</v>
      </c>
      <c r="AC13" s="451"/>
      <c r="AD13" s="451"/>
      <c r="AE13" s="451"/>
      <c r="AF13" s="451"/>
      <c r="AG13" s="451"/>
      <c r="AH13" s="451"/>
      <c r="AI13" s="451"/>
      <c r="AJ13" s="451">
        <v>453</v>
      </c>
      <c r="AK13" s="451"/>
      <c r="AL13" s="451"/>
      <c r="AM13" s="451"/>
      <c r="AN13" s="451"/>
      <c r="AO13" s="451"/>
      <c r="AP13" s="451"/>
      <c r="AQ13" s="451"/>
      <c r="AR13" s="451"/>
      <c r="AS13" s="451">
        <v>670</v>
      </c>
      <c r="AT13" s="451"/>
      <c r="AU13" s="451"/>
      <c r="AV13" s="451"/>
      <c r="AW13" s="451"/>
      <c r="AX13" s="451"/>
      <c r="AY13" s="451"/>
      <c r="AZ13" s="451"/>
      <c r="BA13" s="451"/>
      <c r="BB13" s="451">
        <v>707</v>
      </c>
      <c r="BC13" s="451"/>
      <c r="BD13" s="451"/>
      <c r="BE13" s="451"/>
      <c r="BF13" s="451"/>
      <c r="BG13" s="451"/>
      <c r="BH13" s="451"/>
      <c r="BI13" s="451"/>
      <c r="BJ13" s="451"/>
    </row>
    <row r="14" spans="1:62">
      <c r="G14" s="455">
        <v>26</v>
      </c>
      <c r="H14" s="455"/>
      <c r="I14" s="224"/>
      <c r="J14" s="224"/>
      <c r="K14" s="224"/>
      <c r="L14" s="224"/>
      <c r="M14" s="246"/>
      <c r="N14" s="906">
        <v>57</v>
      </c>
      <c r="O14" s="906"/>
      <c r="P14" s="906"/>
      <c r="Q14" s="906"/>
      <c r="R14" s="906"/>
      <c r="S14" s="906"/>
      <c r="T14" s="906"/>
      <c r="U14" s="906">
        <v>168</v>
      </c>
      <c r="V14" s="906"/>
      <c r="W14" s="906"/>
      <c r="X14" s="906"/>
      <c r="Y14" s="906"/>
      <c r="Z14" s="906"/>
      <c r="AA14" s="906"/>
      <c r="AB14" s="453" t="s">
        <v>559</v>
      </c>
      <c r="AC14" s="453"/>
      <c r="AD14" s="453"/>
      <c r="AE14" s="453"/>
      <c r="AF14" s="453"/>
      <c r="AG14" s="453"/>
      <c r="AH14" s="453"/>
      <c r="AI14" s="453"/>
      <c r="AJ14" s="453" t="s">
        <v>559</v>
      </c>
      <c r="AK14" s="453"/>
      <c r="AL14" s="453"/>
      <c r="AM14" s="453"/>
      <c r="AN14" s="453"/>
      <c r="AO14" s="453"/>
      <c r="AP14" s="453"/>
      <c r="AQ14" s="453"/>
      <c r="AR14" s="453"/>
      <c r="AS14" s="453" t="s">
        <v>559</v>
      </c>
      <c r="AT14" s="453"/>
      <c r="AU14" s="453"/>
      <c r="AV14" s="453"/>
      <c r="AW14" s="453"/>
      <c r="AX14" s="453"/>
      <c r="AY14" s="453"/>
      <c r="AZ14" s="453"/>
      <c r="BA14" s="453"/>
      <c r="BB14" s="453" t="s">
        <v>559</v>
      </c>
      <c r="BC14" s="453"/>
      <c r="BD14" s="453"/>
      <c r="BE14" s="453"/>
      <c r="BF14" s="453"/>
      <c r="BG14" s="453"/>
      <c r="BH14" s="453"/>
      <c r="BI14" s="453"/>
      <c r="BJ14" s="453"/>
    </row>
    <row r="15" spans="1:6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C16" s="486" t="s">
        <v>8</v>
      </c>
      <c r="D16" s="486"/>
      <c r="E16" s="285" t="s">
        <v>435</v>
      </c>
      <c r="F16" s="2" t="s">
        <v>584</v>
      </c>
    </row>
    <row r="17" spans="2:62">
      <c r="B17" s="480" t="s">
        <v>9</v>
      </c>
      <c r="C17" s="480"/>
      <c r="D17" s="480"/>
      <c r="E17" s="285" t="s">
        <v>435</v>
      </c>
      <c r="F17" s="2" t="s">
        <v>498</v>
      </c>
    </row>
    <row r="21" spans="2:62" ht="18" customHeight="1">
      <c r="B21" s="446" t="s">
        <v>858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</row>
    <row r="22" spans="2:62" ht="12.9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 ht="13.5" customHeight="1">
      <c r="B23" s="461" t="s">
        <v>1</v>
      </c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72" t="s">
        <v>806</v>
      </c>
      <c r="P23" s="537"/>
      <c r="Q23" s="537"/>
      <c r="R23" s="537"/>
      <c r="S23" s="537"/>
      <c r="T23" s="468"/>
      <c r="U23" s="462" t="s">
        <v>583</v>
      </c>
      <c r="V23" s="462"/>
      <c r="W23" s="462"/>
      <c r="X23" s="462"/>
      <c r="Y23" s="462"/>
      <c r="Z23" s="462"/>
      <c r="AA23" s="462" t="s">
        <v>398</v>
      </c>
      <c r="AB23" s="462"/>
      <c r="AC23" s="462"/>
      <c r="AD23" s="462"/>
      <c r="AE23" s="462"/>
      <c r="AF23" s="462"/>
      <c r="AG23" s="462" t="s">
        <v>565</v>
      </c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  <c r="BG23" s="462"/>
      <c r="BH23" s="462"/>
      <c r="BI23" s="462"/>
      <c r="BJ23" s="467"/>
    </row>
    <row r="24" spans="2:62">
      <c r="B24" s="463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73"/>
      <c r="P24" s="502"/>
      <c r="Q24" s="502"/>
      <c r="R24" s="502"/>
      <c r="S24" s="502"/>
      <c r="T24" s="470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556" t="s">
        <v>235</v>
      </c>
      <c r="AH24" s="556"/>
      <c r="AI24" s="556"/>
      <c r="AJ24" s="556"/>
      <c r="AK24" s="556"/>
      <c r="AL24" s="556"/>
      <c r="AM24" s="556"/>
      <c r="AN24" s="464" t="s">
        <v>564</v>
      </c>
      <c r="AO24" s="464"/>
      <c r="AP24" s="464"/>
      <c r="AQ24" s="464"/>
      <c r="AR24" s="464"/>
      <c r="AS24" s="464"/>
      <c r="AT24" s="464"/>
      <c r="AU24" s="464" t="s">
        <v>563</v>
      </c>
      <c r="AV24" s="464"/>
      <c r="AW24" s="464"/>
      <c r="AX24" s="464"/>
      <c r="AY24" s="464"/>
      <c r="AZ24" s="464"/>
      <c r="BA24" s="464"/>
      <c r="BB24" s="464"/>
      <c r="BC24" s="466" t="s">
        <v>562</v>
      </c>
      <c r="BD24" s="915"/>
      <c r="BE24" s="915"/>
      <c r="BF24" s="915"/>
      <c r="BG24" s="915"/>
      <c r="BH24" s="915"/>
      <c r="BI24" s="915"/>
      <c r="BJ24" s="915"/>
    </row>
    <row r="25" spans="2:62">
      <c r="N25" s="21"/>
    </row>
    <row r="26" spans="2:62">
      <c r="C26" s="458" t="s">
        <v>7</v>
      </c>
      <c r="D26" s="458"/>
      <c r="E26" s="458"/>
      <c r="F26" s="458"/>
      <c r="G26" s="454">
        <v>22</v>
      </c>
      <c r="H26" s="454"/>
      <c r="I26" s="454"/>
      <c r="J26" s="458" t="s">
        <v>1</v>
      </c>
      <c r="K26" s="458"/>
      <c r="L26" s="458"/>
      <c r="M26" s="458"/>
      <c r="N26" s="22"/>
      <c r="O26" s="922">
        <v>8</v>
      </c>
      <c r="P26" s="922"/>
      <c r="Q26" s="922"/>
      <c r="R26" s="922"/>
      <c r="S26" s="922"/>
      <c r="T26" s="922"/>
      <c r="U26" s="922">
        <v>21</v>
      </c>
      <c r="V26" s="922"/>
      <c r="W26" s="922"/>
      <c r="X26" s="922"/>
      <c r="Y26" s="922"/>
      <c r="Z26" s="922"/>
      <c r="AA26" s="922">
        <v>75</v>
      </c>
      <c r="AB26" s="922"/>
      <c r="AC26" s="922"/>
      <c r="AD26" s="922"/>
      <c r="AE26" s="922"/>
      <c r="AF26" s="922"/>
      <c r="AG26" s="920">
        <v>852</v>
      </c>
      <c r="AH26" s="920"/>
      <c r="AI26" s="920"/>
      <c r="AJ26" s="920"/>
      <c r="AK26" s="920"/>
      <c r="AL26" s="920"/>
      <c r="AM26" s="920"/>
      <c r="AN26" s="920">
        <v>132</v>
      </c>
      <c r="AO26" s="920"/>
      <c r="AP26" s="920"/>
      <c r="AQ26" s="920"/>
      <c r="AR26" s="920"/>
      <c r="AS26" s="920"/>
      <c r="AT26" s="920"/>
      <c r="AU26" s="920">
        <v>442</v>
      </c>
      <c r="AV26" s="920"/>
      <c r="AW26" s="920"/>
      <c r="AX26" s="920"/>
      <c r="AY26" s="920"/>
      <c r="AZ26" s="920"/>
      <c r="BA26" s="920"/>
      <c r="BB26" s="920"/>
      <c r="BC26" s="920">
        <v>278</v>
      </c>
      <c r="BD26" s="920"/>
      <c r="BE26" s="920"/>
      <c r="BF26" s="920"/>
      <c r="BG26" s="920"/>
      <c r="BH26" s="920"/>
      <c r="BI26" s="920"/>
      <c r="BJ26" s="920"/>
    </row>
    <row r="27" spans="2:62">
      <c r="G27" s="454">
        <v>23</v>
      </c>
      <c r="H27" s="454"/>
      <c r="I27" s="454"/>
      <c r="N27" s="22"/>
      <c r="O27" s="922">
        <v>8</v>
      </c>
      <c r="P27" s="922"/>
      <c r="Q27" s="922"/>
      <c r="R27" s="922"/>
      <c r="S27" s="922"/>
      <c r="T27" s="922"/>
      <c r="U27" s="922">
        <v>21</v>
      </c>
      <c r="V27" s="922"/>
      <c r="W27" s="922"/>
      <c r="X27" s="922"/>
      <c r="Y27" s="922"/>
      <c r="Z27" s="922"/>
      <c r="AA27" s="922">
        <v>75</v>
      </c>
      <c r="AB27" s="922"/>
      <c r="AC27" s="922"/>
      <c r="AD27" s="922"/>
      <c r="AE27" s="922"/>
      <c r="AF27" s="922"/>
      <c r="AG27" s="920">
        <v>841</v>
      </c>
      <c r="AH27" s="920"/>
      <c r="AI27" s="920"/>
      <c r="AJ27" s="920"/>
      <c r="AK27" s="920"/>
      <c r="AL27" s="920"/>
      <c r="AM27" s="920"/>
      <c r="AN27" s="920">
        <v>185</v>
      </c>
      <c r="AO27" s="920"/>
      <c r="AP27" s="920"/>
      <c r="AQ27" s="920"/>
      <c r="AR27" s="920"/>
      <c r="AS27" s="920"/>
      <c r="AT27" s="920"/>
      <c r="AU27" s="920">
        <v>347</v>
      </c>
      <c r="AV27" s="920"/>
      <c r="AW27" s="920"/>
      <c r="AX27" s="920"/>
      <c r="AY27" s="920"/>
      <c r="AZ27" s="920"/>
      <c r="BA27" s="920"/>
      <c r="BB27" s="920"/>
      <c r="BC27" s="920">
        <v>309</v>
      </c>
      <c r="BD27" s="920"/>
      <c r="BE27" s="920"/>
      <c r="BF27" s="920"/>
      <c r="BG27" s="920"/>
      <c r="BH27" s="920"/>
      <c r="BI27" s="920"/>
      <c r="BJ27" s="920"/>
    </row>
    <row r="28" spans="2:62">
      <c r="G28" s="454">
        <v>24</v>
      </c>
      <c r="H28" s="454"/>
      <c r="I28" s="454"/>
      <c r="N28" s="22"/>
      <c r="O28" s="922">
        <v>8</v>
      </c>
      <c r="P28" s="922"/>
      <c r="Q28" s="922"/>
      <c r="R28" s="922"/>
      <c r="S28" s="922"/>
      <c r="T28" s="922"/>
      <c r="U28" s="922">
        <v>21</v>
      </c>
      <c r="V28" s="922"/>
      <c r="W28" s="922"/>
      <c r="X28" s="922"/>
      <c r="Y28" s="922"/>
      <c r="Z28" s="922"/>
      <c r="AA28" s="922">
        <v>75</v>
      </c>
      <c r="AB28" s="922"/>
      <c r="AC28" s="922"/>
      <c r="AD28" s="922"/>
      <c r="AE28" s="922"/>
      <c r="AF28" s="922"/>
      <c r="AG28" s="920">
        <v>821</v>
      </c>
      <c r="AH28" s="920"/>
      <c r="AI28" s="920"/>
      <c r="AJ28" s="920"/>
      <c r="AK28" s="920"/>
      <c r="AL28" s="920"/>
      <c r="AM28" s="920"/>
      <c r="AN28" s="920">
        <v>160</v>
      </c>
      <c r="AO28" s="920"/>
      <c r="AP28" s="920"/>
      <c r="AQ28" s="920"/>
      <c r="AR28" s="920"/>
      <c r="AS28" s="920"/>
      <c r="AT28" s="920"/>
      <c r="AU28" s="920">
        <v>416</v>
      </c>
      <c r="AV28" s="920"/>
      <c r="AW28" s="920"/>
      <c r="AX28" s="920"/>
      <c r="AY28" s="920"/>
      <c r="AZ28" s="920"/>
      <c r="BA28" s="920"/>
      <c r="BB28" s="920"/>
      <c r="BC28" s="920">
        <v>245</v>
      </c>
      <c r="BD28" s="920"/>
      <c r="BE28" s="920"/>
      <c r="BF28" s="920"/>
      <c r="BG28" s="920"/>
      <c r="BH28" s="920"/>
      <c r="BI28" s="920"/>
      <c r="BJ28" s="920"/>
    </row>
    <row r="29" spans="2:62">
      <c r="G29" s="454">
        <v>25</v>
      </c>
      <c r="H29" s="454"/>
      <c r="I29" s="454"/>
      <c r="N29" s="22"/>
      <c r="O29" s="899">
        <v>8</v>
      </c>
      <c r="P29" s="899"/>
      <c r="Q29" s="899"/>
      <c r="R29" s="899"/>
      <c r="S29" s="899"/>
      <c r="T29" s="899"/>
      <c r="U29" s="899">
        <v>16</v>
      </c>
      <c r="V29" s="899"/>
      <c r="W29" s="899"/>
      <c r="X29" s="899"/>
      <c r="Y29" s="899"/>
      <c r="Z29" s="899"/>
      <c r="AA29" s="899">
        <v>60</v>
      </c>
      <c r="AB29" s="899"/>
      <c r="AC29" s="899"/>
      <c r="AD29" s="899"/>
      <c r="AE29" s="899"/>
      <c r="AF29" s="899"/>
      <c r="AG29" s="920">
        <v>646</v>
      </c>
      <c r="AH29" s="920"/>
      <c r="AI29" s="920"/>
      <c r="AJ29" s="920"/>
      <c r="AK29" s="920"/>
      <c r="AL29" s="920"/>
      <c r="AM29" s="920"/>
      <c r="AN29" s="920">
        <v>195</v>
      </c>
      <c r="AO29" s="920"/>
      <c r="AP29" s="920"/>
      <c r="AQ29" s="920"/>
      <c r="AR29" s="920"/>
      <c r="AS29" s="920"/>
      <c r="AT29" s="920"/>
      <c r="AU29" s="920">
        <v>209</v>
      </c>
      <c r="AV29" s="920"/>
      <c r="AW29" s="920"/>
      <c r="AX29" s="920"/>
      <c r="AY29" s="920"/>
      <c r="AZ29" s="920"/>
      <c r="BA29" s="920"/>
      <c r="BB29" s="920"/>
      <c r="BC29" s="920">
        <v>242</v>
      </c>
      <c r="BD29" s="920"/>
      <c r="BE29" s="920"/>
      <c r="BF29" s="920"/>
      <c r="BG29" s="920"/>
      <c r="BH29" s="920"/>
      <c r="BI29" s="920"/>
      <c r="BJ29" s="920"/>
    </row>
    <row r="30" spans="2:62">
      <c r="G30" s="455">
        <v>26</v>
      </c>
      <c r="H30" s="455"/>
      <c r="I30" s="455"/>
      <c r="J30" s="224"/>
      <c r="K30" s="224"/>
      <c r="L30" s="224"/>
      <c r="M30" s="224"/>
      <c r="N30" s="246"/>
      <c r="O30" s="906">
        <v>3</v>
      </c>
      <c r="P30" s="906"/>
      <c r="Q30" s="906"/>
      <c r="R30" s="906"/>
      <c r="S30" s="906"/>
      <c r="T30" s="906"/>
      <c r="U30" s="906">
        <v>5</v>
      </c>
      <c r="V30" s="906"/>
      <c r="W30" s="906"/>
      <c r="X30" s="906"/>
      <c r="Y30" s="906"/>
      <c r="Z30" s="906"/>
      <c r="AA30" s="906">
        <v>27</v>
      </c>
      <c r="AB30" s="906"/>
      <c r="AC30" s="906"/>
      <c r="AD30" s="906"/>
      <c r="AE30" s="906"/>
      <c r="AF30" s="906"/>
      <c r="AG30" s="921" t="s">
        <v>559</v>
      </c>
      <c r="AH30" s="921"/>
      <c r="AI30" s="921"/>
      <c r="AJ30" s="921"/>
      <c r="AK30" s="921"/>
      <c r="AL30" s="921"/>
      <c r="AM30" s="921"/>
      <c r="AN30" s="921" t="s">
        <v>559</v>
      </c>
      <c r="AO30" s="921"/>
      <c r="AP30" s="921"/>
      <c r="AQ30" s="921"/>
      <c r="AR30" s="921"/>
      <c r="AS30" s="921"/>
      <c r="AT30" s="921"/>
      <c r="AU30" s="921" t="s">
        <v>559</v>
      </c>
      <c r="AV30" s="921"/>
      <c r="AW30" s="921"/>
      <c r="AX30" s="921"/>
      <c r="AY30" s="921"/>
      <c r="AZ30" s="921"/>
      <c r="BA30" s="921"/>
      <c r="BB30" s="921"/>
      <c r="BC30" s="921" t="s">
        <v>559</v>
      </c>
      <c r="BD30" s="921"/>
      <c r="BE30" s="921"/>
      <c r="BF30" s="921"/>
      <c r="BG30" s="921"/>
      <c r="BH30" s="921"/>
      <c r="BI30" s="921"/>
      <c r="BJ30" s="921"/>
    </row>
    <row r="31" spans="2:6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>
      <c r="C32" s="486" t="s">
        <v>8</v>
      </c>
      <c r="D32" s="486"/>
      <c r="E32" s="265" t="s">
        <v>10</v>
      </c>
      <c r="F32" s="489">
        <v>-1</v>
      </c>
      <c r="G32" s="489"/>
      <c r="H32" s="2" t="s">
        <v>805</v>
      </c>
    </row>
    <row r="33" spans="2:65">
      <c r="F33" s="902">
        <v>-2</v>
      </c>
      <c r="G33" s="902"/>
      <c r="H33" s="2" t="s">
        <v>581</v>
      </c>
    </row>
    <row r="34" spans="2:65">
      <c r="F34" s="902">
        <v>-3</v>
      </c>
      <c r="G34" s="902"/>
      <c r="H34" s="2" t="s">
        <v>807</v>
      </c>
    </row>
    <row r="35" spans="2:65">
      <c r="B35" s="480" t="s">
        <v>9</v>
      </c>
      <c r="C35" s="480"/>
      <c r="D35" s="480"/>
      <c r="E35" s="265" t="s">
        <v>10</v>
      </c>
      <c r="F35" s="2" t="s">
        <v>498</v>
      </c>
    </row>
    <row r="39" spans="2:65" ht="15">
      <c r="B39" s="446" t="s">
        <v>877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</row>
    <row r="40" spans="2:6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5" ht="13.5" customHeight="1">
      <c r="B41" s="461" t="s">
        <v>1</v>
      </c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72" t="s">
        <v>806</v>
      </c>
      <c r="P41" s="537"/>
      <c r="Q41" s="537"/>
      <c r="R41" s="537"/>
      <c r="S41" s="537"/>
      <c r="T41" s="468"/>
      <c r="U41" s="472" t="s">
        <v>809</v>
      </c>
      <c r="V41" s="537"/>
      <c r="W41" s="537"/>
      <c r="X41" s="537"/>
      <c r="Y41" s="537"/>
      <c r="Z41" s="468"/>
      <c r="AA41" s="462" t="s">
        <v>398</v>
      </c>
      <c r="AB41" s="462"/>
      <c r="AC41" s="462"/>
      <c r="AD41" s="462"/>
      <c r="AE41" s="462"/>
      <c r="AF41" s="462"/>
      <c r="AG41" s="462" t="s">
        <v>565</v>
      </c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2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7"/>
    </row>
    <row r="42" spans="2:65">
      <c r="B42" s="463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73"/>
      <c r="P42" s="502"/>
      <c r="Q42" s="502"/>
      <c r="R42" s="502"/>
      <c r="S42" s="502"/>
      <c r="T42" s="470"/>
      <c r="U42" s="473" t="s">
        <v>810</v>
      </c>
      <c r="V42" s="502"/>
      <c r="W42" s="502"/>
      <c r="X42" s="502"/>
      <c r="Y42" s="502"/>
      <c r="Z42" s="470"/>
      <c r="AA42" s="464"/>
      <c r="AB42" s="464"/>
      <c r="AC42" s="464"/>
      <c r="AD42" s="464"/>
      <c r="AE42" s="464"/>
      <c r="AF42" s="464"/>
      <c r="AG42" s="556" t="s">
        <v>235</v>
      </c>
      <c r="AH42" s="556"/>
      <c r="AI42" s="556"/>
      <c r="AJ42" s="556"/>
      <c r="AK42" s="556"/>
      <c r="AL42" s="556"/>
      <c r="AM42" s="556"/>
      <c r="AN42" s="464" t="s">
        <v>564</v>
      </c>
      <c r="AO42" s="464"/>
      <c r="AP42" s="464"/>
      <c r="AQ42" s="464"/>
      <c r="AR42" s="464"/>
      <c r="AS42" s="464"/>
      <c r="AT42" s="464"/>
      <c r="AU42" s="464" t="s">
        <v>563</v>
      </c>
      <c r="AV42" s="464"/>
      <c r="AW42" s="464"/>
      <c r="AX42" s="464"/>
      <c r="AY42" s="464"/>
      <c r="AZ42" s="464"/>
      <c r="BA42" s="464"/>
      <c r="BB42" s="464"/>
      <c r="BC42" s="466" t="s">
        <v>562</v>
      </c>
      <c r="BD42" s="915"/>
      <c r="BE42" s="915"/>
      <c r="BF42" s="915"/>
      <c r="BG42" s="915"/>
      <c r="BH42" s="915"/>
      <c r="BI42" s="915"/>
      <c r="BJ42" s="915"/>
    </row>
    <row r="43" spans="2:65">
      <c r="N43" s="21"/>
    </row>
    <row r="44" spans="2:65">
      <c r="C44" s="458" t="s">
        <v>7</v>
      </c>
      <c r="D44" s="458"/>
      <c r="E44" s="458"/>
      <c r="F44" s="458"/>
      <c r="G44" s="454">
        <v>25</v>
      </c>
      <c r="H44" s="454"/>
      <c r="I44" s="454"/>
      <c r="J44" s="458" t="s">
        <v>1</v>
      </c>
      <c r="K44" s="458"/>
      <c r="L44" s="458"/>
      <c r="M44" s="458"/>
      <c r="N44" s="22"/>
      <c r="O44" s="727">
        <v>0</v>
      </c>
      <c r="P44" s="727"/>
      <c r="Q44" s="727"/>
      <c r="R44" s="727"/>
      <c r="S44" s="727"/>
      <c r="T44" s="727"/>
      <c r="U44" s="727">
        <v>0</v>
      </c>
      <c r="V44" s="727"/>
      <c r="W44" s="727"/>
      <c r="X44" s="727"/>
      <c r="Y44" s="727"/>
      <c r="Z44" s="727"/>
      <c r="AA44" s="727">
        <v>0</v>
      </c>
      <c r="AB44" s="727"/>
      <c r="AC44" s="727"/>
      <c r="AD44" s="727"/>
      <c r="AE44" s="727"/>
      <c r="AF44" s="727"/>
      <c r="AG44" s="920">
        <v>137</v>
      </c>
      <c r="AH44" s="920"/>
      <c r="AI44" s="920"/>
      <c r="AJ44" s="920"/>
      <c r="AK44" s="920"/>
      <c r="AL44" s="920"/>
      <c r="AM44" s="920"/>
      <c r="AN44" s="920">
        <v>42</v>
      </c>
      <c r="AO44" s="920"/>
      <c r="AP44" s="920"/>
      <c r="AQ44" s="920"/>
      <c r="AR44" s="920"/>
      <c r="AS44" s="920"/>
      <c r="AT44" s="920"/>
      <c r="AU44" s="920">
        <v>75</v>
      </c>
      <c r="AV44" s="920"/>
      <c r="AW44" s="920"/>
      <c r="AX44" s="920"/>
      <c r="AY44" s="920"/>
      <c r="AZ44" s="920"/>
      <c r="BA44" s="920"/>
      <c r="BB44" s="920"/>
      <c r="BC44" s="920">
        <v>20</v>
      </c>
      <c r="BD44" s="920"/>
      <c r="BE44" s="920"/>
      <c r="BF44" s="920"/>
      <c r="BG44" s="920"/>
      <c r="BH44" s="920"/>
      <c r="BI44" s="920"/>
      <c r="BJ44" s="920"/>
      <c r="BM44" s="6"/>
    </row>
    <row r="45" spans="2:65">
      <c r="G45" s="455">
        <v>26</v>
      </c>
      <c r="H45" s="455"/>
      <c r="I45" s="455"/>
      <c r="J45" s="224"/>
      <c r="K45" s="224"/>
      <c r="L45" s="224"/>
      <c r="M45" s="224"/>
      <c r="N45" s="246"/>
      <c r="O45" s="906">
        <v>2</v>
      </c>
      <c r="P45" s="906"/>
      <c r="Q45" s="906"/>
      <c r="R45" s="906"/>
      <c r="S45" s="906"/>
      <c r="T45" s="906"/>
      <c r="U45" s="906">
        <v>6</v>
      </c>
      <c r="V45" s="906"/>
      <c r="W45" s="906"/>
      <c r="X45" s="906"/>
      <c r="Y45" s="906"/>
      <c r="Z45" s="906"/>
      <c r="AA45" s="906">
        <v>30</v>
      </c>
      <c r="AB45" s="906"/>
      <c r="AC45" s="906"/>
      <c r="AD45" s="906"/>
      <c r="AE45" s="906"/>
      <c r="AF45" s="906"/>
      <c r="AG45" s="921" t="s">
        <v>559</v>
      </c>
      <c r="AH45" s="921"/>
      <c r="AI45" s="921"/>
      <c r="AJ45" s="921"/>
      <c r="AK45" s="921"/>
      <c r="AL45" s="921"/>
      <c r="AM45" s="921"/>
      <c r="AN45" s="921" t="s">
        <v>559</v>
      </c>
      <c r="AO45" s="921"/>
      <c r="AP45" s="921"/>
      <c r="AQ45" s="921"/>
      <c r="AR45" s="921"/>
      <c r="AS45" s="921"/>
      <c r="AT45" s="921"/>
      <c r="AU45" s="921" t="s">
        <v>559</v>
      </c>
      <c r="AV45" s="921"/>
      <c r="AW45" s="921"/>
      <c r="AX45" s="921"/>
      <c r="AY45" s="921"/>
      <c r="AZ45" s="921"/>
      <c r="BA45" s="921"/>
      <c r="BB45" s="921"/>
      <c r="BC45" s="921" t="s">
        <v>559</v>
      </c>
      <c r="BD45" s="921"/>
      <c r="BE45" s="921"/>
      <c r="BF45" s="921"/>
      <c r="BG45" s="921"/>
      <c r="BH45" s="921"/>
      <c r="BI45" s="921"/>
      <c r="BJ45" s="921"/>
    </row>
    <row r="46" spans="2:6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5">
      <c r="C47" s="486" t="s">
        <v>8</v>
      </c>
      <c r="D47" s="486"/>
      <c r="E47" s="311" t="s">
        <v>10</v>
      </c>
      <c r="F47" s="489">
        <v>-1</v>
      </c>
      <c r="G47" s="489"/>
      <c r="H47" s="2" t="s">
        <v>878</v>
      </c>
    </row>
    <row r="48" spans="2:65">
      <c r="F48" s="902">
        <v>-2</v>
      </c>
      <c r="G48" s="902"/>
      <c r="H48" s="2" t="s">
        <v>581</v>
      </c>
    </row>
    <row r="49" spans="2:62">
      <c r="F49" s="902">
        <v>-3</v>
      </c>
      <c r="G49" s="902"/>
      <c r="H49" s="2" t="s">
        <v>808</v>
      </c>
      <c r="U49" s="6"/>
    </row>
    <row r="50" spans="2:62">
      <c r="B50" s="480" t="s">
        <v>9</v>
      </c>
      <c r="C50" s="480"/>
      <c r="D50" s="480"/>
      <c r="E50" s="311" t="s">
        <v>10</v>
      </c>
      <c r="F50" s="2" t="s">
        <v>498</v>
      </c>
    </row>
    <row r="54" spans="2:62" ht="15">
      <c r="B54" s="446" t="s">
        <v>879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</row>
    <row r="55" spans="2:6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6"/>
      <c r="BF55" s="6"/>
      <c r="BG55" s="6"/>
      <c r="BH55" s="6"/>
      <c r="BI55" s="6"/>
      <c r="BJ55" s="6"/>
    </row>
    <row r="56" spans="2:62" ht="13.5" customHeight="1">
      <c r="B56" s="461" t="s">
        <v>1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72" t="s">
        <v>806</v>
      </c>
      <c r="P56" s="537"/>
      <c r="Q56" s="537"/>
      <c r="R56" s="537"/>
      <c r="S56" s="537"/>
      <c r="T56" s="468"/>
      <c r="U56" s="462" t="s">
        <v>398</v>
      </c>
      <c r="V56" s="462"/>
      <c r="W56" s="462"/>
      <c r="X56" s="462"/>
      <c r="Y56" s="462"/>
      <c r="Z56" s="462"/>
      <c r="AA56" s="462" t="s">
        <v>565</v>
      </c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7"/>
      <c r="BE56" s="6"/>
      <c r="BF56" s="6"/>
      <c r="BG56" s="6"/>
      <c r="BH56" s="6"/>
      <c r="BI56" s="6"/>
      <c r="BJ56" s="6"/>
    </row>
    <row r="57" spans="2:62">
      <c r="B57" s="463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73"/>
      <c r="P57" s="502"/>
      <c r="Q57" s="502"/>
      <c r="R57" s="502"/>
      <c r="S57" s="502"/>
      <c r="T57" s="470"/>
      <c r="U57" s="464"/>
      <c r="V57" s="464"/>
      <c r="W57" s="464"/>
      <c r="X57" s="464"/>
      <c r="Y57" s="464"/>
      <c r="Z57" s="464"/>
      <c r="AA57" s="556" t="s">
        <v>235</v>
      </c>
      <c r="AB57" s="556"/>
      <c r="AC57" s="556"/>
      <c r="AD57" s="556"/>
      <c r="AE57" s="556"/>
      <c r="AF57" s="556"/>
      <c r="AG57" s="556"/>
      <c r="AH57" s="464" t="s">
        <v>564</v>
      </c>
      <c r="AI57" s="464"/>
      <c r="AJ57" s="464"/>
      <c r="AK57" s="464"/>
      <c r="AL57" s="464"/>
      <c r="AM57" s="464"/>
      <c r="AN57" s="464"/>
      <c r="AO57" s="464" t="s">
        <v>563</v>
      </c>
      <c r="AP57" s="464"/>
      <c r="AQ57" s="464"/>
      <c r="AR57" s="464"/>
      <c r="AS57" s="464"/>
      <c r="AT57" s="464"/>
      <c r="AU57" s="464"/>
      <c r="AV57" s="464"/>
      <c r="AW57" s="466" t="s">
        <v>562</v>
      </c>
      <c r="AX57" s="915"/>
      <c r="AY57" s="915"/>
      <c r="AZ57" s="915"/>
      <c r="BA57" s="915"/>
      <c r="BB57" s="915"/>
      <c r="BC57" s="915"/>
      <c r="BD57" s="915"/>
    </row>
    <row r="58" spans="2:62">
      <c r="N58" s="21"/>
    </row>
    <row r="59" spans="2:62">
      <c r="C59" s="901" t="s">
        <v>7</v>
      </c>
      <c r="D59" s="901"/>
      <c r="E59" s="901"/>
      <c r="F59" s="901"/>
      <c r="G59" s="455">
        <v>26</v>
      </c>
      <c r="H59" s="455"/>
      <c r="I59" s="455"/>
      <c r="J59" s="901" t="s">
        <v>1</v>
      </c>
      <c r="K59" s="901"/>
      <c r="L59" s="901"/>
      <c r="M59" s="901"/>
      <c r="N59" s="22"/>
      <c r="O59" s="853">
        <v>4</v>
      </c>
      <c r="P59" s="853"/>
      <c r="Q59" s="853"/>
      <c r="R59" s="853"/>
      <c r="S59" s="853"/>
      <c r="T59" s="853"/>
      <c r="U59" s="853">
        <v>67</v>
      </c>
      <c r="V59" s="853"/>
      <c r="W59" s="853"/>
      <c r="X59" s="853"/>
      <c r="Y59" s="853"/>
      <c r="Z59" s="853"/>
      <c r="AA59" s="921" t="s">
        <v>559</v>
      </c>
      <c r="AB59" s="921"/>
      <c r="AC59" s="921"/>
      <c r="AD59" s="921"/>
      <c r="AE59" s="921"/>
      <c r="AF59" s="921"/>
      <c r="AG59" s="921"/>
      <c r="AH59" s="921" t="s">
        <v>559</v>
      </c>
      <c r="AI59" s="921"/>
      <c r="AJ59" s="921"/>
      <c r="AK59" s="921"/>
      <c r="AL59" s="921"/>
      <c r="AM59" s="921"/>
      <c r="AN59" s="921"/>
      <c r="AO59" s="921" t="s">
        <v>559</v>
      </c>
      <c r="AP59" s="921"/>
      <c r="AQ59" s="921"/>
      <c r="AR59" s="921"/>
      <c r="AS59" s="921"/>
      <c r="AT59" s="921"/>
      <c r="AU59" s="921"/>
      <c r="AV59" s="921"/>
      <c r="AW59" s="921" t="s">
        <v>559</v>
      </c>
      <c r="AX59" s="921"/>
      <c r="AY59" s="921"/>
      <c r="AZ59" s="921"/>
      <c r="BA59" s="921"/>
      <c r="BB59" s="921"/>
      <c r="BC59" s="921"/>
      <c r="BD59" s="921"/>
    </row>
    <row r="60" spans="2:6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3"/>
      <c r="O60" s="1"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2:62">
      <c r="C61" s="486" t="s">
        <v>8</v>
      </c>
      <c r="D61" s="486"/>
      <c r="E61" s="311" t="s">
        <v>10</v>
      </c>
      <c r="F61" s="489">
        <v>-1</v>
      </c>
      <c r="G61" s="489"/>
      <c r="H61" s="2" t="s">
        <v>880</v>
      </c>
    </row>
    <row r="62" spans="2:62">
      <c r="F62" s="902">
        <v>-2</v>
      </c>
      <c r="G62" s="902"/>
      <c r="H62" s="2" t="s">
        <v>581</v>
      </c>
    </row>
    <row r="63" spans="2:62">
      <c r="F63" s="902">
        <v>-3</v>
      </c>
      <c r="G63" s="902"/>
      <c r="H63" s="2" t="s">
        <v>811</v>
      </c>
    </row>
    <row r="64" spans="2:62">
      <c r="B64" s="480" t="s">
        <v>9</v>
      </c>
      <c r="C64" s="480"/>
      <c r="D64" s="480"/>
      <c r="E64" s="311" t="s">
        <v>10</v>
      </c>
      <c r="F64" s="2" t="s">
        <v>498</v>
      </c>
    </row>
  </sheetData>
  <mergeCells count="163">
    <mergeCell ref="C61:D61"/>
    <mergeCell ref="F61:G61"/>
    <mergeCell ref="F62:G62"/>
    <mergeCell ref="F63:G63"/>
    <mergeCell ref="B64:D64"/>
    <mergeCell ref="U41:Z41"/>
    <mergeCell ref="U42:Z42"/>
    <mergeCell ref="AW59:BD59"/>
    <mergeCell ref="C59:F59"/>
    <mergeCell ref="G59:I59"/>
    <mergeCell ref="J59:M59"/>
    <mergeCell ref="O59:T59"/>
    <mergeCell ref="U59:Z59"/>
    <mergeCell ref="AA59:AG59"/>
    <mergeCell ref="AH59:AN59"/>
    <mergeCell ref="AO59:AV59"/>
    <mergeCell ref="F48:G48"/>
    <mergeCell ref="F49:G49"/>
    <mergeCell ref="B50:D50"/>
    <mergeCell ref="B54:BJ54"/>
    <mergeCell ref="B56:N57"/>
    <mergeCell ref="O56:T57"/>
    <mergeCell ref="U56:Z57"/>
    <mergeCell ref="AA56:BD56"/>
    <mergeCell ref="AA57:AG57"/>
    <mergeCell ref="AH57:AN57"/>
    <mergeCell ref="AO57:AV57"/>
    <mergeCell ref="AW57:BD57"/>
    <mergeCell ref="G45:I45"/>
    <mergeCell ref="O45:T45"/>
    <mergeCell ref="U45:Z45"/>
    <mergeCell ref="AA45:AF45"/>
    <mergeCell ref="AG45:AM45"/>
    <mergeCell ref="AN45:AT45"/>
    <mergeCell ref="AU45:BB45"/>
    <mergeCell ref="BC45:BJ45"/>
    <mergeCell ref="C47:D47"/>
    <mergeCell ref="F47:G47"/>
    <mergeCell ref="BC44:BJ44"/>
    <mergeCell ref="C44:F44"/>
    <mergeCell ref="G44:I44"/>
    <mergeCell ref="J44:M44"/>
    <mergeCell ref="O44:T44"/>
    <mergeCell ref="U44:Z44"/>
    <mergeCell ref="AA44:AF44"/>
    <mergeCell ref="AG44:AM44"/>
    <mergeCell ref="AN44:AT44"/>
    <mergeCell ref="AU44:BB44"/>
    <mergeCell ref="B39:BJ39"/>
    <mergeCell ref="B41:N42"/>
    <mergeCell ref="O41:T42"/>
    <mergeCell ref="AA41:AF42"/>
    <mergeCell ref="AG41:BJ41"/>
    <mergeCell ref="AG42:AM42"/>
    <mergeCell ref="AN42:AT42"/>
    <mergeCell ref="AU42:BB42"/>
    <mergeCell ref="BC42:BJ42"/>
    <mergeCell ref="BB13:BJ13"/>
    <mergeCell ref="G12:H12"/>
    <mergeCell ref="N12:T12"/>
    <mergeCell ref="G14:H14"/>
    <mergeCell ref="N14:T14"/>
    <mergeCell ref="U14:AA14"/>
    <mergeCell ref="AB14:AI14"/>
    <mergeCell ref="AJ14:AR14"/>
    <mergeCell ref="AS14:BA14"/>
    <mergeCell ref="BB14:BJ14"/>
    <mergeCell ref="G13:H13"/>
    <mergeCell ref="BB10:BJ10"/>
    <mergeCell ref="BB11:BJ11"/>
    <mergeCell ref="BB12:BJ12"/>
    <mergeCell ref="AB10:AI10"/>
    <mergeCell ref="G11:H11"/>
    <mergeCell ref="N11:T11"/>
    <mergeCell ref="U11:AA11"/>
    <mergeCell ref="AB11:AI11"/>
    <mergeCell ref="A1:S2"/>
    <mergeCell ref="B5:BJ5"/>
    <mergeCell ref="B7:M8"/>
    <mergeCell ref="N7:T8"/>
    <mergeCell ref="U7:AA8"/>
    <mergeCell ref="AB7:BJ7"/>
    <mergeCell ref="AB8:AI8"/>
    <mergeCell ref="AJ8:AR8"/>
    <mergeCell ref="AS8:BA8"/>
    <mergeCell ref="BB8:BJ8"/>
    <mergeCell ref="U12:AA12"/>
    <mergeCell ref="AB12:AI12"/>
    <mergeCell ref="AJ12:AR12"/>
    <mergeCell ref="AS12:BA12"/>
    <mergeCell ref="U10:AA10"/>
    <mergeCell ref="AJ10:AR10"/>
    <mergeCell ref="AS10:BA10"/>
    <mergeCell ref="N13:T13"/>
    <mergeCell ref="U13:AA13"/>
    <mergeCell ref="AB13:AI13"/>
    <mergeCell ref="AJ13:AR13"/>
    <mergeCell ref="AS13:BA13"/>
    <mergeCell ref="AJ11:AR11"/>
    <mergeCell ref="AS11:BA11"/>
    <mergeCell ref="C10:F10"/>
    <mergeCell ref="G10:H10"/>
    <mergeCell ref="I10:L10"/>
    <mergeCell ref="N10:T10"/>
    <mergeCell ref="AG27:AM27"/>
    <mergeCell ref="C16:D16"/>
    <mergeCell ref="B17:D17"/>
    <mergeCell ref="F33:G33"/>
    <mergeCell ref="G29:I29"/>
    <mergeCell ref="U27:Z27"/>
    <mergeCell ref="AG29:AM29"/>
    <mergeCell ref="AG28:AM28"/>
    <mergeCell ref="O28:T28"/>
    <mergeCell ref="O30:T30"/>
    <mergeCell ref="AG30:AM30"/>
    <mergeCell ref="O27:T27"/>
    <mergeCell ref="U28:Z28"/>
    <mergeCell ref="AA28:AF28"/>
    <mergeCell ref="U29:Z29"/>
    <mergeCell ref="AA29:AF29"/>
    <mergeCell ref="O29:T29"/>
    <mergeCell ref="AA30:AF30"/>
    <mergeCell ref="F34:G34"/>
    <mergeCell ref="AA27:AF27"/>
    <mergeCell ref="B35:D35"/>
    <mergeCell ref="U30:Z30"/>
    <mergeCell ref="G30:I30"/>
    <mergeCell ref="G27:I27"/>
    <mergeCell ref="G28:I28"/>
    <mergeCell ref="C32:D32"/>
    <mergeCell ref="F32:G32"/>
    <mergeCell ref="AU24:BB24"/>
    <mergeCell ref="BC24:BJ24"/>
    <mergeCell ref="U26:Z26"/>
    <mergeCell ref="AA26:AF26"/>
    <mergeCell ref="O26:T26"/>
    <mergeCell ref="B21:BJ21"/>
    <mergeCell ref="B23:N24"/>
    <mergeCell ref="O23:T24"/>
    <mergeCell ref="U23:Z24"/>
    <mergeCell ref="AA23:AF24"/>
    <mergeCell ref="AG23:BJ23"/>
    <mergeCell ref="AG24:AM24"/>
    <mergeCell ref="AN24:AT24"/>
    <mergeCell ref="BC26:BJ26"/>
    <mergeCell ref="AG26:AM26"/>
    <mergeCell ref="AN26:AT26"/>
    <mergeCell ref="C26:F26"/>
    <mergeCell ref="J26:M26"/>
    <mergeCell ref="G26:I26"/>
    <mergeCell ref="AN27:AT27"/>
    <mergeCell ref="AN28:AT28"/>
    <mergeCell ref="AN29:AT29"/>
    <mergeCell ref="AN30:AT30"/>
    <mergeCell ref="BC27:BJ27"/>
    <mergeCell ref="BC28:BJ28"/>
    <mergeCell ref="BC29:BJ29"/>
    <mergeCell ref="BC30:BJ30"/>
    <mergeCell ref="AU26:BB26"/>
    <mergeCell ref="AU27:BB27"/>
    <mergeCell ref="AU28:BB28"/>
    <mergeCell ref="AU29:BB29"/>
    <mergeCell ref="AU30:BB30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K118"/>
  <sheetViews>
    <sheetView view="pageBreakPreview" zoomScaleNormal="100" zoomScaleSheetLayoutView="100" workbookViewId="0">
      <selection activeCell="BL24" sqref="BL24"/>
    </sheetView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530">
        <f>'206'!A1+1</f>
        <v>207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2:63" ht="11.1" customHeight="1"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2:63" s="6" customFormat="1" ht="11.1" customHeight="1"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</row>
    <row r="4" spans="2:63" s="6" customFormat="1" ht="11.1" customHeight="1"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</row>
    <row r="5" spans="2:63" ht="18" customHeight="1">
      <c r="B5" s="446" t="s">
        <v>890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2:63" s="6" customFormat="1" ht="12.95" customHeight="1">
      <c r="BJ6" s="378"/>
    </row>
    <row r="7" spans="2:63" s="6" customFormat="1" ht="15" customHeight="1">
      <c r="B7" s="4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48"/>
      <c r="O7" s="388"/>
      <c r="P7" s="388"/>
      <c r="Q7" s="38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</row>
    <row r="8" spans="2:63" s="6" customFormat="1" ht="15" customHeight="1"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</row>
    <row r="9" spans="2:63" s="6" customFormat="1" ht="15" customHeight="1"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</row>
    <row r="10" spans="2:63" s="6" customFormat="1"/>
    <row r="11" spans="2:63" s="6" customFormat="1">
      <c r="C11" s="381"/>
      <c r="D11" s="362"/>
      <c r="E11" s="362"/>
      <c r="F11" s="362"/>
      <c r="G11" s="362"/>
      <c r="H11" s="362"/>
      <c r="I11" s="360"/>
      <c r="J11" s="381"/>
      <c r="K11" s="381"/>
      <c r="L11" s="381"/>
      <c r="M11" s="371"/>
      <c r="N11" s="361"/>
      <c r="O11" s="407"/>
      <c r="P11" s="407"/>
      <c r="Q11" s="407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</row>
    <row r="12" spans="2:63" s="6" customFormat="1">
      <c r="J12" s="379"/>
      <c r="K12" s="379"/>
      <c r="L12" s="379"/>
      <c r="M12" s="365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</row>
    <row r="13" spans="2:63" s="6" customFormat="1">
      <c r="J13" s="379"/>
      <c r="K13" s="379"/>
      <c r="L13" s="379"/>
      <c r="M13" s="365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</row>
    <row r="14" spans="2:63" s="6" customFormat="1">
      <c r="J14" s="379"/>
      <c r="K14" s="379"/>
      <c r="L14" s="379"/>
      <c r="M14" s="365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</row>
    <row r="15" spans="2:63" s="6" customFormat="1"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</row>
    <row r="16" spans="2:63" s="6" customFormat="1">
      <c r="C16" s="381"/>
      <c r="D16" s="362"/>
      <c r="E16" s="362"/>
      <c r="F16" s="362"/>
      <c r="G16" s="362"/>
      <c r="H16" s="362"/>
      <c r="I16" s="360"/>
      <c r="J16" s="381"/>
      <c r="K16" s="381"/>
      <c r="L16" s="381"/>
      <c r="M16" s="371"/>
      <c r="N16" s="361"/>
      <c r="O16" s="407"/>
      <c r="P16" s="407"/>
      <c r="Q16" s="407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</row>
    <row r="17" spans="2:62" s="6" customFormat="1">
      <c r="J17" s="379"/>
      <c r="K17" s="379"/>
      <c r="L17" s="379"/>
      <c r="M17" s="365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</row>
    <row r="18" spans="2:62" s="6" customFormat="1">
      <c r="J18" s="379"/>
      <c r="K18" s="379"/>
      <c r="L18" s="379"/>
      <c r="M18" s="365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</row>
    <row r="19" spans="2:62" s="6" customFormat="1">
      <c r="J19" s="379"/>
      <c r="K19" s="379"/>
      <c r="L19" s="379"/>
      <c r="M19" s="365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</row>
    <row r="20" spans="2:62" s="6" customFormat="1"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</row>
    <row r="21" spans="2:62" s="6" customFormat="1">
      <c r="C21" s="381"/>
      <c r="D21" s="362"/>
      <c r="E21" s="362"/>
      <c r="F21" s="362"/>
      <c r="G21" s="362"/>
      <c r="H21" s="362"/>
      <c r="I21" s="360"/>
      <c r="J21" s="381"/>
      <c r="K21" s="381"/>
      <c r="L21" s="381"/>
      <c r="M21" s="371"/>
      <c r="N21" s="361"/>
      <c r="O21" s="407"/>
      <c r="P21" s="407"/>
      <c r="Q21" s="407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</row>
    <row r="22" spans="2:62" s="6" customFormat="1">
      <c r="J22" s="379"/>
      <c r="K22" s="379"/>
      <c r="L22" s="379"/>
      <c r="M22" s="365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</row>
    <row r="23" spans="2:62" s="6" customFormat="1">
      <c r="J23" s="379"/>
      <c r="K23" s="379"/>
      <c r="L23" s="379"/>
      <c r="M23" s="365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</row>
    <row r="24" spans="2:62" s="6" customFormat="1">
      <c r="D24" s="923" t="s">
        <v>8</v>
      </c>
      <c r="E24" s="923"/>
      <c r="F24" s="423" t="s">
        <v>157</v>
      </c>
      <c r="G24" s="425" t="s">
        <v>881</v>
      </c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</row>
    <row r="25" spans="2:62" s="6" customFormat="1">
      <c r="C25" s="408"/>
      <c r="D25" s="409"/>
      <c r="E25" s="409"/>
      <c r="F25" s="409"/>
      <c r="G25" s="409"/>
      <c r="H25" s="409"/>
      <c r="I25" s="360"/>
      <c r="J25" s="381"/>
      <c r="K25" s="381"/>
      <c r="L25" s="381"/>
      <c r="M25" s="371"/>
      <c r="N25" s="361"/>
      <c r="O25" s="407"/>
      <c r="P25" s="407"/>
      <c r="Q25" s="407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</row>
    <row r="26" spans="2:62" s="6" customFormat="1">
      <c r="C26" s="408"/>
      <c r="D26" s="409"/>
      <c r="E26" s="409"/>
      <c r="F26" s="409"/>
      <c r="G26" s="409"/>
      <c r="H26" s="409"/>
      <c r="I26" s="421"/>
      <c r="J26" s="381"/>
      <c r="K26" s="381"/>
      <c r="L26" s="381"/>
      <c r="M26" s="424"/>
      <c r="N26" s="422"/>
      <c r="O26" s="407"/>
      <c r="P26" s="407"/>
      <c r="Q26" s="407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</row>
    <row r="27" spans="2:62" ht="18" customHeight="1">
      <c r="B27" s="446" t="s">
        <v>876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</row>
    <row r="28" spans="2:62" s="6" customFormat="1" ht="12.95" customHeight="1">
      <c r="BJ28" s="378"/>
    </row>
    <row r="29" spans="2:62" s="6" customFormat="1">
      <c r="J29" s="379"/>
      <c r="K29" s="379"/>
      <c r="L29" s="379"/>
      <c r="M29" s="365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</row>
    <row r="30" spans="2:62" s="6" customFormat="1">
      <c r="J30" s="379"/>
      <c r="K30" s="379"/>
      <c r="L30" s="379"/>
      <c r="M30" s="365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</row>
    <row r="31" spans="2:62" s="6" customFormat="1"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</row>
    <row r="32" spans="2:62" s="6" customFormat="1">
      <c r="C32" s="381"/>
      <c r="D32" s="362"/>
      <c r="E32" s="362"/>
      <c r="F32" s="362"/>
      <c r="G32" s="362"/>
      <c r="H32" s="362"/>
      <c r="I32" s="360"/>
      <c r="J32" s="381"/>
      <c r="K32" s="381"/>
      <c r="L32" s="381"/>
      <c r="M32" s="371"/>
      <c r="N32" s="361"/>
      <c r="O32" s="407"/>
      <c r="P32" s="407"/>
      <c r="Q32" s="407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</row>
    <row r="33" spans="2:62" s="6" customFormat="1"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</row>
    <row r="34" spans="2:62" s="6" customFormat="1">
      <c r="C34" s="381"/>
      <c r="D34" s="362"/>
      <c r="E34" s="362"/>
      <c r="F34" s="362"/>
      <c r="G34" s="362"/>
      <c r="H34" s="362"/>
      <c r="I34" s="360"/>
      <c r="J34" s="381"/>
      <c r="K34" s="381"/>
      <c r="L34" s="381"/>
      <c r="M34" s="371"/>
      <c r="N34" s="361"/>
      <c r="O34" s="407"/>
      <c r="P34" s="407"/>
      <c r="Q34" s="407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</row>
    <row r="35" spans="2:62" s="6" customFormat="1"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</row>
    <row r="36" spans="2:62" s="6" customFormat="1">
      <c r="C36" s="381"/>
      <c r="D36" s="362"/>
      <c r="E36" s="362"/>
      <c r="F36" s="362"/>
      <c r="G36" s="362"/>
      <c r="H36" s="362"/>
      <c r="I36" s="360"/>
      <c r="J36" s="381"/>
      <c r="K36" s="381"/>
      <c r="L36" s="381"/>
      <c r="M36" s="371"/>
      <c r="N36" s="361"/>
      <c r="O36" s="407"/>
      <c r="P36" s="407"/>
      <c r="Q36" s="407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</row>
    <row r="37" spans="2:62" s="6" customFormat="1">
      <c r="J37" s="379"/>
      <c r="K37" s="379"/>
      <c r="L37" s="379"/>
      <c r="M37" s="365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</row>
    <row r="38" spans="2:62" s="6" customFormat="1">
      <c r="J38" s="379"/>
      <c r="K38" s="379"/>
      <c r="L38" s="379"/>
      <c r="M38" s="365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</row>
    <row r="39" spans="2:62" s="6" customFormat="1"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</row>
    <row r="40" spans="2:62" s="6" customFormat="1">
      <c r="C40" s="381"/>
      <c r="D40" s="362"/>
      <c r="E40" s="362"/>
      <c r="F40" s="362"/>
      <c r="G40" s="362"/>
      <c r="H40" s="362"/>
      <c r="I40" s="360"/>
      <c r="J40" s="381"/>
      <c r="K40" s="381"/>
      <c r="L40" s="381"/>
      <c r="M40" s="371"/>
      <c r="N40" s="361"/>
      <c r="O40" s="407"/>
      <c r="P40" s="407"/>
      <c r="Q40" s="407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</row>
    <row r="41" spans="2:62" s="6" customFormat="1"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</row>
    <row r="42" spans="2:62" s="6" customFormat="1">
      <c r="C42" s="381"/>
      <c r="D42" s="362"/>
      <c r="E42" s="362"/>
      <c r="F42" s="362"/>
      <c r="G42" s="362"/>
      <c r="H42" s="362"/>
      <c r="I42" s="360"/>
      <c r="J42" s="381"/>
      <c r="K42" s="381"/>
      <c r="L42" s="381"/>
      <c r="M42" s="371"/>
      <c r="N42" s="361"/>
      <c r="O42" s="407"/>
      <c r="P42" s="407"/>
      <c r="Q42" s="407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</row>
    <row r="43" spans="2:62" s="6" customFormat="1"/>
    <row r="44" spans="2:62" s="6" customFormat="1">
      <c r="C44" s="5"/>
      <c r="D44" s="5"/>
      <c r="E44" s="359"/>
      <c r="F44" s="410"/>
      <c r="G44" s="410"/>
      <c r="H44" s="5"/>
    </row>
    <row r="45" spans="2:62" s="6" customFormat="1">
      <c r="F45" s="410"/>
      <c r="G45" s="410"/>
      <c r="H45" s="5"/>
    </row>
    <row r="46" spans="2:62" s="6" customFormat="1">
      <c r="F46" s="410"/>
      <c r="G46" s="410"/>
      <c r="H46" s="5"/>
    </row>
    <row r="47" spans="2:62" s="6" customFormat="1">
      <c r="B47" s="5"/>
      <c r="C47" s="5"/>
      <c r="D47" s="5"/>
      <c r="E47" s="359"/>
      <c r="F47" s="5"/>
    </row>
    <row r="48" spans="2:62" s="6" customFormat="1"/>
    <row r="49" spans="2:62" s="6" customFormat="1" ht="18" customHeight="1"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</row>
    <row r="50" spans="2:62" s="6" customFormat="1" ht="12.95" customHeight="1">
      <c r="BJ50" s="378"/>
    </row>
    <row r="51" spans="2:62" s="6" customFormat="1" ht="1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02"/>
      <c r="BF51" s="48"/>
      <c r="BG51" s="48"/>
      <c r="BH51" s="48"/>
      <c r="BI51" s="48"/>
      <c r="BJ51" s="48"/>
    </row>
    <row r="52" spans="2:62" s="6" customFormat="1" ht="1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</row>
    <row r="53" spans="2:62" s="6" customFormat="1" ht="1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2:62" s="6" customFormat="1"/>
    <row r="55" spans="2:62" s="6" customFormat="1">
      <c r="C55" s="379"/>
      <c r="D55" s="362"/>
      <c r="E55" s="362"/>
      <c r="F55" s="362"/>
      <c r="G55" s="379"/>
      <c r="H55" s="379"/>
      <c r="I55" s="379"/>
      <c r="J55" s="362"/>
      <c r="K55" s="362"/>
      <c r="L55" s="362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411"/>
      <c r="BF55" s="411"/>
      <c r="BG55" s="411"/>
      <c r="BH55" s="411"/>
      <c r="BI55" s="411"/>
      <c r="BJ55" s="411"/>
    </row>
    <row r="56" spans="2:62" s="6" customFormat="1">
      <c r="G56" s="379"/>
      <c r="H56" s="379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411"/>
      <c r="BF56" s="411"/>
      <c r="BG56" s="411"/>
      <c r="BH56" s="411"/>
      <c r="BI56" s="411"/>
      <c r="BJ56" s="411"/>
    </row>
    <row r="57" spans="2:62" s="6" customFormat="1">
      <c r="G57" s="379"/>
      <c r="H57" s="379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411"/>
      <c r="BF57" s="411"/>
      <c r="BG57" s="411"/>
      <c r="BH57" s="411"/>
      <c r="BI57" s="411"/>
      <c r="BJ57" s="411"/>
    </row>
    <row r="58" spans="2:62" s="6" customFormat="1">
      <c r="G58" s="379"/>
      <c r="H58" s="379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411"/>
      <c r="BF58" s="411"/>
      <c r="BG58" s="411"/>
      <c r="BH58" s="411"/>
      <c r="BI58" s="411"/>
      <c r="BJ58" s="411"/>
    </row>
    <row r="59" spans="2:62" s="6" customFormat="1">
      <c r="G59" s="379"/>
      <c r="H59" s="379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411"/>
      <c r="BF59" s="411"/>
      <c r="BG59" s="411"/>
      <c r="BH59" s="411"/>
      <c r="BI59" s="411"/>
      <c r="BJ59" s="411"/>
    </row>
    <row r="60" spans="2:62" s="6" customFormat="1">
      <c r="BE60" s="406"/>
      <c r="BF60" s="406"/>
      <c r="BG60" s="406"/>
      <c r="BH60" s="406"/>
      <c r="BI60" s="406"/>
      <c r="BJ60" s="406"/>
    </row>
    <row r="61" spans="2:62" s="6" customFormat="1">
      <c r="G61" s="379"/>
      <c r="H61" s="379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5"/>
      <c r="BD61" s="365"/>
      <c r="BE61" s="411"/>
      <c r="BF61" s="411"/>
      <c r="BG61" s="411"/>
      <c r="BH61" s="411"/>
      <c r="BI61" s="411"/>
      <c r="BJ61" s="411"/>
    </row>
    <row r="62" spans="2:62" s="6" customFormat="1">
      <c r="G62" s="379"/>
      <c r="H62" s="379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5"/>
      <c r="BD62" s="365"/>
      <c r="BE62" s="411"/>
      <c r="BF62" s="411"/>
      <c r="BG62" s="411"/>
      <c r="BH62" s="411"/>
      <c r="BI62" s="411"/>
      <c r="BJ62" s="411"/>
    </row>
    <row r="63" spans="2:62" s="6" customFormat="1">
      <c r="G63" s="379"/>
      <c r="H63" s="379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411"/>
      <c r="BF63" s="411"/>
      <c r="BG63" s="411"/>
      <c r="BH63" s="411"/>
      <c r="BI63" s="411"/>
      <c r="BJ63" s="411"/>
    </row>
    <row r="64" spans="2:62" s="6" customFormat="1">
      <c r="G64" s="379"/>
      <c r="H64" s="379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411"/>
      <c r="BF64" s="411"/>
      <c r="BG64" s="411"/>
      <c r="BH64" s="411"/>
      <c r="BI64" s="411"/>
      <c r="BJ64" s="411"/>
    </row>
    <row r="65" spans="2:62" s="6" customFormat="1">
      <c r="G65" s="381"/>
      <c r="H65" s="38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412"/>
      <c r="BF65" s="412"/>
      <c r="BG65" s="412"/>
      <c r="BH65" s="412"/>
      <c r="BI65" s="412"/>
      <c r="BJ65" s="412"/>
    </row>
    <row r="66" spans="2:62" s="6" customFormat="1"/>
    <row r="67" spans="2:62" s="6" customFormat="1">
      <c r="C67" s="5"/>
      <c r="D67" s="5"/>
      <c r="E67" s="359"/>
      <c r="F67" s="5"/>
    </row>
    <row r="68" spans="2:62" s="6" customFormat="1">
      <c r="B68" s="5"/>
      <c r="C68" s="5"/>
      <c r="D68" s="5"/>
      <c r="E68" s="359"/>
      <c r="F68" s="5"/>
    </row>
    <row r="69" spans="2:62" s="6" customFormat="1"/>
    <row r="70" spans="2:62" s="6" customFormat="1"/>
    <row r="71" spans="2:62" s="6" customFormat="1"/>
    <row r="72" spans="2:62" s="6" customFormat="1"/>
    <row r="73" spans="2:62" s="6" customFormat="1"/>
    <row r="74" spans="2:62" s="6" customFormat="1"/>
    <row r="75" spans="2:62" s="6" customFormat="1"/>
    <row r="76" spans="2:62" s="6" customFormat="1"/>
    <row r="77" spans="2:62" s="6" customFormat="1"/>
    <row r="78" spans="2:62" s="6" customFormat="1"/>
    <row r="79" spans="2:62" s="6" customFormat="1"/>
    <row r="80" spans="2:62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</sheetData>
  <mergeCells count="4">
    <mergeCell ref="B5:BJ5"/>
    <mergeCell ref="B27:BJ27"/>
    <mergeCell ref="AS1:BK2"/>
    <mergeCell ref="D24:E24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7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9" ht="11.1" customHeight="1">
      <c r="A1" s="445">
        <f>'207'!AS1+1</f>
        <v>208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9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BM2" s="306"/>
      <c r="BN2" s="306"/>
      <c r="BO2" s="306"/>
      <c r="BP2" s="306"/>
      <c r="BQ2" s="306"/>
    </row>
    <row r="3" spans="1:69" ht="11.1" customHeight="1"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</row>
    <row r="4" spans="1:69" ht="11.1" customHeight="1"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</row>
    <row r="5" spans="1:69" ht="18" customHeight="1">
      <c r="B5" s="446" t="s">
        <v>859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9" ht="12.95" customHeight="1">
      <c r="BJ6" s="20" t="s">
        <v>688</v>
      </c>
    </row>
    <row r="7" spans="1:69" ht="15" customHeight="1">
      <c r="B7" s="461" t="s">
        <v>618</v>
      </c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462" t="s">
        <v>617</v>
      </c>
      <c r="O7" s="825"/>
      <c r="P7" s="825"/>
      <c r="Q7" s="825"/>
      <c r="R7" s="462" t="s">
        <v>595</v>
      </c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 t="s">
        <v>616</v>
      </c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7"/>
    </row>
    <row r="8" spans="1:69" ht="15" customHeight="1">
      <c r="B8" s="855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464" t="s">
        <v>615</v>
      </c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 t="s">
        <v>614</v>
      </c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556" t="s">
        <v>235</v>
      </c>
      <c r="AW8" s="556"/>
      <c r="AX8" s="556"/>
      <c r="AY8" s="556"/>
      <c r="AZ8" s="556"/>
      <c r="BA8" s="556" t="s">
        <v>588</v>
      </c>
      <c r="BB8" s="556"/>
      <c r="BC8" s="556"/>
      <c r="BD8" s="556"/>
      <c r="BE8" s="556"/>
      <c r="BF8" s="556" t="s">
        <v>587</v>
      </c>
      <c r="BG8" s="556"/>
      <c r="BH8" s="556"/>
      <c r="BI8" s="556"/>
      <c r="BJ8" s="557"/>
    </row>
    <row r="9" spans="1:69" ht="15" customHeight="1">
      <c r="B9" s="855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556" t="s">
        <v>235</v>
      </c>
      <c r="S9" s="556"/>
      <c r="T9" s="556"/>
      <c r="U9" s="556"/>
      <c r="V9" s="556"/>
      <c r="W9" s="556" t="s">
        <v>588</v>
      </c>
      <c r="X9" s="556"/>
      <c r="Y9" s="556"/>
      <c r="Z9" s="556"/>
      <c r="AA9" s="556"/>
      <c r="AB9" s="556" t="s">
        <v>587</v>
      </c>
      <c r="AC9" s="556"/>
      <c r="AD9" s="556"/>
      <c r="AE9" s="556"/>
      <c r="AF9" s="556"/>
      <c r="AG9" s="556" t="s">
        <v>235</v>
      </c>
      <c r="AH9" s="556"/>
      <c r="AI9" s="556"/>
      <c r="AJ9" s="556"/>
      <c r="AK9" s="556"/>
      <c r="AL9" s="556" t="s">
        <v>588</v>
      </c>
      <c r="AM9" s="556"/>
      <c r="AN9" s="556"/>
      <c r="AO9" s="556"/>
      <c r="AP9" s="556"/>
      <c r="AQ9" s="556" t="s">
        <v>587</v>
      </c>
      <c r="AR9" s="556"/>
      <c r="AS9" s="556"/>
      <c r="AT9" s="556"/>
      <c r="AU9" s="556"/>
      <c r="AV9" s="556"/>
      <c r="AW9" s="556"/>
      <c r="AX9" s="556"/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</row>
    <row r="10" spans="1:69">
      <c r="M10" s="21"/>
    </row>
    <row r="11" spans="1:69">
      <c r="C11" s="901" t="s">
        <v>613</v>
      </c>
      <c r="D11" s="846"/>
      <c r="E11" s="846"/>
      <c r="F11" s="846"/>
      <c r="G11" s="846"/>
      <c r="H11" s="846"/>
      <c r="I11" s="355"/>
      <c r="J11" s="901" t="s">
        <v>18</v>
      </c>
      <c r="K11" s="901"/>
      <c r="L11" s="901"/>
      <c r="M11" s="287"/>
      <c r="N11" s="485">
        <v>67</v>
      </c>
      <c r="O11" s="930"/>
      <c r="P11" s="930"/>
      <c r="Q11" s="930"/>
      <c r="R11" s="929">
        <f>SUM(W11:AF11)</f>
        <v>1701</v>
      </c>
      <c r="S11" s="929"/>
      <c r="T11" s="929"/>
      <c r="U11" s="929"/>
      <c r="V11" s="929"/>
      <c r="W11" s="929">
        <v>620</v>
      </c>
      <c r="X11" s="929"/>
      <c r="Y11" s="929"/>
      <c r="Z11" s="929"/>
      <c r="AA11" s="929"/>
      <c r="AB11" s="929">
        <v>1081</v>
      </c>
      <c r="AC11" s="929"/>
      <c r="AD11" s="929"/>
      <c r="AE11" s="929"/>
      <c r="AF11" s="929"/>
      <c r="AG11" s="929">
        <f>SUM(AL11:AU11)</f>
        <v>247</v>
      </c>
      <c r="AH11" s="929"/>
      <c r="AI11" s="929"/>
      <c r="AJ11" s="929"/>
      <c r="AK11" s="929"/>
      <c r="AL11" s="929">
        <v>55</v>
      </c>
      <c r="AM11" s="929"/>
      <c r="AN11" s="929"/>
      <c r="AO11" s="929"/>
      <c r="AP11" s="929"/>
      <c r="AQ11" s="929">
        <v>192</v>
      </c>
      <c r="AR11" s="929"/>
      <c r="AS11" s="929"/>
      <c r="AT11" s="929"/>
      <c r="AU11" s="929"/>
      <c r="AV11" s="929">
        <f>SUM(BA11:BJ11)</f>
        <v>33562</v>
      </c>
      <c r="AW11" s="929"/>
      <c r="AX11" s="929"/>
      <c r="AY11" s="929"/>
      <c r="AZ11" s="929"/>
      <c r="BA11" s="485">
        <v>17354</v>
      </c>
      <c r="BB11" s="485"/>
      <c r="BC11" s="485"/>
      <c r="BD11" s="485"/>
      <c r="BE11" s="485"/>
      <c r="BF11" s="485">
        <v>16208</v>
      </c>
      <c r="BG11" s="485"/>
      <c r="BH11" s="485"/>
      <c r="BI11" s="485"/>
      <c r="BJ11" s="485"/>
    </row>
    <row r="12" spans="1:69">
      <c r="J12" s="458" t="s">
        <v>609</v>
      </c>
      <c r="K12" s="458"/>
      <c r="L12" s="458"/>
      <c r="M12" s="289"/>
      <c r="N12" s="448">
        <f>SUM(N11-(N13+N14))</f>
        <v>1</v>
      </c>
      <c r="O12" s="448"/>
      <c r="P12" s="448"/>
      <c r="Q12" s="448"/>
      <c r="R12" s="932">
        <f t="shared" ref="R12:R14" si="0">SUM(W12:AF12)</f>
        <v>30</v>
      </c>
      <c r="S12" s="932"/>
      <c r="T12" s="932"/>
      <c r="U12" s="932"/>
      <c r="V12" s="932"/>
      <c r="W12" s="932">
        <f>SUM(W11-(W13+W14))</f>
        <v>20</v>
      </c>
      <c r="X12" s="932"/>
      <c r="Y12" s="932"/>
      <c r="Z12" s="932"/>
      <c r="AA12" s="932"/>
      <c r="AB12" s="932">
        <f>SUM(AB11-(AB13+AB14))</f>
        <v>10</v>
      </c>
      <c r="AC12" s="932"/>
      <c r="AD12" s="932"/>
      <c r="AE12" s="932"/>
      <c r="AF12" s="932"/>
      <c r="AG12" s="932">
        <f>SUM(AG11-(AG13+AG14))</f>
        <v>8</v>
      </c>
      <c r="AH12" s="932"/>
      <c r="AI12" s="932"/>
      <c r="AJ12" s="932"/>
      <c r="AK12" s="932"/>
      <c r="AL12" s="932">
        <f>SUM(AL11-(AL13+AL14))</f>
        <v>1</v>
      </c>
      <c r="AM12" s="932"/>
      <c r="AN12" s="932"/>
      <c r="AO12" s="932"/>
      <c r="AP12" s="932"/>
      <c r="AQ12" s="932">
        <f>SUM(AQ11-(AQ13+AQ14))</f>
        <v>7</v>
      </c>
      <c r="AR12" s="932"/>
      <c r="AS12" s="932"/>
      <c r="AT12" s="932"/>
      <c r="AU12" s="932"/>
      <c r="AV12" s="932">
        <f t="shared" ref="AV12:AV14" si="1">SUM(BA12:BJ12)</f>
        <v>571</v>
      </c>
      <c r="AW12" s="932"/>
      <c r="AX12" s="932"/>
      <c r="AY12" s="932"/>
      <c r="AZ12" s="932"/>
      <c r="BA12" s="448">
        <f>SUM(BA11-(BA13+BA14))</f>
        <v>281</v>
      </c>
      <c r="BB12" s="448"/>
      <c r="BC12" s="448"/>
      <c r="BD12" s="448"/>
      <c r="BE12" s="448"/>
      <c r="BF12" s="448">
        <f>SUM(BF11-(BF13+BF14))</f>
        <v>290</v>
      </c>
      <c r="BG12" s="448"/>
      <c r="BH12" s="448"/>
      <c r="BI12" s="448"/>
      <c r="BJ12" s="448"/>
    </row>
    <row r="13" spans="1:69">
      <c r="J13" s="458" t="s">
        <v>589</v>
      </c>
      <c r="K13" s="458"/>
      <c r="L13" s="458"/>
      <c r="M13" s="289"/>
      <c r="N13" s="448">
        <v>65</v>
      </c>
      <c r="O13" s="448"/>
      <c r="P13" s="448"/>
      <c r="Q13" s="448"/>
      <c r="R13" s="932">
        <f t="shared" si="0"/>
        <v>1661</v>
      </c>
      <c r="S13" s="932"/>
      <c r="T13" s="932"/>
      <c r="U13" s="932"/>
      <c r="V13" s="932"/>
      <c r="W13" s="932">
        <v>595</v>
      </c>
      <c r="X13" s="932"/>
      <c r="Y13" s="932"/>
      <c r="Z13" s="932"/>
      <c r="AA13" s="932"/>
      <c r="AB13" s="932">
        <v>1066</v>
      </c>
      <c r="AC13" s="932"/>
      <c r="AD13" s="932"/>
      <c r="AE13" s="932"/>
      <c r="AF13" s="932"/>
      <c r="AG13" s="932">
        <f>SUM(AL13:AU13)</f>
        <v>235</v>
      </c>
      <c r="AH13" s="932"/>
      <c r="AI13" s="932"/>
      <c r="AJ13" s="932"/>
      <c r="AK13" s="932"/>
      <c r="AL13" s="932">
        <v>54</v>
      </c>
      <c r="AM13" s="932"/>
      <c r="AN13" s="932"/>
      <c r="AO13" s="932"/>
      <c r="AP13" s="932"/>
      <c r="AQ13" s="932">
        <v>181</v>
      </c>
      <c r="AR13" s="932"/>
      <c r="AS13" s="932"/>
      <c r="AT13" s="932"/>
      <c r="AU13" s="932"/>
      <c r="AV13" s="932">
        <f t="shared" si="1"/>
        <v>32840</v>
      </c>
      <c r="AW13" s="932"/>
      <c r="AX13" s="932"/>
      <c r="AY13" s="932"/>
      <c r="AZ13" s="932"/>
      <c r="BA13" s="448">
        <v>16996</v>
      </c>
      <c r="BB13" s="448"/>
      <c r="BC13" s="448"/>
      <c r="BD13" s="448"/>
      <c r="BE13" s="448"/>
      <c r="BF13" s="448">
        <v>15844</v>
      </c>
      <c r="BG13" s="448"/>
      <c r="BH13" s="448"/>
      <c r="BI13" s="448"/>
      <c r="BJ13" s="448"/>
    </row>
    <row r="14" spans="1:69">
      <c r="J14" s="458" t="s">
        <v>576</v>
      </c>
      <c r="K14" s="458"/>
      <c r="L14" s="458"/>
      <c r="M14" s="289"/>
      <c r="N14" s="448">
        <v>1</v>
      </c>
      <c r="O14" s="448"/>
      <c r="P14" s="448"/>
      <c r="Q14" s="448"/>
      <c r="R14" s="932">
        <f t="shared" si="0"/>
        <v>10</v>
      </c>
      <c r="S14" s="932"/>
      <c r="T14" s="932"/>
      <c r="U14" s="932"/>
      <c r="V14" s="932"/>
      <c r="W14" s="932">
        <v>5</v>
      </c>
      <c r="X14" s="932"/>
      <c r="Y14" s="932"/>
      <c r="Z14" s="932"/>
      <c r="AA14" s="932"/>
      <c r="AB14" s="932">
        <v>5</v>
      </c>
      <c r="AC14" s="932"/>
      <c r="AD14" s="932"/>
      <c r="AE14" s="932"/>
      <c r="AF14" s="932"/>
      <c r="AG14" s="932">
        <f>SUM(AL14:AU14)</f>
        <v>4</v>
      </c>
      <c r="AH14" s="932"/>
      <c r="AI14" s="932"/>
      <c r="AJ14" s="932"/>
      <c r="AK14" s="932"/>
      <c r="AL14" s="932">
        <v>0</v>
      </c>
      <c r="AM14" s="932"/>
      <c r="AN14" s="932"/>
      <c r="AO14" s="932"/>
      <c r="AP14" s="932"/>
      <c r="AQ14" s="932">
        <v>4</v>
      </c>
      <c r="AR14" s="932"/>
      <c r="AS14" s="932"/>
      <c r="AT14" s="932"/>
      <c r="AU14" s="932"/>
      <c r="AV14" s="932">
        <f t="shared" si="1"/>
        <v>151</v>
      </c>
      <c r="AW14" s="932"/>
      <c r="AX14" s="932"/>
      <c r="AY14" s="932"/>
      <c r="AZ14" s="932"/>
      <c r="BA14" s="448">
        <v>77</v>
      </c>
      <c r="BB14" s="448"/>
      <c r="BC14" s="448"/>
      <c r="BD14" s="448"/>
      <c r="BE14" s="448"/>
      <c r="BF14" s="448">
        <v>74</v>
      </c>
      <c r="BG14" s="448"/>
      <c r="BH14" s="448"/>
      <c r="BI14" s="448"/>
      <c r="BJ14" s="448"/>
    </row>
    <row r="15" spans="1:69">
      <c r="M15" s="22"/>
      <c r="N15" s="288"/>
      <c r="O15" s="288"/>
      <c r="P15" s="288"/>
      <c r="Q15" s="288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</row>
    <row r="16" spans="1:69">
      <c r="C16" s="901" t="s">
        <v>612</v>
      </c>
      <c r="D16" s="846"/>
      <c r="E16" s="846"/>
      <c r="F16" s="846"/>
      <c r="G16" s="846"/>
      <c r="H16" s="846"/>
      <c r="I16" s="355"/>
      <c r="J16" s="901" t="s">
        <v>18</v>
      </c>
      <c r="K16" s="901"/>
      <c r="L16" s="901"/>
      <c r="M16" s="287"/>
      <c r="N16" s="485">
        <v>40</v>
      </c>
      <c r="O16" s="930"/>
      <c r="P16" s="930"/>
      <c r="Q16" s="930"/>
      <c r="R16" s="929">
        <f>SUM(W16:AF16)</f>
        <v>954</v>
      </c>
      <c r="S16" s="929"/>
      <c r="T16" s="929"/>
      <c r="U16" s="929"/>
      <c r="V16" s="929"/>
      <c r="W16" s="929">
        <v>543</v>
      </c>
      <c r="X16" s="929"/>
      <c r="Y16" s="929"/>
      <c r="Z16" s="929"/>
      <c r="AA16" s="929"/>
      <c r="AB16" s="929">
        <v>411</v>
      </c>
      <c r="AC16" s="929"/>
      <c r="AD16" s="929"/>
      <c r="AE16" s="929"/>
      <c r="AF16" s="929"/>
      <c r="AG16" s="929">
        <f>SUM(AL16:AU16)</f>
        <v>378</v>
      </c>
      <c r="AH16" s="929"/>
      <c r="AI16" s="929"/>
      <c r="AJ16" s="929"/>
      <c r="AK16" s="929"/>
      <c r="AL16" s="929">
        <v>205</v>
      </c>
      <c r="AM16" s="929"/>
      <c r="AN16" s="929"/>
      <c r="AO16" s="929"/>
      <c r="AP16" s="929"/>
      <c r="AQ16" s="929">
        <v>173</v>
      </c>
      <c r="AR16" s="929"/>
      <c r="AS16" s="929"/>
      <c r="AT16" s="929"/>
      <c r="AU16" s="929"/>
      <c r="AV16" s="929">
        <f>SUM(BA16:BJ16)</f>
        <v>16318</v>
      </c>
      <c r="AW16" s="929"/>
      <c r="AX16" s="929"/>
      <c r="AY16" s="929"/>
      <c r="AZ16" s="929"/>
      <c r="BA16" s="485">
        <v>8552</v>
      </c>
      <c r="BB16" s="485"/>
      <c r="BC16" s="485"/>
      <c r="BD16" s="485"/>
      <c r="BE16" s="485"/>
      <c r="BF16" s="485">
        <v>7766</v>
      </c>
      <c r="BG16" s="485"/>
      <c r="BH16" s="485"/>
      <c r="BI16" s="485"/>
      <c r="BJ16" s="485"/>
    </row>
    <row r="17" spans="3:62">
      <c r="J17" s="458" t="s">
        <v>609</v>
      </c>
      <c r="K17" s="458"/>
      <c r="L17" s="458"/>
      <c r="M17" s="289"/>
      <c r="N17" s="448">
        <v>0</v>
      </c>
      <c r="O17" s="448"/>
      <c r="P17" s="448"/>
      <c r="Q17" s="448"/>
      <c r="R17" s="932">
        <f t="shared" ref="R17:R19" si="2">SUM(W17:AF17)</f>
        <v>0</v>
      </c>
      <c r="S17" s="932"/>
      <c r="T17" s="932"/>
      <c r="U17" s="932"/>
      <c r="V17" s="932"/>
      <c r="W17" s="932">
        <v>0</v>
      </c>
      <c r="X17" s="932"/>
      <c r="Y17" s="932"/>
      <c r="Z17" s="932"/>
      <c r="AA17" s="932"/>
      <c r="AB17" s="932">
        <v>0</v>
      </c>
      <c r="AC17" s="932"/>
      <c r="AD17" s="932"/>
      <c r="AE17" s="932"/>
      <c r="AF17" s="932"/>
      <c r="AG17" s="932">
        <f t="shared" ref="AG17:AG19" si="3">SUM(AL17:AU17)</f>
        <v>0</v>
      </c>
      <c r="AH17" s="932"/>
      <c r="AI17" s="932"/>
      <c r="AJ17" s="932"/>
      <c r="AK17" s="932"/>
      <c r="AL17" s="932">
        <v>0</v>
      </c>
      <c r="AM17" s="932"/>
      <c r="AN17" s="932"/>
      <c r="AO17" s="932"/>
      <c r="AP17" s="932"/>
      <c r="AQ17" s="932">
        <v>0</v>
      </c>
      <c r="AR17" s="932"/>
      <c r="AS17" s="932"/>
      <c r="AT17" s="932"/>
      <c r="AU17" s="932"/>
      <c r="AV17" s="932">
        <f t="shared" ref="AV17:AV19" si="4">SUM(BA17:BJ17)</f>
        <v>0</v>
      </c>
      <c r="AW17" s="932"/>
      <c r="AX17" s="932"/>
      <c r="AY17" s="932"/>
      <c r="AZ17" s="932"/>
      <c r="BA17" s="448">
        <v>0</v>
      </c>
      <c r="BB17" s="448"/>
      <c r="BC17" s="448"/>
      <c r="BD17" s="448"/>
      <c r="BE17" s="448"/>
      <c r="BF17" s="448">
        <v>0</v>
      </c>
      <c r="BG17" s="448"/>
      <c r="BH17" s="448"/>
      <c r="BI17" s="448"/>
      <c r="BJ17" s="448"/>
    </row>
    <row r="18" spans="3:62">
      <c r="J18" s="458" t="s">
        <v>589</v>
      </c>
      <c r="K18" s="458"/>
      <c r="L18" s="458"/>
      <c r="M18" s="289"/>
      <c r="N18" s="448">
        <v>35</v>
      </c>
      <c r="O18" s="448"/>
      <c r="P18" s="448"/>
      <c r="Q18" s="448"/>
      <c r="R18" s="932">
        <f t="shared" si="2"/>
        <v>869</v>
      </c>
      <c r="S18" s="932"/>
      <c r="T18" s="932"/>
      <c r="U18" s="932"/>
      <c r="V18" s="932"/>
      <c r="W18" s="932">
        <v>486</v>
      </c>
      <c r="X18" s="932"/>
      <c r="Y18" s="932"/>
      <c r="Z18" s="932"/>
      <c r="AA18" s="932"/>
      <c r="AB18" s="932">
        <v>383</v>
      </c>
      <c r="AC18" s="932"/>
      <c r="AD18" s="932"/>
      <c r="AE18" s="932"/>
      <c r="AF18" s="932"/>
      <c r="AG18" s="932">
        <f t="shared" si="3"/>
        <v>248</v>
      </c>
      <c r="AH18" s="932"/>
      <c r="AI18" s="932"/>
      <c r="AJ18" s="932"/>
      <c r="AK18" s="932"/>
      <c r="AL18" s="932">
        <v>125</v>
      </c>
      <c r="AM18" s="932"/>
      <c r="AN18" s="932"/>
      <c r="AO18" s="932"/>
      <c r="AP18" s="932"/>
      <c r="AQ18" s="932">
        <v>123</v>
      </c>
      <c r="AR18" s="932"/>
      <c r="AS18" s="932"/>
      <c r="AT18" s="932"/>
      <c r="AU18" s="932"/>
      <c r="AV18" s="932">
        <f>SUM(BA18:BJ18)</f>
        <v>14639</v>
      </c>
      <c r="AW18" s="932"/>
      <c r="AX18" s="932"/>
      <c r="AY18" s="932"/>
      <c r="AZ18" s="932"/>
      <c r="BA18" s="448">
        <v>7663</v>
      </c>
      <c r="BB18" s="448"/>
      <c r="BC18" s="448"/>
      <c r="BD18" s="448"/>
      <c r="BE18" s="448"/>
      <c r="BF18" s="448">
        <v>6976</v>
      </c>
      <c r="BG18" s="448"/>
      <c r="BH18" s="448"/>
      <c r="BI18" s="448"/>
      <c r="BJ18" s="448"/>
    </row>
    <row r="19" spans="3:62">
      <c r="J19" s="458" t="s">
        <v>576</v>
      </c>
      <c r="K19" s="458"/>
      <c r="L19" s="458"/>
      <c r="M19" s="289"/>
      <c r="N19" s="448">
        <v>5</v>
      </c>
      <c r="O19" s="448"/>
      <c r="P19" s="448"/>
      <c r="Q19" s="448"/>
      <c r="R19" s="932">
        <f t="shared" si="2"/>
        <v>85</v>
      </c>
      <c r="S19" s="932"/>
      <c r="T19" s="932"/>
      <c r="U19" s="932"/>
      <c r="V19" s="932"/>
      <c r="W19" s="932">
        <v>57</v>
      </c>
      <c r="X19" s="932"/>
      <c r="Y19" s="932"/>
      <c r="Z19" s="932"/>
      <c r="AA19" s="932"/>
      <c r="AB19" s="932">
        <v>28</v>
      </c>
      <c r="AC19" s="932"/>
      <c r="AD19" s="932"/>
      <c r="AE19" s="932"/>
      <c r="AF19" s="932"/>
      <c r="AG19" s="932">
        <f t="shared" si="3"/>
        <v>130</v>
      </c>
      <c r="AH19" s="932"/>
      <c r="AI19" s="932"/>
      <c r="AJ19" s="932"/>
      <c r="AK19" s="932"/>
      <c r="AL19" s="932">
        <v>80</v>
      </c>
      <c r="AM19" s="932"/>
      <c r="AN19" s="932"/>
      <c r="AO19" s="932"/>
      <c r="AP19" s="932"/>
      <c r="AQ19" s="932">
        <v>50</v>
      </c>
      <c r="AR19" s="932"/>
      <c r="AS19" s="932"/>
      <c r="AT19" s="932"/>
      <c r="AU19" s="932"/>
      <c r="AV19" s="932">
        <f t="shared" si="4"/>
        <v>1679</v>
      </c>
      <c r="AW19" s="932"/>
      <c r="AX19" s="932"/>
      <c r="AY19" s="932"/>
      <c r="AZ19" s="932"/>
      <c r="BA19" s="448">
        <v>889</v>
      </c>
      <c r="BB19" s="448"/>
      <c r="BC19" s="448"/>
      <c r="BD19" s="448"/>
      <c r="BE19" s="448"/>
      <c r="BF19" s="448">
        <v>790</v>
      </c>
      <c r="BG19" s="448"/>
      <c r="BH19" s="448"/>
      <c r="BI19" s="448"/>
      <c r="BJ19" s="448"/>
    </row>
    <row r="20" spans="3:62">
      <c r="M20" s="22"/>
      <c r="N20" s="288"/>
      <c r="O20" s="288"/>
      <c r="P20" s="288"/>
      <c r="Q20" s="288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</row>
    <row r="21" spans="3:62">
      <c r="C21" s="901" t="s">
        <v>611</v>
      </c>
      <c r="D21" s="846"/>
      <c r="E21" s="846"/>
      <c r="F21" s="846"/>
      <c r="G21" s="846"/>
      <c r="H21" s="846"/>
      <c r="I21" s="355"/>
      <c r="J21" s="901" t="s">
        <v>18</v>
      </c>
      <c r="K21" s="901"/>
      <c r="L21" s="901"/>
      <c r="M21" s="287"/>
      <c r="N21" s="485">
        <v>14</v>
      </c>
      <c r="O21" s="930"/>
      <c r="P21" s="930"/>
      <c r="Q21" s="930"/>
      <c r="R21" s="929">
        <f>SUM(W21:AF21)</f>
        <v>548</v>
      </c>
      <c r="S21" s="929"/>
      <c r="T21" s="929"/>
      <c r="U21" s="929"/>
      <c r="V21" s="929"/>
      <c r="W21" s="929">
        <v>365</v>
      </c>
      <c r="X21" s="929"/>
      <c r="Y21" s="929"/>
      <c r="Z21" s="929"/>
      <c r="AA21" s="929"/>
      <c r="AB21" s="929">
        <v>183</v>
      </c>
      <c r="AC21" s="929"/>
      <c r="AD21" s="929"/>
      <c r="AE21" s="929"/>
      <c r="AF21" s="929"/>
      <c r="AG21" s="929">
        <f>SUM(AL21:AU21)</f>
        <v>302</v>
      </c>
      <c r="AH21" s="929"/>
      <c r="AI21" s="929"/>
      <c r="AJ21" s="929"/>
      <c r="AK21" s="929"/>
      <c r="AL21" s="929">
        <v>175</v>
      </c>
      <c r="AM21" s="929"/>
      <c r="AN21" s="929"/>
      <c r="AO21" s="929"/>
      <c r="AP21" s="929"/>
      <c r="AQ21" s="929">
        <v>127</v>
      </c>
      <c r="AR21" s="929"/>
      <c r="AS21" s="929"/>
      <c r="AT21" s="929"/>
      <c r="AU21" s="929"/>
      <c r="AV21" s="929">
        <f>SUM(BA21:BJ21)</f>
        <v>8832</v>
      </c>
      <c r="AW21" s="929"/>
      <c r="AX21" s="929"/>
      <c r="AY21" s="929"/>
      <c r="AZ21" s="929"/>
      <c r="BA21" s="485">
        <v>4953</v>
      </c>
      <c r="BB21" s="485"/>
      <c r="BC21" s="485"/>
      <c r="BD21" s="485"/>
      <c r="BE21" s="485"/>
      <c r="BF21" s="485">
        <v>3879</v>
      </c>
      <c r="BG21" s="485"/>
      <c r="BH21" s="485"/>
      <c r="BI21" s="485"/>
      <c r="BJ21" s="485"/>
    </row>
    <row r="22" spans="3:62">
      <c r="J22" s="458" t="s">
        <v>589</v>
      </c>
      <c r="K22" s="458"/>
      <c r="L22" s="458"/>
      <c r="M22" s="289"/>
      <c r="N22" s="448">
        <v>9</v>
      </c>
      <c r="O22" s="448"/>
      <c r="P22" s="448"/>
      <c r="Q22" s="448"/>
      <c r="R22" s="932">
        <f t="shared" ref="R22:R23" si="5">SUM(W22:AF22)</f>
        <v>408</v>
      </c>
      <c r="S22" s="932"/>
      <c r="T22" s="932"/>
      <c r="U22" s="932"/>
      <c r="V22" s="932"/>
      <c r="W22" s="932">
        <v>255</v>
      </c>
      <c r="X22" s="932"/>
      <c r="Y22" s="932"/>
      <c r="Z22" s="932"/>
      <c r="AA22" s="932"/>
      <c r="AB22" s="932">
        <v>153</v>
      </c>
      <c r="AC22" s="932"/>
      <c r="AD22" s="932"/>
      <c r="AE22" s="932"/>
      <c r="AF22" s="932"/>
      <c r="AG22" s="932">
        <f>SUM(AL22:AU22)</f>
        <v>120</v>
      </c>
      <c r="AH22" s="932"/>
      <c r="AI22" s="932"/>
      <c r="AJ22" s="932"/>
      <c r="AK22" s="932"/>
      <c r="AL22" s="932">
        <v>65</v>
      </c>
      <c r="AM22" s="932"/>
      <c r="AN22" s="932"/>
      <c r="AO22" s="932"/>
      <c r="AP22" s="932"/>
      <c r="AQ22" s="932">
        <v>55</v>
      </c>
      <c r="AR22" s="932"/>
      <c r="AS22" s="932"/>
      <c r="AT22" s="932"/>
      <c r="AU22" s="932"/>
      <c r="AV22" s="932">
        <f t="shared" ref="AV22" si="6">SUM(BA22:BJ22)</f>
        <v>6028</v>
      </c>
      <c r="AW22" s="932"/>
      <c r="AX22" s="932"/>
      <c r="AY22" s="932"/>
      <c r="AZ22" s="932"/>
      <c r="BA22" s="448">
        <v>2958</v>
      </c>
      <c r="BB22" s="448"/>
      <c r="BC22" s="448"/>
      <c r="BD22" s="448"/>
      <c r="BE22" s="448"/>
      <c r="BF22" s="448">
        <v>3070</v>
      </c>
      <c r="BG22" s="448"/>
      <c r="BH22" s="448"/>
      <c r="BI22" s="448"/>
      <c r="BJ22" s="448"/>
    </row>
    <row r="23" spans="3:62">
      <c r="J23" s="458" t="s">
        <v>576</v>
      </c>
      <c r="K23" s="458"/>
      <c r="L23" s="458"/>
      <c r="M23" s="289"/>
      <c r="N23" s="448">
        <v>5</v>
      </c>
      <c r="O23" s="448"/>
      <c r="P23" s="448"/>
      <c r="Q23" s="448"/>
      <c r="R23" s="932">
        <f t="shared" si="5"/>
        <v>140</v>
      </c>
      <c r="S23" s="932"/>
      <c r="T23" s="932"/>
      <c r="U23" s="932"/>
      <c r="V23" s="932"/>
      <c r="W23" s="932">
        <v>110</v>
      </c>
      <c r="X23" s="932"/>
      <c r="Y23" s="932"/>
      <c r="Z23" s="932"/>
      <c r="AA23" s="932"/>
      <c r="AB23" s="932">
        <v>30</v>
      </c>
      <c r="AC23" s="932"/>
      <c r="AD23" s="932"/>
      <c r="AE23" s="932"/>
      <c r="AF23" s="932"/>
      <c r="AG23" s="932">
        <f>SUM(AL23:AU23)</f>
        <v>182</v>
      </c>
      <c r="AH23" s="932"/>
      <c r="AI23" s="932"/>
      <c r="AJ23" s="932"/>
      <c r="AK23" s="932"/>
      <c r="AL23" s="932">
        <v>110</v>
      </c>
      <c r="AM23" s="932"/>
      <c r="AN23" s="932"/>
      <c r="AO23" s="932"/>
      <c r="AP23" s="932"/>
      <c r="AQ23" s="932">
        <v>72</v>
      </c>
      <c r="AR23" s="932"/>
      <c r="AS23" s="932"/>
      <c r="AT23" s="932"/>
      <c r="AU23" s="932"/>
      <c r="AV23" s="932">
        <f>SUM(BA23:BJ23)</f>
        <v>2804</v>
      </c>
      <c r="AW23" s="932"/>
      <c r="AX23" s="932"/>
      <c r="AY23" s="932"/>
      <c r="AZ23" s="932"/>
      <c r="BA23" s="448">
        <v>1995</v>
      </c>
      <c r="BB23" s="448"/>
      <c r="BC23" s="448"/>
      <c r="BD23" s="448"/>
      <c r="BE23" s="448"/>
      <c r="BF23" s="448">
        <v>809</v>
      </c>
      <c r="BG23" s="448"/>
      <c r="BH23" s="448"/>
      <c r="BI23" s="448"/>
      <c r="BJ23" s="448"/>
    </row>
    <row r="24" spans="3:62">
      <c r="M24" s="22"/>
      <c r="N24" s="433"/>
      <c r="O24" s="433"/>
      <c r="P24" s="433"/>
      <c r="Q24" s="433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</row>
    <row r="25" spans="3:62">
      <c r="C25" s="934" t="s">
        <v>610</v>
      </c>
      <c r="D25" s="935"/>
      <c r="E25" s="935"/>
      <c r="F25" s="935"/>
      <c r="G25" s="935"/>
      <c r="H25" s="935"/>
      <c r="I25" s="355"/>
      <c r="J25" s="901" t="s">
        <v>609</v>
      </c>
      <c r="K25" s="901"/>
      <c r="L25" s="901"/>
      <c r="M25" s="287"/>
      <c r="N25" s="485">
        <v>1</v>
      </c>
      <c r="O25" s="930"/>
      <c r="P25" s="930"/>
      <c r="Q25" s="930"/>
      <c r="R25" s="929">
        <f>SUM(W25:AF25)</f>
        <v>53</v>
      </c>
      <c r="S25" s="929"/>
      <c r="T25" s="929"/>
      <c r="U25" s="929"/>
      <c r="V25" s="929"/>
      <c r="W25" s="929">
        <v>30</v>
      </c>
      <c r="X25" s="929"/>
      <c r="Y25" s="929"/>
      <c r="Z25" s="929"/>
      <c r="AA25" s="929"/>
      <c r="AB25" s="929">
        <v>23</v>
      </c>
      <c r="AC25" s="929"/>
      <c r="AD25" s="929"/>
      <c r="AE25" s="929"/>
      <c r="AF25" s="929"/>
      <c r="AG25" s="929">
        <f>SUM(AL25:AU25)</f>
        <v>43</v>
      </c>
      <c r="AH25" s="929"/>
      <c r="AI25" s="929"/>
      <c r="AJ25" s="929"/>
      <c r="AK25" s="929"/>
      <c r="AL25" s="929">
        <v>31</v>
      </c>
      <c r="AM25" s="929"/>
      <c r="AN25" s="929"/>
      <c r="AO25" s="929"/>
      <c r="AP25" s="929"/>
      <c r="AQ25" s="929">
        <v>12</v>
      </c>
      <c r="AR25" s="929"/>
      <c r="AS25" s="929"/>
      <c r="AT25" s="929"/>
      <c r="AU25" s="929"/>
      <c r="AV25" s="929">
        <f>SUM(BA25:BJ25)</f>
        <v>708</v>
      </c>
      <c r="AW25" s="929"/>
      <c r="AX25" s="929"/>
      <c r="AY25" s="929"/>
      <c r="AZ25" s="929"/>
      <c r="BA25" s="485">
        <v>286</v>
      </c>
      <c r="BB25" s="485"/>
      <c r="BC25" s="485"/>
      <c r="BD25" s="485"/>
      <c r="BE25" s="485"/>
      <c r="BF25" s="485">
        <v>422</v>
      </c>
      <c r="BG25" s="485"/>
      <c r="BH25" s="485"/>
      <c r="BI25" s="485"/>
      <c r="BJ25" s="485"/>
    </row>
    <row r="26" spans="3:62">
      <c r="M26" s="22"/>
      <c r="N26" s="288"/>
      <c r="O26" s="288"/>
      <c r="P26" s="288"/>
      <c r="Q26" s="288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</row>
    <row r="27" spans="3:62">
      <c r="C27" s="934" t="s">
        <v>608</v>
      </c>
      <c r="D27" s="935"/>
      <c r="E27" s="935"/>
      <c r="F27" s="935"/>
      <c r="G27" s="935"/>
      <c r="H27" s="935"/>
      <c r="I27" s="355"/>
      <c r="J27" s="901" t="s">
        <v>18</v>
      </c>
      <c r="K27" s="901"/>
      <c r="L27" s="901"/>
      <c r="M27" s="287"/>
      <c r="N27" s="485">
        <v>4</v>
      </c>
      <c r="O27" s="930"/>
      <c r="P27" s="930"/>
      <c r="Q27" s="930"/>
      <c r="R27" s="929">
        <f>SUM(W27:AF27)</f>
        <v>250</v>
      </c>
      <c r="S27" s="929"/>
      <c r="T27" s="929"/>
      <c r="U27" s="929"/>
      <c r="V27" s="929"/>
      <c r="W27" s="929">
        <v>114</v>
      </c>
      <c r="X27" s="929"/>
      <c r="Y27" s="929"/>
      <c r="Z27" s="929"/>
      <c r="AA27" s="929"/>
      <c r="AB27" s="929">
        <v>136</v>
      </c>
      <c r="AC27" s="929"/>
      <c r="AD27" s="929"/>
      <c r="AE27" s="929"/>
      <c r="AF27" s="929"/>
      <c r="AG27" s="929">
        <v>15</v>
      </c>
      <c r="AH27" s="929"/>
      <c r="AI27" s="929"/>
      <c r="AJ27" s="929"/>
      <c r="AK27" s="929"/>
      <c r="AL27" s="931" t="s">
        <v>603</v>
      </c>
      <c r="AM27" s="931"/>
      <c r="AN27" s="931"/>
      <c r="AO27" s="931"/>
      <c r="AP27" s="931"/>
      <c r="AQ27" s="931" t="s">
        <v>603</v>
      </c>
      <c r="AR27" s="931"/>
      <c r="AS27" s="931"/>
      <c r="AT27" s="931"/>
      <c r="AU27" s="931"/>
      <c r="AV27" s="929">
        <f>SUM(BA27:BJ27)</f>
        <v>548</v>
      </c>
      <c r="AW27" s="929"/>
      <c r="AX27" s="929"/>
      <c r="AY27" s="929"/>
      <c r="AZ27" s="929"/>
      <c r="BA27" s="485">
        <v>357</v>
      </c>
      <c r="BB27" s="485"/>
      <c r="BC27" s="485"/>
      <c r="BD27" s="485"/>
      <c r="BE27" s="485"/>
      <c r="BF27" s="485">
        <v>191</v>
      </c>
      <c r="BG27" s="485"/>
      <c r="BH27" s="485"/>
      <c r="BI27" s="485"/>
      <c r="BJ27" s="485"/>
    </row>
    <row r="28" spans="3:62">
      <c r="J28" s="458" t="s">
        <v>589</v>
      </c>
      <c r="K28" s="458"/>
      <c r="L28" s="458"/>
      <c r="M28" s="289"/>
      <c r="N28" s="448">
        <v>3</v>
      </c>
      <c r="O28" s="448"/>
      <c r="P28" s="448"/>
      <c r="Q28" s="448"/>
      <c r="R28" s="932">
        <f t="shared" ref="R28:R29" si="7">SUM(W28:AF28)</f>
        <v>209</v>
      </c>
      <c r="S28" s="932"/>
      <c r="T28" s="932"/>
      <c r="U28" s="932"/>
      <c r="V28" s="932"/>
      <c r="W28" s="932">
        <v>92</v>
      </c>
      <c r="X28" s="932"/>
      <c r="Y28" s="932"/>
      <c r="Z28" s="932"/>
      <c r="AA28" s="932"/>
      <c r="AB28" s="932">
        <v>117</v>
      </c>
      <c r="AC28" s="932"/>
      <c r="AD28" s="932"/>
      <c r="AE28" s="932"/>
      <c r="AF28" s="932"/>
      <c r="AG28" s="932">
        <v>14</v>
      </c>
      <c r="AH28" s="932"/>
      <c r="AI28" s="932"/>
      <c r="AJ28" s="932"/>
      <c r="AK28" s="932"/>
      <c r="AL28" s="933" t="s">
        <v>603</v>
      </c>
      <c r="AM28" s="933"/>
      <c r="AN28" s="933"/>
      <c r="AO28" s="933"/>
      <c r="AP28" s="933"/>
      <c r="AQ28" s="933" t="s">
        <v>603</v>
      </c>
      <c r="AR28" s="933"/>
      <c r="AS28" s="933"/>
      <c r="AT28" s="933"/>
      <c r="AU28" s="933"/>
      <c r="AV28" s="932">
        <f t="shared" ref="AV28" si="8">SUM(BA28:BJ28)</f>
        <v>457</v>
      </c>
      <c r="AW28" s="932"/>
      <c r="AX28" s="932"/>
      <c r="AY28" s="932"/>
      <c r="AZ28" s="932"/>
      <c r="BA28" s="448">
        <v>296</v>
      </c>
      <c r="BB28" s="448"/>
      <c r="BC28" s="448"/>
      <c r="BD28" s="448"/>
      <c r="BE28" s="448"/>
      <c r="BF28" s="448">
        <v>161</v>
      </c>
      <c r="BG28" s="448"/>
      <c r="BH28" s="448"/>
      <c r="BI28" s="448"/>
      <c r="BJ28" s="448"/>
    </row>
    <row r="29" spans="3:62">
      <c r="J29" s="458" t="s">
        <v>576</v>
      </c>
      <c r="K29" s="458"/>
      <c r="L29" s="458"/>
      <c r="M29" s="289"/>
      <c r="N29" s="448">
        <v>1</v>
      </c>
      <c r="O29" s="448"/>
      <c r="P29" s="448"/>
      <c r="Q29" s="448"/>
      <c r="R29" s="932">
        <f t="shared" si="7"/>
        <v>41</v>
      </c>
      <c r="S29" s="932"/>
      <c r="T29" s="932"/>
      <c r="U29" s="932"/>
      <c r="V29" s="932"/>
      <c r="W29" s="932">
        <v>22</v>
      </c>
      <c r="X29" s="932"/>
      <c r="Y29" s="932"/>
      <c r="Z29" s="932"/>
      <c r="AA29" s="932"/>
      <c r="AB29" s="932">
        <v>19</v>
      </c>
      <c r="AC29" s="932"/>
      <c r="AD29" s="932"/>
      <c r="AE29" s="932"/>
      <c r="AF29" s="932"/>
      <c r="AG29" s="932">
        <v>1</v>
      </c>
      <c r="AH29" s="932"/>
      <c r="AI29" s="932"/>
      <c r="AJ29" s="932"/>
      <c r="AK29" s="932"/>
      <c r="AL29" s="933" t="s">
        <v>603</v>
      </c>
      <c r="AM29" s="933"/>
      <c r="AN29" s="933"/>
      <c r="AO29" s="933"/>
      <c r="AP29" s="933"/>
      <c r="AQ29" s="933" t="s">
        <v>603</v>
      </c>
      <c r="AR29" s="933"/>
      <c r="AS29" s="933"/>
      <c r="AT29" s="933"/>
      <c r="AU29" s="933"/>
      <c r="AV29" s="932">
        <f>SUM(BA29:BJ29)</f>
        <v>91</v>
      </c>
      <c r="AW29" s="932"/>
      <c r="AX29" s="932"/>
      <c r="AY29" s="932"/>
      <c r="AZ29" s="932"/>
      <c r="BA29" s="448">
        <v>61</v>
      </c>
      <c r="BB29" s="448"/>
      <c r="BC29" s="448"/>
      <c r="BD29" s="448"/>
      <c r="BE29" s="448"/>
      <c r="BF29" s="448">
        <v>30</v>
      </c>
      <c r="BG29" s="448"/>
      <c r="BH29" s="448"/>
      <c r="BI29" s="448"/>
      <c r="BJ29" s="448"/>
    </row>
    <row r="30" spans="3:62">
      <c r="M30" s="22"/>
      <c r="N30" s="288"/>
      <c r="O30" s="288"/>
      <c r="P30" s="288"/>
      <c r="Q30" s="288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</row>
    <row r="31" spans="3:62">
      <c r="C31" s="901" t="s">
        <v>607</v>
      </c>
      <c r="D31" s="846"/>
      <c r="E31" s="846"/>
      <c r="F31" s="846"/>
      <c r="G31" s="846"/>
      <c r="H31" s="846"/>
      <c r="I31" s="355"/>
      <c r="J31" s="901"/>
      <c r="K31" s="901"/>
      <c r="L31" s="901"/>
      <c r="M31" s="287"/>
      <c r="N31" s="485">
        <v>0</v>
      </c>
      <c r="O31" s="930"/>
      <c r="P31" s="930"/>
      <c r="Q31" s="930"/>
      <c r="R31" s="929">
        <v>0</v>
      </c>
      <c r="S31" s="929"/>
      <c r="T31" s="929"/>
      <c r="U31" s="929"/>
      <c r="V31" s="929"/>
      <c r="W31" s="929">
        <v>0</v>
      </c>
      <c r="X31" s="929"/>
      <c r="Y31" s="929"/>
      <c r="Z31" s="929"/>
      <c r="AA31" s="929"/>
      <c r="AB31" s="929">
        <v>0</v>
      </c>
      <c r="AC31" s="929"/>
      <c r="AD31" s="929"/>
      <c r="AE31" s="929"/>
      <c r="AF31" s="929"/>
      <c r="AG31" s="929">
        <v>0</v>
      </c>
      <c r="AH31" s="929"/>
      <c r="AI31" s="929"/>
      <c r="AJ31" s="929"/>
      <c r="AK31" s="929"/>
      <c r="AL31" s="929">
        <v>0</v>
      </c>
      <c r="AM31" s="929"/>
      <c r="AN31" s="929"/>
      <c r="AO31" s="929"/>
      <c r="AP31" s="929"/>
      <c r="AQ31" s="929">
        <v>0</v>
      </c>
      <c r="AR31" s="929"/>
      <c r="AS31" s="929"/>
      <c r="AT31" s="929"/>
      <c r="AU31" s="929"/>
      <c r="AV31" s="929">
        <v>0</v>
      </c>
      <c r="AW31" s="929"/>
      <c r="AX31" s="929"/>
      <c r="AY31" s="929"/>
      <c r="AZ31" s="929"/>
      <c r="BA31" s="485">
        <v>0</v>
      </c>
      <c r="BB31" s="485"/>
      <c r="BC31" s="485"/>
      <c r="BD31" s="485"/>
      <c r="BE31" s="485"/>
      <c r="BF31" s="485">
        <v>0</v>
      </c>
      <c r="BG31" s="485"/>
      <c r="BH31" s="485"/>
      <c r="BI31" s="485"/>
      <c r="BJ31" s="485"/>
    </row>
    <row r="32" spans="3:62">
      <c r="M32" s="22"/>
      <c r="N32" s="288"/>
      <c r="O32" s="288"/>
      <c r="P32" s="288"/>
      <c r="Q32" s="288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</row>
    <row r="33" spans="2:62">
      <c r="C33" s="901" t="s">
        <v>606</v>
      </c>
      <c r="D33" s="846"/>
      <c r="E33" s="846"/>
      <c r="F33" s="846"/>
      <c r="G33" s="846"/>
      <c r="H33" s="846"/>
      <c r="I33" s="355"/>
      <c r="J33" s="901" t="s">
        <v>576</v>
      </c>
      <c r="K33" s="901"/>
      <c r="L33" s="901"/>
      <c r="M33" s="287"/>
      <c r="N33" s="485">
        <v>2</v>
      </c>
      <c r="O33" s="930"/>
      <c r="P33" s="930"/>
      <c r="Q33" s="930"/>
      <c r="R33" s="929">
        <f t="shared" ref="R33" si="9">SUM(W33:AF33)</f>
        <v>230</v>
      </c>
      <c r="S33" s="929"/>
      <c r="T33" s="929"/>
      <c r="U33" s="929"/>
      <c r="V33" s="929"/>
      <c r="W33" s="929">
        <v>151</v>
      </c>
      <c r="X33" s="929"/>
      <c r="Y33" s="929"/>
      <c r="Z33" s="929"/>
      <c r="AA33" s="929"/>
      <c r="AB33" s="929">
        <v>79</v>
      </c>
      <c r="AC33" s="929"/>
      <c r="AD33" s="929"/>
      <c r="AE33" s="929"/>
      <c r="AF33" s="929"/>
      <c r="AG33" s="929">
        <v>626</v>
      </c>
      <c r="AH33" s="929"/>
      <c r="AI33" s="929"/>
      <c r="AJ33" s="929"/>
      <c r="AK33" s="929"/>
      <c r="AL33" s="931" t="s">
        <v>603</v>
      </c>
      <c r="AM33" s="931"/>
      <c r="AN33" s="931"/>
      <c r="AO33" s="931"/>
      <c r="AP33" s="931"/>
      <c r="AQ33" s="931" t="s">
        <v>603</v>
      </c>
      <c r="AR33" s="931"/>
      <c r="AS33" s="931"/>
      <c r="AT33" s="931"/>
      <c r="AU33" s="931"/>
      <c r="AV33" s="929">
        <f>SUM(BA33:BJ33)</f>
        <v>5739</v>
      </c>
      <c r="AW33" s="929"/>
      <c r="AX33" s="929"/>
      <c r="AY33" s="929"/>
      <c r="AZ33" s="929"/>
      <c r="BA33" s="485">
        <v>2532</v>
      </c>
      <c r="BB33" s="485"/>
      <c r="BC33" s="485"/>
      <c r="BD33" s="485"/>
      <c r="BE33" s="485"/>
      <c r="BF33" s="485">
        <v>3207</v>
      </c>
      <c r="BG33" s="485"/>
      <c r="BH33" s="485"/>
      <c r="BI33" s="485"/>
      <c r="BJ33" s="485"/>
    </row>
    <row r="34" spans="2:62">
      <c r="M34" s="22"/>
      <c r="N34" s="288"/>
      <c r="O34" s="288"/>
      <c r="P34" s="288"/>
      <c r="Q34" s="288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</row>
    <row r="35" spans="2:62">
      <c r="C35" s="901" t="s">
        <v>605</v>
      </c>
      <c r="D35" s="846"/>
      <c r="E35" s="846"/>
      <c r="F35" s="846"/>
      <c r="G35" s="846"/>
      <c r="H35" s="846"/>
      <c r="I35" s="355"/>
      <c r="J35" s="901" t="s">
        <v>18</v>
      </c>
      <c r="K35" s="901"/>
      <c r="L35" s="901"/>
      <c r="M35" s="287"/>
      <c r="N35" s="485">
        <v>47</v>
      </c>
      <c r="O35" s="930"/>
      <c r="P35" s="930"/>
      <c r="Q35" s="930"/>
      <c r="R35" s="929">
        <f t="shared" ref="R35" si="10">SUM(W35:AF35)</f>
        <v>577</v>
      </c>
      <c r="S35" s="929"/>
      <c r="T35" s="929"/>
      <c r="U35" s="929"/>
      <c r="V35" s="929"/>
      <c r="W35" s="929">
        <v>34</v>
      </c>
      <c r="X35" s="929"/>
      <c r="Y35" s="929"/>
      <c r="Z35" s="929"/>
      <c r="AA35" s="929"/>
      <c r="AB35" s="929">
        <v>543</v>
      </c>
      <c r="AC35" s="929"/>
      <c r="AD35" s="929"/>
      <c r="AE35" s="929"/>
      <c r="AF35" s="929"/>
      <c r="AG35" s="929">
        <f>SUM(AL35:AU35)</f>
        <v>60</v>
      </c>
      <c r="AH35" s="929"/>
      <c r="AI35" s="929"/>
      <c r="AJ35" s="929"/>
      <c r="AK35" s="929"/>
      <c r="AL35" s="929">
        <v>24</v>
      </c>
      <c r="AM35" s="929"/>
      <c r="AN35" s="929"/>
      <c r="AO35" s="929"/>
      <c r="AP35" s="929"/>
      <c r="AQ35" s="929">
        <v>36</v>
      </c>
      <c r="AR35" s="929"/>
      <c r="AS35" s="929"/>
      <c r="AT35" s="929"/>
      <c r="AU35" s="929"/>
      <c r="AV35" s="929">
        <f>SUM(BA35:BJ35)</f>
        <v>10601</v>
      </c>
      <c r="AW35" s="929"/>
      <c r="AX35" s="929"/>
      <c r="AY35" s="929"/>
      <c r="AZ35" s="929"/>
      <c r="BA35" s="485">
        <v>5437</v>
      </c>
      <c r="BB35" s="485"/>
      <c r="BC35" s="485"/>
      <c r="BD35" s="485"/>
      <c r="BE35" s="485"/>
      <c r="BF35" s="485">
        <v>5164</v>
      </c>
      <c r="BG35" s="485"/>
      <c r="BH35" s="485"/>
      <c r="BI35" s="485"/>
      <c r="BJ35" s="485"/>
    </row>
    <row r="36" spans="2:62">
      <c r="J36" s="458" t="s">
        <v>589</v>
      </c>
      <c r="K36" s="458"/>
      <c r="L36" s="458"/>
      <c r="M36" s="289"/>
      <c r="N36" s="448">
        <v>5</v>
      </c>
      <c r="O36" s="448"/>
      <c r="P36" s="448"/>
      <c r="Q36" s="448"/>
      <c r="R36" s="932">
        <f t="shared" ref="R36:R37" si="11">SUM(W36:AF36)</f>
        <v>32</v>
      </c>
      <c r="S36" s="932"/>
      <c r="T36" s="932"/>
      <c r="U36" s="932"/>
      <c r="V36" s="932"/>
      <c r="W36" s="932">
        <v>0</v>
      </c>
      <c r="X36" s="932"/>
      <c r="Y36" s="932"/>
      <c r="Z36" s="932"/>
      <c r="AA36" s="932"/>
      <c r="AB36" s="932">
        <v>32</v>
      </c>
      <c r="AC36" s="932"/>
      <c r="AD36" s="932"/>
      <c r="AE36" s="932"/>
      <c r="AF36" s="932"/>
      <c r="AG36" s="932">
        <f t="shared" ref="AG36:AG37" si="12">SUM(AL36:AU36)</f>
        <v>0</v>
      </c>
      <c r="AH36" s="932"/>
      <c r="AI36" s="932"/>
      <c r="AJ36" s="932"/>
      <c r="AK36" s="932"/>
      <c r="AL36" s="932">
        <v>0</v>
      </c>
      <c r="AM36" s="932"/>
      <c r="AN36" s="932"/>
      <c r="AO36" s="932"/>
      <c r="AP36" s="932"/>
      <c r="AQ36" s="932">
        <v>0</v>
      </c>
      <c r="AR36" s="932"/>
      <c r="AS36" s="932"/>
      <c r="AT36" s="932"/>
      <c r="AU36" s="932"/>
      <c r="AV36" s="932">
        <f t="shared" ref="AV36" si="13">SUM(BA36:BJ36)</f>
        <v>436</v>
      </c>
      <c r="AW36" s="932"/>
      <c r="AX36" s="932"/>
      <c r="AY36" s="932"/>
      <c r="AZ36" s="932"/>
      <c r="BA36" s="448">
        <v>239</v>
      </c>
      <c r="BB36" s="448"/>
      <c r="BC36" s="448"/>
      <c r="BD36" s="448"/>
      <c r="BE36" s="448"/>
      <c r="BF36" s="448">
        <v>197</v>
      </c>
      <c r="BG36" s="448"/>
      <c r="BH36" s="448"/>
      <c r="BI36" s="448"/>
      <c r="BJ36" s="448"/>
    </row>
    <row r="37" spans="2:62">
      <c r="J37" s="458" t="s">
        <v>576</v>
      </c>
      <c r="K37" s="458"/>
      <c r="L37" s="458"/>
      <c r="M37" s="289"/>
      <c r="N37" s="448">
        <v>42</v>
      </c>
      <c r="O37" s="448"/>
      <c r="P37" s="448"/>
      <c r="Q37" s="448"/>
      <c r="R37" s="932">
        <f t="shared" si="11"/>
        <v>545</v>
      </c>
      <c r="S37" s="932"/>
      <c r="T37" s="932"/>
      <c r="U37" s="932"/>
      <c r="V37" s="932"/>
      <c r="W37" s="932">
        <v>34</v>
      </c>
      <c r="X37" s="932"/>
      <c r="Y37" s="932"/>
      <c r="Z37" s="932"/>
      <c r="AA37" s="932"/>
      <c r="AB37" s="932">
        <v>511</v>
      </c>
      <c r="AC37" s="932"/>
      <c r="AD37" s="932"/>
      <c r="AE37" s="932"/>
      <c r="AF37" s="932"/>
      <c r="AG37" s="932">
        <f t="shared" si="12"/>
        <v>60</v>
      </c>
      <c r="AH37" s="932"/>
      <c r="AI37" s="932"/>
      <c r="AJ37" s="932"/>
      <c r="AK37" s="932"/>
      <c r="AL37" s="932">
        <v>24</v>
      </c>
      <c r="AM37" s="932"/>
      <c r="AN37" s="932"/>
      <c r="AO37" s="932"/>
      <c r="AP37" s="932"/>
      <c r="AQ37" s="932">
        <v>36</v>
      </c>
      <c r="AR37" s="932"/>
      <c r="AS37" s="932"/>
      <c r="AT37" s="932"/>
      <c r="AU37" s="932"/>
      <c r="AV37" s="932">
        <f>SUM(BA37:BJ37)</f>
        <v>10165</v>
      </c>
      <c r="AW37" s="932"/>
      <c r="AX37" s="932"/>
      <c r="AY37" s="932"/>
      <c r="AZ37" s="932"/>
      <c r="BA37" s="448">
        <v>5198</v>
      </c>
      <c r="BB37" s="448"/>
      <c r="BC37" s="448"/>
      <c r="BD37" s="448"/>
      <c r="BE37" s="448"/>
      <c r="BF37" s="448">
        <v>4967</v>
      </c>
      <c r="BG37" s="448"/>
      <c r="BH37" s="448"/>
      <c r="BI37" s="448"/>
      <c r="BJ37" s="448"/>
    </row>
    <row r="38" spans="2:62">
      <c r="M38" s="22"/>
      <c r="N38" s="288"/>
      <c r="O38" s="288"/>
      <c r="P38" s="288"/>
      <c r="Q38" s="288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</row>
    <row r="39" spans="2:62">
      <c r="C39" s="901" t="s">
        <v>604</v>
      </c>
      <c r="D39" s="846"/>
      <c r="E39" s="846"/>
      <c r="F39" s="846"/>
      <c r="G39" s="846"/>
      <c r="H39" s="846"/>
      <c r="I39" s="355"/>
      <c r="J39" s="901" t="s">
        <v>576</v>
      </c>
      <c r="K39" s="901"/>
      <c r="L39" s="901"/>
      <c r="M39" s="287"/>
      <c r="N39" s="485">
        <v>3</v>
      </c>
      <c r="O39" s="930"/>
      <c r="P39" s="930"/>
      <c r="Q39" s="930"/>
      <c r="R39" s="929">
        <f t="shared" ref="R39" si="14">SUM(W39:AF39)</f>
        <v>32</v>
      </c>
      <c r="S39" s="929"/>
      <c r="T39" s="929"/>
      <c r="U39" s="929"/>
      <c r="V39" s="929"/>
      <c r="W39" s="929">
        <v>30</v>
      </c>
      <c r="X39" s="929"/>
      <c r="Y39" s="929"/>
      <c r="Z39" s="929"/>
      <c r="AA39" s="929"/>
      <c r="AB39" s="929">
        <v>2</v>
      </c>
      <c r="AC39" s="929"/>
      <c r="AD39" s="929"/>
      <c r="AE39" s="929"/>
      <c r="AF39" s="929"/>
      <c r="AG39" s="929">
        <v>72</v>
      </c>
      <c r="AH39" s="929"/>
      <c r="AI39" s="929"/>
      <c r="AJ39" s="929"/>
      <c r="AK39" s="929"/>
      <c r="AL39" s="931" t="s">
        <v>603</v>
      </c>
      <c r="AM39" s="931"/>
      <c r="AN39" s="931"/>
      <c r="AO39" s="931"/>
      <c r="AP39" s="931"/>
      <c r="AQ39" s="931" t="s">
        <v>603</v>
      </c>
      <c r="AR39" s="931"/>
      <c r="AS39" s="931"/>
      <c r="AT39" s="931"/>
      <c r="AU39" s="931"/>
      <c r="AV39" s="929">
        <f>SUM(BA39:BJ39)</f>
        <v>622</v>
      </c>
      <c r="AW39" s="929"/>
      <c r="AX39" s="929"/>
      <c r="AY39" s="929"/>
      <c r="AZ39" s="929"/>
      <c r="BA39" s="485">
        <v>468</v>
      </c>
      <c r="BB39" s="485"/>
      <c r="BC39" s="485"/>
      <c r="BD39" s="485"/>
      <c r="BE39" s="485"/>
      <c r="BF39" s="485">
        <v>154</v>
      </c>
      <c r="BG39" s="485"/>
      <c r="BH39" s="485"/>
      <c r="BI39" s="485"/>
      <c r="BJ39" s="485"/>
    </row>
    <row r="40" spans="2:62">
      <c r="M40" s="22"/>
      <c r="N40" s="288"/>
      <c r="O40" s="288"/>
      <c r="P40" s="288"/>
      <c r="Q40" s="288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</row>
    <row r="41" spans="2:62">
      <c r="C41" s="901" t="s">
        <v>602</v>
      </c>
      <c r="D41" s="846"/>
      <c r="E41" s="846"/>
      <c r="F41" s="846"/>
      <c r="G41" s="846"/>
      <c r="H41" s="846"/>
      <c r="I41" s="355"/>
      <c r="J41" s="901" t="s">
        <v>576</v>
      </c>
      <c r="K41" s="901"/>
      <c r="L41" s="901"/>
      <c r="M41" s="287"/>
      <c r="N41" s="485">
        <v>1</v>
      </c>
      <c r="O41" s="930"/>
      <c r="P41" s="930"/>
      <c r="Q41" s="930"/>
      <c r="R41" s="931" t="s">
        <v>582</v>
      </c>
      <c r="S41" s="931"/>
      <c r="T41" s="931"/>
      <c r="U41" s="931"/>
      <c r="V41" s="931"/>
      <c r="W41" s="931" t="s">
        <v>582</v>
      </c>
      <c r="X41" s="931"/>
      <c r="Y41" s="931"/>
      <c r="Z41" s="931"/>
      <c r="AA41" s="931"/>
      <c r="AB41" s="931" t="s">
        <v>582</v>
      </c>
      <c r="AC41" s="931"/>
      <c r="AD41" s="931"/>
      <c r="AE41" s="931"/>
      <c r="AF41" s="931"/>
      <c r="AG41" s="931" t="s">
        <v>582</v>
      </c>
      <c r="AH41" s="931"/>
      <c r="AI41" s="931"/>
      <c r="AJ41" s="931"/>
      <c r="AK41" s="931"/>
      <c r="AL41" s="931" t="s">
        <v>582</v>
      </c>
      <c r="AM41" s="931"/>
      <c r="AN41" s="931"/>
      <c r="AO41" s="931"/>
      <c r="AP41" s="931"/>
      <c r="AQ41" s="931" t="s">
        <v>582</v>
      </c>
      <c r="AR41" s="931"/>
      <c r="AS41" s="931"/>
      <c r="AT41" s="931"/>
      <c r="AU41" s="931"/>
      <c r="AV41" s="931" t="s">
        <v>582</v>
      </c>
      <c r="AW41" s="931"/>
      <c r="AX41" s="931"/>
      <c r="AY41" s="931"/>
      <c r="AZ41" s="931"/>
      <c r="BA41" s="921" t="s">
        <v>582</v>
      </c>
      <c r="BB41" s="921"/>
      <c r="BC41" s="921"/>
      <c r="BD41" s="921"/>
      <c r="BE41" s="921"/>
      <c r="BF41" s="921" t="s">
        <v>582</v>
      </c>
      <c r="BG41" s="921"/>
      <c r="BH41" s="921"/>
      <c r="BI41" s="921"/>
      <c r="BJ41" s="921"/>
    </row>
    <row r="42" spans="2:6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>
      <c r="C43" s="486" t="s">
        <v>8</v>
      </c>
      <c r="D43" s="486"/>
      <c r="E43" s="354" t="s">
        <v>10</v>
      </c>
      <c r="F43" s="489">
        <v>-1</v>
      </c>
      <c r="G43" s="489"/>
      <c r="H43" s="4" t="s">
        <v>601</v>
      </c>
    </row>
    <row r="44" spans="2:62">
      <c r="F44" s="490">
        <v>-2</v>
      </c>
      <c r="G44" s="490"/>
      <c r="H44" s="5" t="s">
        <v>600</v>
      </c>
    </row>
    <row r="45" spans="2:62">
      <c r="F45" s="490">
        <v>-3</v>
      </c>
      <c r="G45" s="490"/>
      <c r="H45" s="5" t="s">
        <v>599</v>
      </c>
    </row>
    <row r="46" spans="2:62">
      <c r="B46" s="480" t="s">
        <v>9</v>
      </c>
      <c r="C46" s="480"/>
      <c r="D46" s="480"/>
      <c r="E46" s="354" t="s">
        <v>10</v>
      </c>
      <c r="F46" s="2" t="s">
        <v>788</v>
      </c>
    </row>
    <row r="48" spans="2:62" ht="18" customHeight="1">
      <c r="B48" s="446" t="s">
        <v>860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</row>
    <row r="49" spans="2:62" ht="12.95" customHeight="1">
      <c r="BJ49" s="20" t="s">
        <v>598</v>
      </c>
    </row>
    <row r="50" spans="2:62" ht="15" customHeight="1">
      <c r="B50" s="461" t="s">
        <v>399</v>
      </c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 t="s">
        <v>597</v>
      </c>
      <c r="O50" s="462"/>
      <c r="P50" s="462"/>
      <c r="Q50" s="462"/>
      <c r="R50" s="462"/>
      <c r="S50" s="462"/>
      <c r="T50" s="462"/>
      <c r="U50" s="462"/>
      <c r="V50" s="462" t="s">
        <v>596</v>
      </c>
      <c r="W50" s="462"/>
      <c r="X50" s="462"/>
      <c r="Y50" s="462"/>
      <c r="Z50" s="462" t="s">
        <v>595</v>
      </c>
      <c r="AA50" s="462"/>
      <c r="AB50" s="462"/>
      <c r="AC50" s="462"/>
      <c r="AD50" s="462" t="s">
        <v>594</v>
      </c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2"/>
      <c r="AS50" s="462" t="s">
        <v>593</v>
      </c>
      <c r="AT50" s="462"/>
      <c r="AU50" s="462"/>
      <c r="AV50" s="462"/>
      <c r="AW50" s="462" t="s">
        <v>592</v>
      </c>
      <c r="AX50" s="462"/>
      <c r="AY50" s="462"/>
      <c r="AZ50" s="462"/>
      <c r="BA50" s="462" t="s">
        <v>591</v>
      </c>
      <c r="BB50" s="462"/>
      <c r="BC50" s="462"/>
      <c r="BD50" s="462"/>
      <c r="BE50" s="465" t="s">
        <v>590</v>
      </c>
      <c r="BF50" s="462"/>
      <c r="BG50" s="462"/>
      <c r="BH50" s="462"/>
      <c r="BI50" s="462"/>
      <c r="BJ50" s="467"/>
    </row>
    <row r="51" spans="2:62" ht="15" customHeight="1">
      <c r="B51" s="463"/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 t="s">
        <v>589</v>
      </c>
      <c r="O51" s="464"/>
      <c r="P51" s="464"/>
      <c r="Q51" s="464"/>
      <c r="R51" s="464" t="s">
        <v>576</v>
      </c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556" t="s">
        <v>235</v>
      </c>
      <c r="AE51" s="556"/>
      <c r="AF51" s="556"/>
      <c r="AG51" s="556"/>
      <c r="AH51" s="556"/>
      <c r="AI51" s="556" t="s">
        <v>588</v>
      </c>
      <c r="AJ51" s="556"/>
      <c r="AK51" s="556"/>
      <c r="AL51" s="556"/>
      <c r="AM51" s="556"/>
      <c r="AN51" s="556" t="s">
        <v>587</v>
      </c>
      <c r="AO51" s="556"/>
      <c r="AP51" s="556"/>
      <c r="AQ51" s="556"/>
      <c r="AR51" s="556"/>
      <c r="AS51" s="464"/>
      <c r="AT51" s="464"/>
      <c r="AU51" s="464"/>
      <c r="AV51" s="464"/>
      <c r="AW51" s="464"/>
      <c r="AX51" s="464"/>
      <c r="AY51" s="464"/>
      <c r="AZ51" s="464"/>
      <c r="BA51" s="464"/>
      <c r="BB51" s="464"/>
      <c r="BC51" s="464"/>
      <c r="BD51" s="464"/>
      <c r="BE51" s="464"/>
      <c r="BF51" s="464"/>
      <c r="BG51" s="464"/>
      <c r="BH51" s="464"/>
      <c r="BI51" s="464"/>
      <c r="BJ51" s="466"/>
    </row>
    <row r="52" spans="2:62" ht="15" customHeight="1">
      <c r="B52" s="463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556"/>
      <c r="AE52" s="556"/>
      <c r="AF52" s="556"/>
      <c r="AG52" s="556"/>
      <c r="AH52" s="556"/>
      <c r="AI52" s="556"/>
      <c r="AJ52" s="556"/>
      <c r="AK52" s="556"/>
      <c r="AL52" s="556"/>
      <c r="AM52" s="556"/>
      <c r="AN52" s="556"/>
      <c r="AO52" s="556"/>
      <c r="AP52" s="556"/>
      <c r="AQ52" s="556"/>
      <c r="AR52" s="556"/>
      <c r="AS52" s="464"/>
      <c r="AT52" s="464"/>
      <c r="AU52" s="464"/>
      <c r="AV52" s="464"/>
      <c r="AW52" s="464"/>
      <c r="AX52" s="464"/>
      <c r="AY52" s="464"/>
      <c r="AZ52" s="464"/>
      <c r="BA52" s="464"/>
      <c r="BB52" s="464"/>
      <c r="BC52" s="464"/>
      <c r="BD52" s="464"/>
      <c r="BE52" s="464"/>
      <c r="BF52" s="464"/>
      <c r="BG52" s="464"/>
      <c r="BH52" s="464"/>
      <c r="BI52" s="464"/>
      <c r="BJ52" s="466"/>
    </row>
    <row r="53" spans="2:62">
      <c r="M53" s="21"/>
    </row>
    <row r="54" spans="2:62">
      <c r="C54" s="458" t="s">
        <v>7</v>
      </c>
      <c r="D54" s="846"/>
      <c r="E54" s="846"/>
      <c r="F54" s="846"/>
      <c r="G54" s="454">
        <v>16</v>
      </c>
      <c r="H54" s="454"/>
      <c r="I54" s="458" t="s">
        <v>399</v>
      </c>
      <c r="J54" s="846"/>
      <c r="K54" s="846"/>
      <c r="L54" s="846"/>
      <c r="M54" s="22"/>
      <c r="N54" s="927">
        <v>5</v>
      </c>
      <c r="O54" s="928"/>
      <c r="P54" s="928"/>
      <c r="Q54" s="928"/>
      <c r="R54" s="924">
        <v>42</v>
      </c>
      <c r="S54" s="924"/>
      <c r="T54" s="924"/>
      <c r="U54" s="924"/>
      <c r="V54" s="924">
        <v>405</v>
      </c>
      <c r="W54" s="924"/>
      <c r="X54" s="924"/>
      <c r="Y54" s="924"/>
      <c r="Z54" s="924">
        <v>606</v>
      </c>
      <c r="AA54" s="924"/>
      <c r="AB54" s="924"/>
      <c r="AC54" s="924"/>
      <c r="AD54" s="924">
        <v>11594</v>
      </c>
      <c r="AE54" s="924"/>
      <c r="AF54" s="924"/>
      <c r="AG54" s="924"/>
      <c r="AH54" s="924"/>
      <c r="AI54" s="924">
        <v>5908</v>
      </c>
      <c r="AJ54" s="924"/>
      <c r="AK54" s="924"/>
      <c r="AL54" s="924"/>
      <c r="AM54" s="924"/>
      <c r="AN54" s="924">
        <v>5686</v>
      </c>
      <c r="AO54" s="924"/>
      <c r="AP54" s="924"/>
      <c r="AQ54" s="924"/>
      <c r="AR54" s="924"/>
      <c r="AS54" s="924">
        <v>3367</v>
      </c>
      <c r="AT54" s="924"/>
      <c r="AU54" s="924"/>
      <c r="AV54" s="924"/>
      <c r="AW54" s="924">
        <v>4070</v>
      </c>
      <c r="AX54" s="924"/>
      <c r="AY54" s="924"/>
      <c r="AZ54" s="924"/>
      <c r="BA54" s="924">
        <v>4157</v>
      </c>
      <c r="BB54" s="924"/>
      <c r="BC54" s="924"/>
      <c r="BD54" s="924"/>
      <c r="BE54" s="926">
        <v>19.100000000000001</v>
      </c>
      <c r="BF54" s="926"/>
      <c r="BG54" s="926"/>
      <c r="BH54" s="926"/>
      <c r="BI54" s="926"/>
      <c r="BJ54" s="926"/>
    </row>
    <row r="55" spans="2:62">
      <c r="G55" s="454">
        <v>17</v>
      </c>
      <c r="H55" s="454"/>
      <c r="M55" s="22"/>
      <c r="N55" s="927">
        <v>5</v>
      </c>
      <c r="O55" s="928"/>
      <c r="P55" s="928"/>
      <c r="Q55" s="928"/>
      <c r="R55" s="924">
        <v>42</v>
      </c>
      <c r="S55" s="924"/>
      <c r="T55" s="924"/>
      <c r="U55" s="924"/>
      <c r="V55" s="924">
        <v>401</v>
      </c>
      <c r="W55" s="924"/>
      <c r="X55" s="924"/>
      <c r="Y55" s="924"/>
      <c r="Z55" s="924">
        <v>615</v>
      </c>
      <c r="AA55" s="924"/>
      <c r="AB55" s="924"/>
      <c r="AC55" s="924"/>
      <c r="AD55" s="924">
        <v>11547</v>
      </c>
      <c r="AE55" s="924"/>
      <c r="AF55" s="924"/>
      <c r="AG55" s="924"/>
      <c r="AH55" s="924"/>
      <c r="AI55" s="924">
        <v>5908</v>
      </c>
      <c r="AJ55" s="924"/>
      <c r="AK55" s="924"/>
      <c r="AL55" s="924"/>
      <c r="AM55" s="924"/>
      <c r="AN55" s="924">
        <v>5639</v>
      </c>
      <c r="AO55" s="924"/>
      <c r="AP55" s="924"/>
      <c r="AQ55" s="924"/>
      <c r="AR55" s="924"/>
      <c r="AS55" s="924">
        <v>3425</v>
      </c>
      <c r="AT55" s="924"/>
      <c r="AU55" s="924"/>
      <c r="AV55" s="924"/>
      <c r="AW55" s="924">
        <v>4066</v>
      </c>
      <c r="AX55" s="924"/>
      <c r="AY55" s="924"/>
      <c r="AZ55" s="924"/>
      <c r="BA55" s="924">
        <v>4056</v>
      </c>
      <c r="BB55" s="924"/>
      <c r="BC55" s="924"/>
      <c r="BD55" s="924"/>
      <c r="BE55" s="926">
        <v>18.8</v>
      </c>
      <c r="BF55" s="926"/>
      <c r="BG55" s="926"/>
      <c r="BH55" s="926"/>
      <c r="BI55" s="926"/>
      <c r="BJ55" s="926"/>
    </row>
    <row r="56" spans="2:62">
      <c r="G56" s="454">
        <v>18</v>
      </c>
      <c r="H56" s="454"/>
      <c r="M56" s="22"/>
      <c r="N56" s="927">
        <v>5</v>
      </c>
      <c r="O56" s="928"/>
      <c r="P56" s="928"/>
      <c r="Q56" s="928"/>
      <c r="R56" s="924">
        <v>42</v>
      </c>
      <c r="S56" s="924"/>
      <c r="T56" s="924"/>
      <c r="U56" s="924"/>
      <c r="V56" s="924">
        <v>398</v>
      </c>
      <c r="W56" s="924"/>
      <c r="X56" s="924"/>
      <c r="Y56" s="924"/>
      <c r="Z56" s="924">
        <v>602</v>
      </c>
      <c r="AA56" s="924"/>
      <c r="AB56" s="924"/>
      <c r="AC56" s="924"/>
      <c r="AD56" s="924">
        <v>11501</v>
      </c>
      <c r="AE56" s="924"/>
      <c r="AF56" s="924"/>
      <c r="AG56" s="924"/>
      <c r="AH56" s="924"/>
      <c r="AI56" s="924">
        <v>5901</v>
      </c>
      <c r="AJ56" s="924"/>
      <c r="AK56" s="924"/>
      <c r="AL56" s="924"/>
      <c r="AM56" s="924"/>
      <c r="AN56" s="924">
        <v>5600</v>
      </c>
      <c r="AO56" s="924"/>
      <c r="AP56" s="924"/>
      <c r="AQ56" s="924"/>
      <c r="AR56" s="924"/>
      <c r="AS56" s="924">
        <v>3345</v>
      </c>
      <c r="AT56" s="924"/>
      <c r="AU56" s="924"/>
      <c r="AV56" s="924"/>
      <c r="AW56" s="924">
        <v>4069</v>
      </c>
      <c r="AX56" s="924"/>
      <c r="AY56" s="924"/>
      <c r="AZ56" s="924"/>
      <c r="BA56" s="924">
        <v>4087</v>
      </c>
      <c r="BB56" s="924"/>
      <c r="BC56" s="924"/>
      <c r="BD56" s="924"/>
      <c r="BE56" s="926">
        <v>19.100000000000001</v>
      </c>
      <c r="BF56" s="926"/>
      <c r="BG56" s="926"/>
      <c r="BH56" s="926"/>
      <c r="BI56" s="926"/>
      <c r="BJ56" s="926"/>
    </row>
    <row r="57" spans="2:62">
      <c r="G57" s="454">
        <v>19</v>
      </c>
      <c r="H57" s="454"/>
      <c r="M57" s="22"/>
      <c r="N57" s="927">
        <v>5</v>
      </c>
      <c r="O57" s="928"/>
      <c r="P57" s="928"/>
      <c r="Q57" s="928"/>
      <c r="R57" s="924">
        <v>42</v>
      </c>
      <c r="S57" s="924"/>
      <c r="T57" s="924"/>
      <c r="U57" s="924"/>
      <c r="V57" s="924">
        <v>392</v>
      </c>
      <c r="W57" s="924"/>
      <c r="X57" s="924"/>
      <c r="Y57" s="924"/>
      <c r="Z57" s="924">
        <v>594</v>
      </c>
      <c r="AA57" s="924"/>
      <c r="AB57" s="924"/>
      <c r="AC57" s="924"/>
      <c r="AD57" s="924">
        <v>11244</v>
      </c>
      <c r="AE57" s="924"/>
      <c r="AF57" s="924"/>
      <c r="AG57" s="924"/>
      <c r="AH57" s="924"/>
      <c r="AI57" s="924">
        <v>5843</v>
      </c>
      <c r="AJ57" s="924"/>
      <c r="AK57" s="924"/>
      <c r="AL57" s="924"/>
      <c r="AM57" s="924"/>
      <c r="AN57" s="924">
        <v>5401</v>
      </c>
      <c r="AO57" s="924"/>
      <c r="AP57" s="924"/>
      <c r="AQ57" s="924"/>
      <c r="AR57" s="924"/>
      <c r="AS57" s="924">
        <v>3367</v>
      </c>
      <c r="AT57" s="924"/>
      <c r="AU57" s="924"/>
      <c r="AV57" s="924"/>
      <c r="AW57" s="924">
        <v>3802</v>
      </c>
      <c r="AX57" s="924"/>
      <c r="AY57" s="924"/>
      <c r="AZ57" s="924"/>
      <c r="BA57" s="924">
        <v>4075</v>
      </c>
      <c r="BB57" s="924"/>
      <c r="BC57" s="924"/>
      <c r="BD57" s="924"/>
      <c r="BE57" s="926">
        <v>18.899999999999999</v>
      </c>
      <c r="BF57" s="926"/>
      <c r="BG57" s="926"/>
      <c r="BH57" s="926"/>
      <c r="BI57" s="926"/>
      <c r="BJ57" s="926"/>
    </row>
    <row r="58" spans="2:62">
      <c r="G58" s="454">
        <v>20</v>
      </c>
      <c r="H58" s="454"/>
      <c r="M58" s="22"/>
      <c r="N58" s="927">
        <v>5</v>
      </c>
      <c r="O58" s="928"/>
      <c r="P58" s="928"/>
      <c r="Q58" s="928"/>
      <c r="R58" s="924">
        <v>42</v>
      </c>
      <c r="S58" s="924"/>
      <c r="T58" s="924"/>
      <c r="U58" s="924"/>
      <c r="V58" s="924">
        <v>390</v>
      </c>
      <c r="W58" s="924"/>
      <c r="X58" s="924"/>
      <c r="Y58" s="924"/>
      <c r="Z58" s="924">
        <v>601</v>
      </c>
      <c r="AA58" s="924"/>
      <c r="AB58" s="924"/>
      <c r="AC58" s="924"/>
      <c r="AD58" s="924">
        <v>11079</v>
      </c>
      <c r="AE58" s="924"/>
      <c r="AF58" s="924"/>
      <c r="AG58" s="924"/>
      <c r="AH58" s="924"/>
      <c r="AI58" s="924">
        <v>5762</v>
      </c>
      <c r="AJ58" s="924"/>
      <c r="AK58" s="924"/>
      <c r="AL58" s="924"/>
      <c r="AM58" s="924"/>
      <c r="AN58" s="924">
        <v>5317</v>
      </c>
      <c r="AO58" s="924"/>
      <c r="AP58" s="924"/>
      <c r="AQ58" s="924"/>
      <c r="AR58" s="924"/>
      <c r="AS58" s="924">
        <v>3362</v>
      </c>
      <c r="AT58" s="924"/>
      <c r="AU58" s="924"/>
      <c r="AV58" s="924"/>
      <c r="AW58" s="924">
        <v>3884</v>
      </c>
      <c r="AX58" s="924"/>
      <c r="AY58" s="924"/>
      <c r="AZ58" s="924"/>
      <c r="BA58" s="924">
        <v>3833</v>
      </c>
      <c r="BB58" s="924"/>
      <c r="BC58" s="924"/>
      <c r="BD58" s="924"/>
      <c r="BE58" s="926">
        <v>18.399999999999999</v>
      </c>
      <c r="BF58" s="926"/>
      <c r="BG58" s="926"/>
      <c r="BH58" s="926"/>
      <c r="BI58" s="926"/>
      <c r="BJ58" s="926"/>
    </row>
    <row r="59" spans="2:62">
      <c r="M59" s="22"/>
      <c r="BE59" s="286"/>
      <c r="BF59" s="286"/>
      <c r="BG59" s="286"/>
      <c r="BH59" s="286"/>
      <c r="BI59" s="286"/>
      <c r="BJ59" s="286"/>
    </row>
    <row r="60" spans="2:62">
      <c r="G60" s="454">
        <v>21</v>
      </c>
      <c r="H60" s="454"/>
      <c r="M60" s="22"/>
      <c r="N60" s="924">
        <v>5</v>
      </c>
      <c r="O60" s="924"/>
      <c r="P60" s="924"/>
      <c r="Q60" s="924"/>
      <c r="R60" s="924">
        <v>42</v>
      </c>
      <c r="S60" s="924"/>
      <c r="T60" s="924"/>
      <c r="U60" s="924"/>
      <c r="V60" s="924">
        <v>381</v>
      </c>
      <c r="W60" s="924"/>
      <c r="X60" s="924"/>
      <c r="Y60" s="924"/>
      <c r="Z60" s="924">
        <v>590</v>
      </c>
      <c r="AA60" s="924"/>
      <c r="AB60" s="924"/>
      <c r="AC60" s="924"/>
      <c r="AD60" s="924">
        <v>10754</v>
      </c>
      <c r="AE60" s="924"/>
      <c r="AF60" s="924"/>
      <c r="AG60" s="924"/>
      <c r="AH60" s="924"/>
      <c r="AI60" s="924">
        <v>5584</v>
      </c>
      <c r="AJ60" s="924"/>
      <c r="AK60" s="924"/>
      <c r="AL60" s="924"/>
      <c r="AM60" s="924"/>
      <c r="AN60" s="924">
        <v>5170</v>
      </c>
      <c r="AO60" s="924"/>
      <c r="AP60" s="924"/>
      <c r="AQ60" s="924"/>
      <c r="AR60" s="924"/>
      <c r="AS60" s="924">
        <v>3170</v>
      </c>
      <c r="AT60" s="924"/>
      <c r="AU60" s="924"/>
      <c r="AV60" s="924"/>
      <c r="AW60" s="924">
        <v>3723</v>
      </c>
      <c r="AX60" s="924"/>
      <c r="AY60" s="924"/>
      <c r="AZ60" s="924"/>
      <c r="BA60" s="924">
        <v>3861</v>
      </c>
      <c r="BB60" s="924"/>
      <c r="BC60" s="924"/>
      <c r="BD60" s="924"/>
      <c r="BE60" s="926">
        <v>18.2</v>
      </c>
      <c r="BF60" s="926"/>
      <c r="BG60" s="926"/>
      <c r="BH60" s="926"/>
      <c r="BI60" s="926"/>
      <c r="BJ60" s="926"/>
    </row>
    <row r="61" spans="2:62">
      <c r="G61" s="454">
        <v>22</v>
      </c>
      <c r="H61" s="454"/>
      <c r="M61" s="22"/>
      <c r="N61" s="924">
        <v>5</v>
      </c>
      <c r="O61" s="924"/>
      <c r="P61" s="924"/>
      <c r="Q61" s="924"/>
      <c r="R61" s="924">
        <v>42</v>
      </c>
      <c r="S61" s="924"/>
      <c r="T61" s="924"/>
      <c r="U61" s="924"/>
      <c r="V61" s="924">
        <v>374</v>
      </c>
      <c r="W61" s="924"/>
      <c r="X61" s="924"/>
      <c r="Y61" s="924"/>
      <c r="Z61" s="924">
        <v>586</v>
      </c>
      <c r="AA61" s="924"/>
      <c r="AB61" s="924"/>
      <c r="AC61" s="924"/>
      <c r="AD61" s="924">
        <v>10672</v>
      </c>
      <c r="AE61" s="924"/>
      <c r="AF61" s="924"/>
      <c r="AG61" s="924"/>
      <c r="AH61" s="924"/>
      <c r="AI61" s="924">
        <v>5426</v>
      </c>
      <c r="AJ61" s="924"/>
      <c r="AK61" s="924"/>
      <c r="AL61" s="924"/>
      <c r="AM61" s="924"/>
      <c r="AN61" s="924">
        <v>5246</v>
      </c>
      <c r="AO61" s="924"/>
      <c r="AP61" s="924"/>
      <c r="AQ61" s="924"/>
      <c r="AR61" s="924"/>
      <c r="AS61" s="924">
        <v>3411</v>
      </c>
      <c r="AT61" s="924"/>
      <c r="AU61" s="924"/>
      <c r="AV61" s="924"/>
      <c r="AW61" s="924">
        <v>3543</v>
      </c>
      <c r="AX61" s="924"/>
      <c r="AY61" s="924"/>
      <c r="AZ61" s="924"/>
      <c r="BA61" s="924">
        <v>3718</v>
      </c>
      <c r="BB61" s="924"/>
      <c r="BC61" s="924"/>
      <c r="BD61" s="924"/>
      <c r="BE61" s="926">
        <v>18.2</v>
      </c>
      <c r="BF61" s="926"/>
      <c r="BG61" s="926"/>
      <c r="BH61" s="926"/>
      <c r="BI61" s="926"/>
      <c r="BJ61" s="926"/>
    </row>
    <row r="62" spans="2:62">
      <c r="G62" s="454">
        <v>23</v>
      </c>
      <c r="H62" s="454"/>
      <c r="M62" s="22"/>
      <c r="N62" s="924">
        <v>5</v>
      </c>
      <c r="O62" s="924"/>
      <c r="P62" s="924"/>
      <c r="Q62" s="924"/>
      <c r="R62" s="924">
        <v>42</v>
      </c>
      <c r="S62" s="924"/>
      <c r="T62" s="924"/>
      <c r="U62" s="924"/>
      <c r="V62" s="924">
        <v>372</v>
      </c>
      <c r="W62" s="924"/>
      <c r="X62" s="924"/>
      <c r="Y62" s="924"/>
      <c r="Z62" s="924">
        <v>576</v>
      </c>
      <c r="AA62" s="924"/>
      <c r="AB62" s="924"/>
      <c r="AC62" s="924"/>
      <c r="AD62" s="924">
        <v>10645</v>
      </c>
      <c r="AE62" s="924"/>
      <c r="AF62" s="924"/>
      <c r="AG62" s="924"/>
      <c r="AH62" s="924"/>
      <c r="AI62" s="924">
        <v>5434</v>
      </c>
      <c r="AJ62" s="924"/>
      <c r="AK62" s="924"/>
      <c r="AL62" s="924"/>
      <c r="AM62" s="924"/>
      <c r="AN62" s="924">
        <v>5211</v>
      </c>
      <c r="AO62" s="924"/>
      <c r="AP62" s="924"/>
      <c r="AQ62" s="924"/>
      <c r="AR62" s="924"/>
      <c r="AS62" s="924">
        <v>3426</v>
      </c>
      <c r="AT62" s="924"/>
      <c r="AU62" s="924"/>
      <c r="AV62" s="924"/>
      <c r="AW62" s="924">
        <v>3713</v>
      </c>
      <c r="AX62" s="924"/>
      <c r="AY62" s="924"/>
      <c r="AZ62" s="924"/>
      <c r="BA62" s="924">
        <v>3506</v>
      </c>
      <c r="BB62" s="924"/>
      <c r="BC62" s="924"/>
      <c r="BD62" s="924"/>
      <c r="BE62" s="926">
        <v>18.5</v>
      </c>
      <c r="BF62" s="926"/>
      <c r="BG62" s="926"/>
      <c r="BH62" s="926"/>
      <c r="BI62" s="926"/>
      <c r="BJ62" s="926"/>
    </row>
    <row r="63" spans="2:62">
      <c r="G63" s="454">
        <v>24</v>
      </c>
      <c r="H63" s="454"/>
      <c r="M63" s="22"/>
      <c r="N63" s="924">
        <v>5</v>
      </c>
      <c r="O63" s="924"/>
      <c r="P63" s="924"/>
      <c r="Q63" s="924"/>
      <c r="R63" s="924">
        <v>42</v>
      </c>
      <c r="S63" s="924"/>
      <c r="T63" s="924"/>
      <c r="U63" s="924"/>
      <c r="V63" s="924">
        <v>377</v>
      </c>
      <c r="W63" s="924"/>
      <c r="X63" s="924"/>
      <c r="Y63" s="924"/>
      <c r="Z63" s="924">
        <v>579</v>
      </c>
      <c r="AA63" s="924"/>
      <c r="AB63" s="924"/>
      <c r="AC63" s="924"/>
      <c r="AD63" s="924">
        <v>10839</v>
      </c>
      <c r="AE63" s="924"/>
      <c r="AF63" s="924"/>
      <c r="AG63" s="924"/>
      <c r="AH63" s="924"/>
      <c r="AI63" s="924">
        <v>5479</v>
      </c>
      <c r="AJ63" s="924"/>
      <c r="AK63" s="924"/>
      <c r="AL63" s="924"/>
      <c r="AM63" s="924"/>
      <c r="AN63" s="924">
        <v>5360</v>
      </c>
      <c r="AO63" s="924"/>
      <c r="AP63" s="924"/>
      <c r="AQ63" s="924"/>
      <c r="AR63" s="924"/>
      <c r="AS63" s="924">
        <v>3410</v>
      </c>
      <c r="AT63" s="924"/>
      <c r="AU63" s="924"/>
      <c r="AV63" s="924"/>
      <c r="AW63" s="924">
        <v>3701</v>
      </c>
      <c r="AX63" s="924"/>
      <c r="AY63" s="924"/>
      <c r="AZ63" s="924"/>
      <c r="BA63" s="924">
        <v>3728</v>
      </c>
      <c r="BB63" s="924"/>
      <c r="BC63" s="924"/>
      <c r="BD63" s="924"/>
      <c r="BE63" s="926">
        <f>AD63/Z63</f>
        <v>18.720207253886009</v>
      </c>
      <c r="BF63" s="926"/>
      <c r="BG63" s="926"/>
      <c r="BH63" s="926"/>
      <c r="BI63" s="926"/>
      <c r="BJ63" s="926"/>
    </row>
    <row r="64" spans="2:62">
      <c r="G64" s="455">
        <v>25</v>
      </c>
      <c r="H64" s="455"/>
      <c r="M64" s="22"/>
      <c r="N64" s="925">
        <v>5</v>
      </c>
      <c r="O64" s="925"/>
      <c r="P64" s="925"/>
      <c r="Q64" s="925"/>
      <c r="R64" s="925">
        <v>42</v>
      </c>
      <c r="S64" s="925"/>
      <c r="T64" s="925"/>
      <c r="U64" s="925"/>
      <c r="V64" s="925">
        <v>366</v>
      </c>
      <c r="W64" s="925"/>
      <c r="X64" s="925"/>
      <c r="Y64" s="925"/>
      <c r="Z64" s="925">
        <v>577</v>
      </c>
      <c r="AA64" s="925"/>
      <c r="AB64" s="925"/>
      <c r="AC64" s="925"/>
      <c r="AD64" s="925">
        <v>10601</v>
      </c>
      <c r="AE64" s="925"/>
      <c r="AF64" s="925"/>
      <c r="AG64" s="925"/>
      <c r="AH64" s="925"/>
      <c r="AI64" s="925">
        <v>5437</v>
      </c>
      <c r="AJ64" s="925"/>
      <c r="AK64" s="925"/>
      <c r="AL64" s="925"/>
      <c r="AM64" s="925"/>
      <c r="AN64" s="925">
        <v>5164</v>
      </c>
      <c r="AO64" s="925"/>
      <c r="AP64" s="925"/>
      <c r="AQ64" s="925"/>
      <c r="AR64" s="925"/>
      <c r="AS64" s="925">
        <v>3259</v>
      </c>
      <c r="AT64" s="925"/>
      <c r="AU64" s="925"/>
      <c r="AV64" s="925"/>
      <c r="AW64" s="925">
        <v>3654</v>
      </c>
      <c r="AX64" s="925"/>
      <c r="AY64" s="925"/>
      <c r="AZ64" s="925"/>
      <c r="BA64" s="925">
        <v>3688</v>
      </c>
      <c r="BB64" s="925"/>
      <c r="BC64" s="925"/>
      <c r="BD64" s="925"/>
      <c r="BE64" s="936">
        <f>AD64/Z64</f>
        <v>18.372616984402079</v>
      </c>
      <c r="BF64" s="936"/>
      <c r="BG64" s="936"/>
      <c r="BH64" s="936"/>
      <c r="BI64" s="936"/>
      <c r="BJ64" s="936"/>
    </row>
    <row r="65" spans="2:6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>
      <c r="C66" s="486" t="s">
        <v>8</v>
      </c>
      <c r="D66" s="486"/>
      <c r="E66" s="354" t="s">
        <v>10</v>
      </c>
      <c r="F66" s="2" t="s">
        <v>586</v>
      </c>
    </row>
    <row r="67" spans="2:62">
      <c r="B67" s="480" t="s">
        <v>9</v>
      </c>
      <c r="C67" s="480"/>
      <c r="D67" s="480"/>
      <c r="E67" s="354" t="s">
        <v>10</v>
      </c>
      <c r="F67" s="2" t="s">
        <v>585</v>
      </c>
    </row>
  </sheetData>
  <mergeCells count="413">
    <mergeCell ref="BA11:BE11"/>
    <mergeCell ref="BF11:BJ11"/>
    <mergeCell ref="J12:L12"/>
    <mergeCell ref="N12:Q12"/>
    <mergeCell ref="AG11:AK11"/>
    <mergeCell ref="W14:AA14"/>
    <mergeCell ref="AB14:AF14"/>
    <mergeCell ref="AG14:AK14"/>
    <mergeCell ref="A1:S2"/>
    <mergeCell ref="AV11:AZ11"/>
    <mergeCell ref="AL11:AP11"/>
    <mergeCell ref="AQ11:AU11"/>
    <mergeCell ref="B5:BJ5"/>
    <mergeCell ref="B7:M9"/>
    <mergeCell ref="N7:Q9"/>
    <mergeCell ref="R7:AU7"/>
    <mergeCell ref="AV7:BJ7"/>
    <mergeCell ref="R8:AF8"/>
    <mergeCell ref="AG8:AU8"/>
    <mergeCell ref="AV8:AZ9"/>
    <mergeCell ref="BA8:BE9"/>
    <mergeCell ref="BF8:BJ9"/>
    <mergeCell ref="R9:V9"/>
    <mergeCell ref="W9:AA9"/>
    <mergeCell ref="BE64:BJ64"/>
    <mergeCell ref="BE61:BJ61"/>
    <mergeCell ref="BE60:BJ60"/>
    <mergeCell ref="BE62:BJ62"/>
    <mergeCell ref="BE63:BJ63"/>
    <mergeCell ref="AN54:AR54"/>
    <mergeCell ref="AS54:AV54"/>
    <mergeCell ref="AW54:AZ54"/>
    <mergeCell ref="BA54:BD54"/>
    <mergeCell ref="BE54:BJ54"/>
    <mergeCell ref="AW55:AZ55"/>
    <mergeCell ref="BA55:BD55"/>
    <mergeCell ref="BE55:BJ55"/>
    <mergeCell ref="AW56:AZ56"/>
    <mergeCell ref="BA56:BD56"/>
    <mergeCell ref="BE56:BJ56"/>
    <mergeCell ref="AW57:AZ57"/>
    <mergeCell ref="BA57:BD57"/>
    <mergeCell ref="BE57:BJ57"/>
    <mergeCell ref="AW61:AZ61"/>
    <mergeCell ref="BA61:BD61"/>
    <mergeCell ref="AW62:AZ62"/>
    <mergeCell ref="BA62:BD62"/>
    <mergeCell ref="AV25:AZ25"/>
    <mergeCell ref="BA25:BE25"/>
    <mergeCell ref="BF25:BJ25"/>
    <mergeCell ref="AV27:AZ27"/>
    <mergeCell ref="BA27:BE27"/>
    <mergeCell ref="BF27:BJ27"/>
    <mergeCell ref="BA28:BE28"/>
    <mergeCell ref="BF28:BJ28"/>
    <mergeCell ref="AV33:AZ33"/>
    <mergeCell ref="BA29:BE29"/>
    <mergeCell ref="BF29:BJ29"/>
    <mergeCell ref="AV31:AZ31"/>
    <mergeCell ref="BA31:BE31"/>
    <mergeCell ref="BF31:BJ31"/>
    <mergeCell ref="BA33:BE33"/>
    <mergeCell ref="BF33:BJ33"/>
    <mergeCell ref="AB9:AF9"/>
    <mergeCell ref="AG9:AK9"/>
    <mergeCell ref="AL9:AP9"/>
    <mergeCell ref="AQ9:AU9"/>
    <mergeCell ref="C11:H11"/>
    <mergeCell ref="J11:L11"/>
    <mergeCell ref="N11:Q11"/>
    <mergeCell ref="R11:V11"/>
    <mergeCell ref="W11:AA11"/>
    <mergeCell ref="AB11:AF11"/>
    <mergeCell ref="AL12:AP12"/>
    <mergeCell ref="AQ12:AU12"/>
    <mergeCell ref="AV12:AZ12"/>
    <mergeCell ref="BA12:BE12"/>
    <mergeCell ref="BF12:BJ12"/>
    <mergeCell ref="J13:L13"/>
    <mergeCell ref="N13:Q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2:V12"/>
    <mergeCell ref="W12:AA12"/>
    <mergeCell ref="AB12:AF12"/>
    <mergeCell ref="AG12:AK12"/>
    <mergeCell ref="AL14:AP14"/>
    <mergeCell ref="AQ14:AU14"/>
    <mergeCell ref="AV14:AZ14"/>
    <mergeCell ref="BA14:BE14"/>
    <mergeCell ref="BF14:BJ14"/>
    <mergeCell ref="C16:H16"/>
    <mergeCell ref="J16:L16"/>
    <mergeCell ref="N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J14:L14"/>
    <mergeCell ref="N14:Q14"/>
    <mergeCell ref="R14:V14"/>
    <mergeCell ref="BF17:BJ17"/>
    <mergeCell ref="J18:L18"/>
    <mergeCell ref="N18:Q18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N17:Q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J17:L17"/>
    <mergeCell ref="BA19:BE19"/>
    <mergeCell ref="BF19:BJ19"/>
    <mergeCell ref="C21:H21"/>
    <mergeCell ref="J21:L21"/>
    <mergeCell ref="N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J19:L19"/>
    <mergeCell ref="N19:Q19"/>
    <mergeCell ref="R19:V19"/>
    <mergeCell ref="W19:AA19"/>
    <mergeCell ref="AB19:AF19"/>
    <mergeCell ref="AG19:AK19"/>
    <mergeCell ref="AL19:AP19"/>
    <mergeCell ref="AQ19:AU19"/>
    <mergeCell ref="AV19:AZ19"/>
    <mergeCell ref="AL22:AP22"/>
    <mergeCell ref="AQ22:AU22"/>
    <mergeCell ref="AV22:AZ22"/>
    <mergeCell ref="BA22:BE22"/>
    <mergeCell ref="BF22:BJ22"/>
    <mergeCell ref="J23:L23"/>
    <mergeCell ref="N23:Q23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J22:L22"/>
    <mergeCell ref="N22:Q22"/>
    <mergeCell ref="R22:V22"/>
    <mergeCell ref="W22:AA22"/>
    <mergeCell ref="AB22:AF22"/>
    <mergeCell ref="AG22:AK22"/>
    <mergeCell ref="C25:H25"/>
    <mergeCell ref="J25:L25"/>
    <mergeCell ref="N25:Q25"/>
    <mergeCell ref="R25:V25"/>
    <mergeCell ref="W25:AA25"/>
    <mergeCell ref="AB25:AF25"/>
    <mergeCell ref="AG25:AK25"/>
    <mergeCell ref="AL25:AP25"/>
    <mergeCell ref="AQ25:AU25"/>
    <mergeCell ref="C27:H27"/>
    <mergeCell ref="J27:L27"/>
    <mergeCell ref="N27:Q27"/>
    <mergeCell ref="R27:V27"/>
    <mergeCell ref="W27:AA27"/>
    <mergeCell ref="AB27:AF27"/>
    <mergeCell ref="AG27:AK27"/>
    <mergeCell ref="AL27:AP27"/>
    <mergeCell ref="AQ27:AU27"/>
    <mergeCell ref="J28:L28"/>
    <mergeCell ref="N28:Q28"/>
    <mergeCell ref="R28:V28"/>
    <mergeCell ref="W28:AA28"/>
    <mergeCell ref="AB28:AF28"/>
    <mergeCell ref="AG28:AK28"/>
    <mergeCell ref="AL28:AP28"/>
    <mergeCell ref="AQ28:AU28"/>
    <mergeCell ref="AV28:AZ28"/>
    <mergeCell ref="C31:H31"/>
    <mergeCell ref="J31:L31"/>
    <mergeCell ref="N31:Q31"/>
    <mergeCell ref="R31:V31"/>
    <mergeCell ref="W31:AA31"/>
    <mergeCell ref="AB31:AF31"/>
    <mergeCell ref="AG31:AK31"/>
    <mergeCell ref="AL31:AP31"/>
    <mergeCell ref="AQ31:AU31"/>
    <mergeCell ref="J29:L29"/>
    <mergeCell ref="N29:Q29"/>
    <mergeCell ref="R29:V29"/>
    <mergeCell ref="W29:AA29"/>
    <mergeCell ref="AB29:AF29"/>
    <mergeCell ref="AG29:AK29"/>
    <mergeCell ref="AL29:AP29"/>
    <mergeCell ref="AQ29:AU29"/>
    <mergeCell ref="AV29:AZ29"/>
    <mergeCell ref="AV35:AZ35"/>
    <mergeCell ref="BA35:BE35"/>
    <mergeCell ref="BF35:BJ35"/>
    <mergeCell ref="C33:H33"/>
    <mergeCell ref="J33:L33"/>
    <mergeCell ref="N33:Q33"/>
    <mergeCell ref="R33:V33"/>
    <mergeCell ref="W33:AA33"/>
    <mergeCell ref="AB33:AF33"/>
    <mergeCell ref="AG33:AK33"/>
    <mergeCell ref="AL33:AP33"/>
    <mergeCell ref="AQ33:AU33"/>
    <mergeCell ref="C35:H35"/>
    <mergeCell ref="J35:L35"/>
    <mergeCell ref="N35:Q35"/>
    <mergeCell ref="R35:V35"/>
    <mergeCell ref="W35:AA35"/>
    <mergeCell ref="AB35:AF35"/>
    <mergeCell ref="AG35:AK35"/>
    <mergeCell ref="AL35:AP35"/>
    <mergeCell ref="AQ35:AU35"/>
    <mergeCell ref="BA36:BE36"/>
    <mergeCell ref="BF36:BJ36"/>
    <mergeCell ref="J37:L37"/>
    <mergeCell ref="N37:Q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J36:L36"/>
    <mergeCell ref="N36:Q36"/>
    <mergeCell ref="R36:V36"/>
    <mergeCell ref="W36:AA36"/>
    <mergeCell ref="AB36:AF36"/>
    <mergeCell ref="AG36:AK36"/>
    <mergeCell ref="AL36:AP36"/>
    <mergeCell ref="AQ36:AU36"/>
    <mergeCell ref="AV36:AZ36"/>
    <mergeCell ref="AV39:AZ39"/>
    <mergeCell ref="BA39:BE39"/>
    <mergeCell ref="BF39:BJ39"/>
    <mergeCell ref="C41:H41"/>
    <mergeCell ref="J41:L41"/>
    <mergeCell ref="N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C39:H39"/>
    <mergeCell ref="J39:L39"/>
    <mergeCell ref="N39:Q39"/>
    <mergeCell ref="R39:V39"/>
    <mergeCell ref="W39:AA39"/>
    <mergeCell ref="AB39:AF39"/>
    <mergeCell ref="AG39:AK39"/>
    <mergeCell ref="AL39:AP39"/>
    <mergeCell ref="AQ39:AU39"/>
    <mergeCell ref="C43:D43"/>
    <mergeCell ref="F43:G43"/>
    <mergeCell ref="F44:G44"/>
    <mergeCell ref="F45:G45"/>
    <mergeCell ref="B46:D46"/>
    <mergeCell ref="B48:BJ48"/>
    <mergeCell ref="B50:M52"/>
    <mergeCell ref="N50:U50"/>
    <mergeCell ref="V50:Y52"/>
    <mergeCell ref="Z50:AC52"/>
    <mergeCell ref="AD50:AR50"/>
    <mergeCell ref="AS50:AV52"/>
    <mergeCell ref="AW50:AZ52"/>
    <mergeCell ref="BA50:BD52"/>
    <mergeCell ref="BE50:BJ52"/>
    <mergeCell ref="N51:Q52"/>
    <mergeCell ref="R51:U52"/>
    <mergeCell ref="AD51:AH52"/>
    <mergeCell ref="AI51:AM52"/>
    <mergeCell ref="AN51:AR52"/>
    <mergeCell ref="C54:F54"/>
    <mergeCell ref="G54:H54"/>
    <mergeCell ref="I54:L54"/>
    <mergeCell ref="N54:Q54"/>
    <mergeCell ref="R54:U54"/>
    <mergeCell ref="V54:Y54"/>
    <mergeCell ref="Z54:AC54"/>
    <mergeCell ref="AD54:AH54"/>
    <mergeCell ref="AI54:AM54"/>
    <mergeCell ref="G55:H55"/>
    <mergeCell ref="N55:Q55"/>
    <mergeCell ref="R55:U55"/>
    <mergeCell ref="V55:Y55"/>
    <mergeCell ref="Z55:AC55"/>
    <mergeCell ref="AD55:AH55"/>
    <mergeCell ref="AI55:AM55"/>
    <mergeCell ref="AN55:AR55"/>
    <mergeCell ref="AS55:AV55"/>
    <mergeCell ref="G57:H57"/>
    <mergeCell ref="N57:Q57"/>
    <mergeCell ref="R57:U57"/>
    <mergeCell ref="V57:Y57"/>
    <mergeCell ref="Z57:AC57"/>
    <mergeCell ref="AD57:AH57"/>
    <mergeCell ref="AI57:AM57"/>
    <mergeCell ref="AN57:AR57"/>
    <mergeCell ref="AS57:AV57"/>
    <mergeCell ref="G56:H56"/>
    <mergeCell ref="N56:Q56"/>
    <mergeCell ref="R56:U56"/>
    <mergeCell ref="V56:Y56"/>
    <mergeCell ref="Z56:AC56"/>
    <mergeCell ref="AD56:AH56"/>
    <mergeCell ref="AI56:AM56"/>
    <mergeCell ref="AN56:AR56"/>
    <mergeCell ref="AS56:AV56"/>
    <mergeCell ref="AI58:AM58"/>
    <mergeCell ref="AN58:AR58"/>
    <mergeCell ref="AS58:AV58"/>
    <mergeCell ref="AW58:AZ58"/>
    <mergeCell ref="BA58:BD58"/>
    <mergeCell ref="BE58:BJ58"/>
    <mergeCell ref="G60:H60"/>
    <mergeCell ref="N60:Q60"/>
    <mergeCell ref="R60:U60"/>
    <mergeCell ref="V60:Y60"/>
    <mergeCell ref="Z60:AC60"/>
    <mergeCell ref="AD60:AH60"/>
    <mergeCell ref="AI60:AM60"/>
    <mergeCell ref="AN60:AR60"/>
    <mergeCell ref="AS60:AV60"/>
    <mergeCell ref="AW60:AZ60"/>
    <mergeCell ref="BA60:BD60"/>
    <mergeCell ref="G58:H58"/>
    <mergeCell ref="N58:Q58"/>
    <mergeCell ref="R58:U58"/>
    <mergeCell ref="V58:Y58"/>
    <mergeCell ref="Z58:AC58"/>
    <mergeCell ref="AD58:AH58"/>
    <mergeCell ref="G62:H62"/>
    <mergeCell ref="N62:Q62"/>
    <mergeCell ref="R62:U62"/>
    <mergeCell ref="V62:Y62"/>
    <mergeCell ref="Z62:AC62"/>
    <mergeCell ref="AD62:AH62"/>
    <mergeCell ref="AI62:AM62"/>
    <mergeCell ref="AN62:AR62"/>
    <mergeCell ref="AS62:AV62"/>
    <mergeCell ref="G61:H61"/>
    <mergeCell ref="N61:Q61"/>
    <mergeCell ref="R61:U61"/>
    <mergeCell ref="V61:Y61"/>
    <mergeCell ref="Z61:AC61"/>
    <mergeCell ref="AD61:AH61"/>
    <mergeCell ref="AI61:AM61"/>
    <mergeCell ref="AN61:AR61"/>
    <mergeCell ref="AS61:AV61"/>
    <mergeCell ref="C66:D66"/>
    <mergeCell ref="B67:D67"/>
    <mergeCell ref="AW63:AZ63"/>
    <mergeCell ref="BA63:BD63"/>
    <mergeCell ref="G64:H64"/>
    <mergeCell ref="N64:Q64"/>
    <mergeCell ref="R64:U64"/>
    <mergeCell ref="V64:Y64"/>
    <mergeCell ref="Z64:AC64"/>
    <mergeCell ref="AD64:AH64"/>
    <mergeCell ref="AI64:AM64"/>
    <mergeCell ref="AN64:AR64"/>
    <mergeCell ref="AS64:AV64"/>
    <mergeCell ref="AW64:AZ64"/>
    <mergeCell ref="BA64:BD64"/>
    <mergeCell ref="G63:H63"/>
    <mergeCell ref="N63:Q63"/>
    <mergeCell ref="R63:U63"/>
    <mergeCell ref="V63:Y63"/>
    <mergeCell ref="Z63:AC63"/>
    <mergeCell ref="AD63:AH63"/>
    <mergeCell ref="AI63:AM63"/>
    <mergeCell ref="AN63:AR63"/>
    <mergeCell ref="AS63:AV63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3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1:64" ht="11.1" customHeight="1">
      <c r="AS1" s="530">
        <f>'208'!A1+1</f>
        <v>209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1:64" ht="11.1" customHeight="1"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306"/>
    </row>
    <row r="3" spans="1:64" ht="11.1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64" ht="18" customHeight="1">
      <c r="B4" s="446" t="s">
        <v>861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6"/>
    </row>
    <row r="5" spans="1:64" ht="12.95" customHeight="1">
      <c r="BJ5" s="20" t="s">
        <v>598</v>
      </c>
    </row>
    <row r="6" spans="1:64" ht="15" customHeight="1">
      <c r="B6" s="461" t="s">
        <v>399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 t="s">
        <v>617</v>
      </c>
      <c r="P6" s="462"/>
      <c r="Q6" s="462"/>
      <c r="R6" s="462"/>
      <c r="S6" s="462"/>
      <c r="T6" s="462"/>
      <c r="U6" s="462" t="s">
        <v>596</v>
      </c>
      <c r="V6" s="462"/>
      <c r="W6" s="462"/>
      <c r="X6" s="462"/>
      <c r="Y6" s="462"/>
      <c r="Z6" s="462"/>
      <c r="AA6" s="462" t="s">
        <v>595</v>
      </c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 t="s">
        <v>431</v>
      </c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7"/>
    </row>
    <row r="7" spans="1:64" ht="15" customHeight="1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556" t="s">
        <v>235</v>
      </c>
      <c r="AB7" s="556"/>
      <c r="AC7" s="556"/>
      <c r="AD7" s="556"/>
      <c r="AE7" s="556"/>
      <c r="AF7" s="556"/>
      <c r="AG7" s="556" t="s">
        <v>588</v>
      </c>
      <c r="AH7" s="556"/>
      <c r="AI7" s="556"/>
      <c r="AJ7" s="556"/>
      <c r="AK7" s="556"/>
      <c r="AL7" s="556"/>
      <c r="AM7" s="556" t="s">
        <v>587</v>
      </c>
      <c r="AN7" s="556"/>
      <c r="AO7" s="556"/>
      <c r="AP7" s="556"/>
      <c r="AQ7" s="556"/>
      <c r="AR7" s="556"/>
      <c r="AS7" s="556" t="s">
        <v>235</v>
      </c>
      <c r="AT7" s="556"/>
      <c r="AU7" s="556"/>
      <c r="AV7" s="556"/>
      <c r="AW7" s="556"/>
      <c r="AX7" s="556"/>
      <c r="AY7" s="556" t="s">
        <v>588</v>
      </c>
      <c r="AZ7" s="556"/>
      <c r="BA7" s="556"/>
      <c r="BB7" s="556"/>
      <c r="BC7" s="556"/>
      <c r="BD7" s="556"/>
      <c r="BE7" s="556" t="s">
        <v>587</v>
      </c>
      <c r="BF7" s="556"/>
      <c r="BG7" s="556"/>
      <c r="BH7" s="556"/>
      <c r="BI7" s="556"/>
      <c r="BJ7" s="557"/>
    </row>
    <row r="8" spans="1:64" ht="8.1" customHeight="1">
      <c r="N8" s="21"/>
    </row>
    <row r="9" spans="1:64">
      <c r="C9" s="458" t="s">
        <v>7</v>
      </c>
      <c r="D9" s="458"/>
      <c r="E9" s="458"/>
      <c r="F9" s="458"/>
      <c r="G9" s="454">
        <v>17</v>
      </c>
      <c r="H9" s="454"/>
      <c r="I9" s="454"/>
      <c r="J9" s="454" t="s">
        <v>403</v>
      </c>
      <c r="K9" s="454"/>
      <c r="L9" s="454"/>
      <c r="M9" s="454"/>
      <c r="N9" s="22"/>
      <c r="O9" s="937">
        <v>69</v>
      </c>
      <c r="P9" s="937"/>
      <c r="Q9" s="937"/>
      <c r="R9" s="937"/>
      <c r="S9" s="937"/>
      <c r="T9" s="937"/>
      <c r="U9" s="937">
        <v>1080</v>
      </c>
      <c r="V9" s="937"/>
      <c r="W9" s="937"/>
      <c r="X9" s="937"/>
      <c r="Y9" s="937"/>
      <c r="Z9" s="937"/>
      <c r="AA9" s="937">
        <v>1585</v>
      </c>
      <c r="AB9" s="937"/>
      <c r="AC9" s="937"/>
      <c r="AD9" s="937"/>
      <c r="AE9" s="937"/>
      <c r="AF9" s="937"/>
      <c r="AG9" s="937">
        <v>513</v>
      </c>
      <c r="AH9" s="937"/>
      <c r="AI9" s="937"/>
      <c r="AJ9" s="937"/>
      <c r="AK9" s="937"/>
      <c r="AL9" s="937"/>
      <c r="AM9" s="937">
        <v>1072</v>
      </c>
      <c r="AN9" s="937"/>
      <c r="AO9" s="937"/>
      <c r="AP9" s="937"/>
      <c r="AQ9" s="937"/>
      <c r="AR9" s="937"/>
      <c r="AS9" s="937">
        <v>33637</v>
      </c>
      <c r="AT9" s="937"/>
      <c r="AU9" s="937"/>
      <c r="AV9" s="937"/>
      <c r="AW9" s="937"/>
      <c r="AX9" s="937"/>
      <c r="AY9" s="937">
        <v>17389</v>
      </c>
      <c r="AZ9" s="937"/>
      <c r="BA9" s="937"/>
      <c r="BB9" s="937"/>
      <c r="BC9" s="937"/>
      <c r="BD9" s="937"/>
      <c r="BE9" s="937">
        <v>16248</v>
      </c>
      <c r="BF9" s="937"/>
      <c r="BG9" s="937"/>
      <c r="BH9" s="937"/>
      <c r="BI9" s="937"/>
      <c r="BJ9" s="937"/>
    </row>
    <row r="10" spans="1:64">
      <c r="G10" s="454">
        <v>18</v>
      </c>
      <c r="H10" s="454"/>
      <c r="I10" s="454"/>
      <c r="N10" s="22"/>
      <c r="O10" s="937">
        <v>69</v>
      </c>
      <c r="P10" s="937"/>
      <c r="Q10" s="937"/>
      <c r="R10" s="937"/>
      <c r="S10" s="937"/>
      <c r="T10" s="937"/>
      <c r="U10" s="937">
        <v>1084</v>
      </c>
      <c r="V10" s="937"/>
      <c r="W10" s="937"/>
      <c r="X10" s="937"/>
      <c r="Y10" s="937"/>
      <c r="Z10" s="937"/>
      <c r="AA10" s="937">
        <v>1596</v>
      </c>
      <c r="AB10" s="937"/>
      <c r="AC10" s="937"/>
      <c r="AD10" s="937"/>
      <c r="AE10" s="937"/>
      <c r="AF10" s="937"/>
      <c r="AG10" s="937">
        <v>524</v>
      </c>
      <c r="AH10" s="937"/>
      <c r="AI10" s="937"/>
      <c r="AJ10" s="937"/>
      <c r="AK10" s="937"/>
      <c r="AL10" s="937"/>
      <c r="AM10" s="937">
        <v>1072</v>
      </c>
      <c r="AN10" s="937"/>
      <c r="AO10" s="937"/>
      <c r="AP10" s="937"/>
      <c r="AQ10" s="937"/>
      <c r="AR10" s="937"/>
      <c r="AS10" s="937">
        <v>34025</v>
      </c>
      <c r="AT10" s="937"/>
      <c r="AU10" s="937"/>
      <c r="AV10" s="937"/>
      <c r="AW10" s="937"/>
      <c r="AX10" s="937"/>
      <c r="AY10" s="937">
        <v>17656</v>
      </c>
      <c r="AZ10" s="937"/>
      <c r="BA10" s="937"/>
      <c r="BB10" s="937"/>
      <c r="BC10" s="937"/>
      <c r="BD10" s="937"/>
      <c r="BE10" s="937">
        <v>16369</v>
      </c>
      <c r="BF10" s="937"/>
      <c r="BG10" s="937"/>
      <c r="BH10" s="937"/>
      <c r="BI10" s="937"/>
      <c r="BJ10" s="937"/>
    </row>
    <row r="11" spans="1:64">
      <c r="G11" s="454">
        <v>19</v>
      </c>
      <c r="H11" s="454"/>
      <c r="I11" s="454"/>
      <c r="N11" s="22"/>
      <c r="O11" s="937">
        <v>69</v>
      </c>
      <c r="P11" s="937"/>
      <c r="Q11" s="937"/>
      <c r="R11" s="937"/>
      <c r="S11" s="937"/>
      <c r="T11" s="937"/>
      <c r="U11" s="937">
        <v>1078</v>
      </c>
      <c r="V11" s="937"/>
      <c r="W11" s="937"/>
      <c r="X11" s="937"/>
      <c r="Y11" s="937"/>
      <c r="Z11" s="937"/>
      <c r="AA11" s="937">
        <v>1606</v>
      </c>
      <c r="AB11" s="937"/>
      <c r="AC11" s="937"/>
      <c r="AD11" s="937"/>
      <c r="AE11" s="937"/>
      <c r="AF11" s="937"/>
      <c r="AG11" s="937">
        <v>534</v>
      </c>
      <c r="AH11" s="937"/>
      <c r="AI11" s="937"/>
      <c r="AJ11" s="937"/>
      <c r="AK11" s="937"/>
      <c r="AL11" s="937"/>
      <c r="AM11" s="937">
        <v>1072</v>
      </c>
      <c r="AN11" s="937"/>
      <c r="AO11" s="937"/>
      <c r="AP11" s="937"/>
      <c r="AQ11" s="937"/>
      <c r="AR11" s="937"/>
      <c r="AS11" s="937">
        <v>34197</v>
      </c>
      <c r="AT11" s="937"/>
      <c r="AU11" s="937"/>
      <c r="AV11" s="937"/>
      <c r="AW11" s="937"/>
      <c r="AX11" s="937"/>
      <c r="AY11" s="937">
        <v>17698</v>
      </c>
      <c r="AZ11" s="937"/>
      <c r="BA11" s="937"/>
      <c r="BB11" s="937"/>
      <c r="BC11" s="937"/>
      <c r="BD11" s="937"/>
      <c r="BE11" s="937">
        <v>16499</v>
      </c>
      <c r="BF11" s="937"/>
      <c r="BG11" s="937"/>
      <c r="BH11" s="937"/>
      <c r="BI11" s="937"/>
      <c r="BJ11" s="937"/>
    </row>
    <row r="12" spans="1:64">
      <c r="G12" s="454">
        <v>20</v>
      </c>
      <c r="H12" s="454"/>
      <c r="I12" s="454"/>
      <c r="N12" s="22"/>
      <c r="O12" s="937">
        <v>69</v>
      </c>
      <c r="P12" s="937"/>
      <c r="Q12" s="937"/>
      <c r="R12" s="937"/>
      <c r="S12" s="937"/>
      <c r="T12" s="937"/>
      <c r="U12" s="937">
        <v>1091</v>
      </c>
      <c r="V12" s="937"/>
      <c r="W12" s="937"/>
      <c r="X12" s="937"/>
      <c r="Y12" s="937"/>
      <c r="Z12" s="937"/>
      <c r="AA12" s="937">
        <v>1591</v>
      </c>
      <c r="AB12" s="937"/>
      <c r="AC12" s="937"/>
      <c r="AD12" s="937"/>
      <c r="AE12" s="937"/>
      <c r="AF12" s="937"/>
      <c r="AG12" s="937">
        <v>527</v>
      </c>
      <c r="AH12" s="937"/>
      <c r="AI12" s="937"/>
      <c r="AJ12" s="937"/>
      <c r="AK12" s="937"/>
      <c r="AL12" s="937"/>
      <c r="AM12" s="937">
        <v>1064</v>
      </c>
      <c r="AN12" s="937"/>
      <c r="AO12" s="937"/>
      <c r="AP12" s="937"/>
      <c r="AQ12" s="937"/>
      <c r="AR12" s="937"/>
      <c r="AS12" s="937">
        <v>34493</v>
      </c>
      <c r="AT12" s="937"/>
      <c r="AU12" s="937"/>
      <c r="AV12" s="937"/>
      <c r="AW12" s="937"/>
      <c r="AX12" s="937"/>
      <c r="AY12" s="937">
        <v>17804</v>
      </c>
      <c r="AZ12" s="937"/>
      <c r="BA12" s="937"/>
      <c r="BB12" s="937"/>
      <c r="BC12" s="937"/>
      <c r="BD12" s="937"/>
      <c r="BE12" s="937">
        <v>16689</v>
      </c>
      <c r="BF12" s="937"/>
      <c r="BG12" s="937"/>
      <c r="BH12" s="937"/>
      <c r="BI12" s="937"/>
      <c r="BJ12" s="937"/>
    </row>
    <row r="13" spans="1:64">
      <c r="G13" s="454">
        <v>21</v>
      </c>
      <c r="H13" s="454"/>
      <c r="I13" s="454"/>
      <c r="N13" s="22"/>
      <c r="O13" s="937">
        <v>69</v>
      </c>
      <c r="P13" s="937"/>
      <c r="Q13" s="937"/>
      <c r="R13" s="937"/>
      <c r="S13" s="937"/>
      <c r="T13" s="937"/>
      <c r="U13" s="937">
        <v>1089</v>
      </c>
      <c r="V13" s="937"/>
      <c r="W13" s="937"/>
      <c r="X13" s="937"/>
      <c r="Y13" s="937"/>
      <c r="Z13" s="937"/>
      <c r="AA13" s="937">
        <v>1604</v>
      </c>
      <c r="AB13" s="937"/>
      <c r="AC13" s="937"/>
      <c r="AD13" s="937"/>
      <c r="AE13" s="937"/>
      <c r="AF13" s="937"/>
      <c r="AG13" s="937">
        <v>553</v>
      </c>
      <c r="AH13" s="937"/>
      <c r="AI13" s="937"/>
      <c r="AJ13" s="937"/>
      <c r="AK13" s="937"/>
      <c r="AL13" s="937"/>
      <c r="AM13" s="937">
        <v>1051</v>
      </c>
      <c r="AN13" s="937"/>
      <c r="AO13" s="937"/>
      <c r="AP13" s="937"/>
      <c r="AQ13" s="937"/>
      <c r="AR13" s="937"/>
      <c r="AS13" s="937">
        <v>34397</v>
      </c>
      <c r="AT13" s="937"/>
      <c r="AU13" s="937"/>
      <c r="AV13" s="937"/>
      <c r="AW13" s="937"/>
      <c r="AX13" s="937"/>
      <c r="AY13" s="937">
        <v>17776</v>
      </c>
      <c r="AZ13" s="937"/>
      <c r="BA13" s="937"/>
      <c r="BB13" s="937"/>
      <c r="BC13" s="937"/>
      <c r="BD13" s="937"/>
      <c r="BE13" s="937">
        <v>16621</v>
      </c>
      <c r="BF13" s="937"/>
      <c r="BG13" s="937"/>
      <c r="BH13" s="937"/>
      <c r="BI13" s="937"/>
      <c r="BJ13" s="937"/>
    </row>
    <row r="14" spans="1:64" ht="8.1" customHeight="1">
      <c r="N14" s="22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</row>
    <row r="15" spans="1:64">
      <c r="G15" s="454">
        <v>22</v>
      </c>
      <c r="H15" s="454"/>
      <c r="I15" s="454"/>
      <c r="N15" s="22"/>
      <c r="O15" s="937">
        <v>65</v>
      </c>
      <c r="P15" s="937"/>
      <c r="Q15" s="937"/>
      <c r="R15" s="937"/>
      <c r="S15" s="937"/>
      <c r="T15" s="937"/>
      <c r="U15" s="937">
        <v>1082</v>
      </c>
      <c r="V15" s="937"/>
      <c r="W15" s="937"/>
      <c r="X15" s="937"/>
      <c r="Y15" s="937"/>
      <c r="Z15" s="937"/>
      <c r="AA15" s="937">
        <v>1582</v>
      </c>
      <c r="AB15" s="937"/>
      <c r="AC15" s="937"/>
      <c r="AD15" s="937"/>
      <c r="AE15" s="937"/>
      <c r="AF15" s="937"/>
      <c r="AG15" s="937">
        <v>550</v>
      </c>
      <c r="AH15" s="937"/>
      <c r="AI15" s="937"/>
      <c r="AJ15" s="937"/>
      <c r="AK15" s="937"/>
      <c r="AL15" s="937"/>
      <c r="AM15" s="937">
        <v>1032</v>
      </c>
      <c r="AN15" s="937"/>
      <c r="AO15" s="937"/>
      <c r="AP15" s="937"/>
      <c r="AQ15" s="937"/>
      <c r="AR15" s="937"/>
      <c r="AS15" s="937">
        <v>34325</v>
      </c>
      <c r="AT15" s="937"/>
      <c r="AU15" s="937"/>
      <c r="AV15" s="937"/>
      <c r="AW15" s="937"/>
      <c r="AX15" s="937"/>
      <c r="AY15" s="937">
        <v>17759</v>
      </c>
      <c r="AZ15" s="937"/>
      <c r="BA15" s="937"/>
      <c r="BB15" s="937"/>
      <c r="BC15" s="937"/>
      <c r="BD15" s="937"/>
      <c r="BE15" s="937">
        <v>16566</v>
      </c>
      <c r="BF15" s="937"/>
      <c r="BG15" s="937"/>
      <c r="BH15" s="937"/>
      <c r="BI15" s="937"/>
      <c r="BJ15" s="937"/>
    </row>
    <row r="16" spans="1:64">
      <c r="G16" s="454">
        <v>23</v>
      </c>
      <c r="H16" s="454"/>
      <c r="I16" s="454"/>
      <c r="N16" s="22"/>
      <c r="O16" s="937">
        <v>65</v>
      </c>
      <c r="P16" s="937"/>
      <c r="Q16" s="937"/>
      <c r="R16" s="937"/>
      <c r="S16" s="937"/>
      <c r="T16" s="937"/>
      <c r="U16" s="937">
        <v>1081</v>
      </c>
      <c r="V16" s="937"/>
      <c r="W16" s="937"/>
      <c r="X16" s="937"/>
      <c r="Y16" s="937"/>
      <c r="Z16" s="937"/>
      <c r="AA16" s="937">
        <v>1588</v>
      </c>
      <c r="AB16" s="937"/>
      <c r="AC16" s="937"/>
      <c r="AD16" s="937"/>
      <c r="AE16" s="937"/>
      <c r="AF16" s="937"/>
      <c r="AG16" s="937">
        <v>585</v>
      </c>
      <c r="AH16" s="937"/>
      <c r="AI16" s="937"/>
      <c r="AJ16" s="937"/>
      <c r="AK16" s="937"/>
      <c r="AL16" s="937"/>
      <c r="AM16" s="937">
        <v>1003</v>
      </c>
      <c r="AN16" s="937"/>
      <c r="AO16" s="937"/>
      <c r="AP16" s="937"/>
      <c r="AQ16" s="937"/>
      <c r="AR16" s="937"/>
      <c r="AS16" s="937">
        <v>33825</v>
      </c>
      <c r="AT16" s="937"/>
      <c r="AU16" s="937"/>
      <c r="AV16" s="937"/>
      <c r="AW16" s="937"/>
      <c r="AX16" s="937"/>
      <c r="AY16" s="937">
        <v>17493</v>
      </c>
      <c r="AZ16" s="937"/>
      <c r="BA16" s="937"/>
      <c r="BB16" s="937"/>
      <c r="BC16" s="937"/>
      <c r="BD16" s="937"/>
      <c r="BE16" s="937">
        <v>16332</v>
      </c>
      <c r="BF16" s="937"/>
      <c r="BG16" s="937"/>
      <c r="BH16" s="937"/>
      <c r="BI16" s="937"/>
      <c r="BJ16" s="937"/>
    </row>
    <row r="17" spans="2:62">
      <c r="G17" s="454">
        <v>24</v>
      </c>
      <c r="H17" s="454"/>
      <c r="I17" s="454"/>
      <c r="N17" s="22"/>
      <c r="O17" s="937">
        <v>65</v>
      </c>
      <c r="P17" s="937"/>
      <c r="Q17" s="937"/>
      <c r="R17" s="937"/>
      <c r="S17" s="937"/>
      <c r="T17" s="937"/>
      <c r="U17" s="937">
        <v>1089</v>
      </c>
      <c r="V17" s="937"/>
      <c r="W17" s="937"/>
      <c r="X17" s="937"/>
      <c r="Y17" s="937"/>
      <c r="Z17" s="937"/>
      <c r="AA17" s="451">
        <v>1599</v>
      </c>
      <c r="AB17" s="451"/>
      <c r="AC17" s="451"/>
      <c r="AD17" s="451"/>
      <c r="AE17" s="451"/>
      <c r="AF17" s="451"/>
      <c r="AG17" s="937">
        <v>568</v>
      </c>
      <c r="AH17" s="937"/>
      <c r="AI17" s="937"/>
      <c r="AJ17" s="937"/>
      <c r="AK17" s="937"/>
      <c r="AL17" s="937"/>
      <c r="AM17" s="937">
        <v>1031</v>
      </c>
      <c r="AN17" s="937"/>
      <c r="AO17" s="937"/>
      <c r="AP17" s="937"/>
      <c r="AQ17" s="937"/>
      <c r="AR17" s="937"/>
      <c r="AS17" s="451">
        <v>33155</v>
      </c>
      <c r="AT17" s="451"/>
      <c r="AU17" s="451"/>
      <c r="AV17" s="451"/>
      <c r="AW17" s="451"/>
      <c r="AX17" s="451"/>
      <c r="AY17" s="937">
        <v>17111</v>
      </c>
      <c r="AZ17" s="937"/>
      <c r="BA17" s="937"/>
      <c r="BB17" s="937"/>
      <c r="BC17" s="937"/>
      <c r="BD17" s="937"/>
      <c r="BE17" s="937">
        <v>16044</v>
      </c>
      <c r="BF17" s="937"/>
      <c r="BG17" s="937"/>
      <c r="BH17" s="937"/>
      <c r="BI17" s="937"/>
      <c r="BJ17" s="937"/>
    </row>
    <row r="18" spans="2:62">
      <c r="G18" s="454">
        <v>25</v>
      </c>
      <c r="H18" s="454"/>
      <c r="I18" s="454"/>
      <c r="N18" s="22"/>
      <c r="O18" s="937">
        <v>65</v>
      </c>
      <c r="P18" s="937"/>
      <c r="Q18" s="937"/>
      <c r="R18" s="937"/>
      <c r="S18" s="937"/>
      <c r="T18" s="937"/>
      <c r="U18" s="937">
        <v>1079</v>
      </c>
      <c r="V18" s="937"/>
      <c r="W18" s="937"/>
      <c r="X18" s="937"/>
      <c r="Y18" s="937"/>
      <c r="Z18" s="937"/>
      <c r="AA18" s="451">
        <f>SUM(AG18,AM18)</f>
        <v>1590</v>
      </c>
      <c r="AB18" s="451"/>
      <c r="AC18" s="451"/>
      <c r="AD18" s="451"/>
      <c r="AE18" s="451"/>
      <c r="AF18" s="451"/>
      <c r="AG18" s="451">
        <v>569</v>
      </c>
      <c r="AH18" s="451"/>
      <c r="AI18" s="451"/>
      <c r="AJ18" s="451"/>
      <c r="AK18" s="451"/>
      <c r="AL18" s="451"/>
      <c r="AM18" s="451">
        <v>1021</v>
      </c>
      <c r="AN18" s="451"/>
      <c r="AO18" s="451"/>
      <c r="AP18" s="451"/>
      <c r="AQ18" s="451"/>
      <c r="AR18" s="451"/>
      <c r="AS18" s="451">
        <f>SUM(AY18:BJ18)</f>
        <v>32840</v>
      </c>
      <c r="AT18" s="451"/>
      <c r="AU18" s="451"/>
      <c r="AV18" s="451"/>
      <c r="AW18" s="451"/>
      <c r="AX18" s="451"/>
      <c r="AY18" s="937">
        <v>17005</v>
      </c>
      <c r="AZ18" s="937"/>
      <c r="BA18" s="937"/>
      <c r="BB18" s="937"/>
      <c r="BC18" s="937"/>
      <c r="BD18" s="937"/>
      <c r="BE18" s="937">
        <v>15835</v>
      </c>
      <c r="BF18" s="937"/>
      <c r="BG18" s="937"/>
      <c r="BH18" s="937"/>
      <c r="BI18" s="937"/>
      <c r="BJ18" s="937"/>
    </row>
    <row r="19" spans="2:62">
      <c r="G19" s="455">
        <v>26</v>
      </c>
      <c r="H19" s="455"/>
      <c r="I19" s="455"/>
      <c r="N19" s="22"/>
      <c r="O19" s="938">
        <v>65</v>
      </c>
      <c r="P19" s="938"/>
      <c r="Q19" s="938"/>
      <c r="R19" s="938"/>
      <c r="S19" s="938"/>
      <c r="T19" s="938"/>
      <c r="U19" s="938">
        <v>1077</v>
      </c>
      <c r="V19" s="938"/>
      <c r="W19" s="938"/>
      <c r="X19" s="938"/>
      <c r="Y19" s="938"/>
      <c r="Z19" s="938"/>
      <c r="AA19" s="459">
        <v>1601</v>
      </c>
      <c r="AB19" s="459"/>
      <c r="AC19" s="459"/>
      <c r="AD19" s="459"/>
      <c r="AE19" s="459"/>
      <c r="AF19" s="459"/>
      <c r="AG19" s="944">
        <v>575</v>
      </c>
      <c r="AH19" s="944"/>
      <c r="AI19" s="944"/>
      <c r="AJ19" s="944"/>
      <c r="AK19" s="944"/>
      <c r="AL19" s="944"/>
      <c r="AM19" s="944">
        <v>1026</v>
      </c>
      <c r="AN19" s="944"/>
      <c r="AO19" s="944"/>
      <c r="AP19" s="944"/>
      <c r="AQ19" s="944"/>
      <c r="AR19" s="944"/>
      <c r="AS19" s="453">
        <v>32560</v>
      </c>
      <c r="AT19" s="453"/>
      <c r="AU19" s="453"/>
      <c r="AV19" s="453"/>
      <c r="AW19" s="453"/>
      <c r="AX19" s="453"/>
      <c r="AY19" s="938">
        <v>16901</v>
      </c>
      <c r="AZ19" s="938"/>
      <c r="BA19" s="938"/>
      <c r="BB19" s="938"/>
      <c r="BC19" s="938"/>
      <c r="BD19" s="938"/>
      <c r="BE19" s="938">
        <v>15659</v>
      </c>
      <c r="BF19" s="938"/>
      <c r="BG19" s="938"/>
      <c r="BH19" s="938"/>
      <c r="BI19" s="938"/>
      <c r="BJ19" s="938"/>
    </row>
    <row r="20" spans="2:62" ht="8.1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 ht="15" customHeight="1">
      <c r="B21" s="461" t="s">
        <v>399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 t="s">
        <v>431</v>
      </c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5" t="s">
        <v>629</v>
      </c>
      <c r="BF21" s="462"/>
      <c r="BG21" s="462"/>
      <c r="BH21" s="462"/>
      <c r="BI21" s="462"/>
      <c r="BJ21" s="467"/>
    </row>
    <row r="22" spans="2:62" ht="15" customHeight="1">
      <c r="B22" s="463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 t="s">
        <v>622</v>
      </c>
      <c r="P22" s="464"/>
      <c r="Q22" s="464"/>
      <c r="R22" s="464"/>
      <c r="S22" s="464"/>
      <c r="T22" s="464"/>
      <c r="U22" s="464"/>
      <c r="V22" s="464" t="s">
        <v>621</v>
      </c>
      <c r="W22" s="464"/>
      <c r="X22" s="464"/>
      <c r="Y22" s="464"/>
      <c r="Z22" s="464"/>
      <c r="AA22" s="464"/>
      <c r="AB22" s="464"/>
      <c r="AC22" s="464" t="s">
        <v>620</v>
      </c>
      <c r="AD22" s="464"/>
      <c r="AE22" s="464"/>
      <c r="AF22" s="464"/>
      <c r="AG22" s="464"/>
      <c r="AH22" s="464"/>
      <c r="AI22" s="464"/>
      <c r="AJ22" s="464" t="s">
        <v>628</v>
      </c>
      <c r="AK22" s="464"/>
      <c r="AL22" s="464"/>
      <c r="AM22" s="464"/>
      <c r="AN22" s="464"/>
      <c r="AO22" s="464"/>
      <c r="AP22" s="464"/>
      <c r="AQ22" s="464" t="s">
        <v>627</v>
      </c>
      <c r="AR22" s="464"/>
      <c r="AS22" s="464"/>
      <c r="AT22" s="464"/>
      <c r="AU22" s="464"/>
      <c r="AV22" s="464"/>
      <c r="AW22" s="464"/>
      <c r="AX22" s="464" t="s">
        <v>626</v>
      </c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6"/>
    </row>
    <row r="23" spans="2:62" ht="8.1" customHeight="1">
      <c r="N23" s="21"/>
    </row>
    <row r="24" spans="2:62">
      <c r="C24" s="458" t="s">
        <v>7</v>
      </c>
      <c r="D24" s="458"/>
      <c r="E24" s="458"/>
      <c r="F24" s="458"/>
      <c r="G24" s="454">
        <v>17</v>
      </c>
      <c r="H24" s="454"/>
      <c r="I24" s="454"/>
      <c r="J24" s="454" t="s">
        <v>403</v>
      </c>
      <c r="K24" s="454"/>
      <c r="L24" s="454"/>
      <c r="M24" s="454"/>
      <c r="N24" s="22"/>
      <c r="O24" s="937">
        <v>5731</v>
      </c>
      <c r="P24" s="937"/>
      <c r="Q24" s="937"/>
      <c r="R24" s="937"/>
      <c r="S24" s="937"/>
      <c r="T24" s="937"/>
      <c r="U24" s="937"/>
      <c r="V24" s="937">
        <v>5671</v>
      </c>
      <c r="W24" s="937"/>
      <c r="X24" s="937"/>
      <c r="Y24" s="937"/>
      <c r="Z24" s="937"/>
      <c r="AA24" s="937"/>
      <c r="AB24" s="937"/>
      <c r="AC24" s="937">
        <v>5616</v>
      </c>
      <c r="AD24" s="937"/>
      <c r="AE24" s="937"/>
      <c r="AF24" s="937"/>
      <c r="AG24" s="937"/>
      <c r="AH24" s="937"/>
      <c r="AI24" s="937"/>
      <c r="AJ24" s="937">
        <v>5472</v>
      </c>
      <c r="AK24" s="937"/>
      <c r="AL24" s="937"/>
      <c r="AM24" s="937"/>
      <c r="AN24" s="937"/>
      <c r="AO24" s="937"/>
      <c r="AP24" s="937"/>
      <c r="AQ24" s="937">
        <v>5709</v>
      </c>
      <c r="AR24" s="937"/>
      <c r="AS24" s="937"/>
      <c r="AT24" s="937"/>
      <c r="AU24" s="937"/>
      <c r="AV24" s="937"/>
      <c r="AW24" s="937"/>
      <c r="AX24" s="937">
        <v>5438</v>
      </c>
      <c r="AY24" s="937"/>
      <c r="AZ24" s="937"/>
      <c r="BA24" s="937"/>
      <c r="BB24" s="937"/>
      <c r="BC24" s="937"/>
      <c r="BD24" s="937"/>
      <c r="BE24" s="943">
        <v>21.222082018927445</v>
      </c>
      <c r="BF24" s="943"/>
      <c r="BG24" s="943"/>
      <c r="BH24" s="943"/>
      <c r="BI24" s="943"/>
      <c r="BJ24" s="943"/>
    </row>
    <row r="25" spans="2:62">
      <c r="G25" s="454">
        <v>18</v>
      </c>
      <c r="H25" s="454"/>
      <c r="I25" s="454"/>
      <c r="N25" s="22"/>
      <c r="O25" s="937">
        <v>5741</v>
      </c>
      <c r="P25" s="937"/>
      <c r="Q25" s="937"/>
      <c r="R25" s="937"/>
      <c r="S25" s="937"/>
      <c r="T25" s="937"/>
      <c r="U25" s="937"/>
      <c r="V25" s="937">
        <v>5743</v>
      </c>
      <c r="W25" s="937"/>
      <c r="X25" s="937"/>
      <c r="Y25" s="937"/>
      <c r="Z25" s="937"/>
      <c r="AA25" s="937"/>
      <c r="AB25" s="937"/>
      <c r="AC25" s="937">
        <v>5647</v>
      </c>
      <c r="AD25" s="937"/>
      <c r="AE25" s="937"/>
      <c r="AF25" s="937"/>
      <c r="AG25" s="937"/>
      <c r="AH25" s="937"/>
      <c r="AI25" s="937"/>
      <c r="AJ25" s="937">
        <v>5653</v>
      </c>
      <c r="AK25" s="937"/>
      <c r="AL25" s="937"/>
      <c r="AM25" s="937"/>
      <c r="AN25" s="937"/>
      <c r="AO25" s="937"/>
      <c r="AP25" s="937"/>
      <c r="AQ25" s="937">
        <v>5504</v>
      </c>
      <c r="AR25" s="937"/>
      <c r="AS25" s="937"/>
      <c r="AT25" s="937"/>
      <c r="AU25" s="937"/>
      <c r="AV25" s="937"/>
      <c r="AW25" s="937"/>
      <c r="AX25" s="937">
        <v>5737</v>
      </c>
      <c r="AY25" s="937"/>
      <c r="AZ25" s="937"/>
      <c r="BA25" s="937"/>
      <c r="BB25" s="937"/>
      <c r="BC25" s="937"/>
      <c r="BD25" s="937"/>
      <c r="BE25" s="943">
        <v>21.31892230576441</v>
      </c>
      <c r="BF25" s="943"/>
      <c r="BG25" s="943"/>
      <c r="BH25" s="943"/>
      <c r="BI25" s="943"/>
      <c r="BJ25" s="943"/>
    </row>
    <row r="26" spans="2:62">
      <c r="G26" s="454">
        <v>19</v>
      </c>
      <c r="H26" s="454"/>
      <c r="I26" s="454"/>
      <c r="N26" s="22"/>
      <c r="O26" s="937">
        <v>5735</v>
      </c>
      <c r="P26" s="937"/>
      <c r="Q26" s="937"/>
      <c r="R26" s="937"/>
      <c r="S26" s="937"/>
      <c r="T26" s="937"/>
      <c r="U26" s="937"/>
      <c r="V26" s="937">
        <v>5778</v>
      </c>
      <c r="W26" s="937"/>
      <c r="X26" s="937"/>
      <c r="Y26" s="937"/>
      <c r="Z26" s="937"/>
      <c r="AA26" s="937"/>
      <c r="AB26" s="937"/>
      <c r="AC26" s="937">
        <v>5800</v>
      </c>
      <c r="AD26" s="937"/>
      <c r="AE26" s="937"/>
      <c r="AF26" s="937"/>
      <c r="AG26" s="937"/>
      <c r="AH26" s="937"/>
      <c r="AI26" s="937"/>
      <c r="AJ26" s="937">
        <v>5672</v>
      </c>
      <c r="AK26" s="937"/>
      <c r="AL26" s="937"/>
      <c r="AM26" s="937"/>
      <c r="AN26" s="937"/>
      <c r="AO26" s="937"/>
      <c r="AP26" s="937"/>
      <c r="AQ26" s="937">
        <v>5684</v>
      </c>
      <c r="AR26" s="937"/>
      <c r="AS26" s="937"/>
      <c r="AT26" s="937"/>
      <c r="AU26" s="937"/>
      <c r="AV26" s="937"/>
      <c r="AW26" s="937"/>
      <c r="AX26" s="937">
        <v>5528</v>
      </c>
      <c r="AY26" s="937"/>
      <c r="AZ26" s="937"/>
      <c r="BA26" s="937"/>
      <c r="BB26" s="937"/>
      <c r="BC26" s="937"/>
      <c r="BD26" s="937"/>
      <c r="BE26" s="943">
        <v>21.293275217932752</v>
      </c>
      <c r="BF26" s="943"/>
      <c r="BG26" s="943"/>
      <c r="BH26" s="943"/>
      <c r="BI26" s="943"/>
      <c r="BJ26" s="943"/>
    </row>
    <row r="27" spans="2:62">
      <c r="G27" s="454">
        <v>20</v>
      </c>
      <c r="H27" s="454"/>
      <c r="I27" s="454"/>
      <c r="N27" s="22"/>
      <c r="O27" s="937">
        <v>5708</v>
      </c>
      <c r="P27" s="937"/>
      <c r="Q27" s="937"/>
      <c r="R27" s="937"/>
      <c r="S27" s="937"/>
      <c r="T27" s="937"/>
      <c r="U27" s="937"/>
      <c r="V27" s="937">
        <v>5762</v>
      </c>
      <c r="W27" s="937"/>
      <c r="X27" s="937"/>
      <c r="Y27" s="937"/>
      <c r="Z27" s="937"/>
      <c r="AA27" s="937"/>
      <c r="AB27" s="937"/>
      <c r="AC27" s="937">
        <v>5802</v>
      </c>
      <c r="AD27" s="937"/>
      <c r="AE27" s="937"/>
      <c r="AF27" s="937"/>
      <c r="AG27" s="937"/>
      <c r="AH27" s="937"/>
      <c r="AI27" s="937"/>
      <c r="AJ27" s="937">
        <v>5800</v>
      </c>
      <c r="AK27" s="937"/>
      <c r="AL27" s="937"/>
      <c r="AM27" s="937"/>
      <c r="AN27" s="937"/>
      <c r="AO27" s="937"/>
      <c r="AP27" s="937"/>
      <c r="AQ27" s="937">
        <v>5686</v>
      </c>
      <c r="AR27" s="937"/>
      <c r="AS27" s="937"/>
      <c r="AT27" s="937"/>
      <c r="AU27" s="937"/>
      <c r="AV27" s="937"/>
      <c r="AW27" s="937"/>
      <c r="AX27" s="937">
        <v>5735</v>
      </c>
      <c r="AY27" s="937"/>
      <c r="AZ27" s="937"/>
      <c r="BA27" s="937"/>
      <c r="BB27" s="937"/>
      <c r="BC27" s="937"/>
      <c r="BD27" s="937"/>
      <c r="BE27" s="943">
        <v>21.680075424261471</v>
      </c>
      <c r="BF27" s="943"/>
      <c r="BG27" s="943"/>
      <c r="BH27" s="943"/>
      <c r="BI27" s="943"/>
      <c r="BJ27" s="943"/>
    </row>
    <row r="28" spans="2:62">
      <c r="G28" s="454">
        <v>21</v>
      </c>
      <c r="H28" s="454"/>
      <c r="I28" s="454"/>
      <c r="N28" s="22"/>
      <c r="O28" s="937">
        <v>5533</v>
      </c>
      <c r="P28" s="937"/>
      <c r="Q28" s="937"/>
      <c r="R28" s="937"/>
      <c r="S28" s="937"/>
      <c r="T28" s="937"/>
      <c r="U28" s="937"/>
      <c r="V28" s="937">
        <v>5716</v>
      </c>
      <c r="W28" s="937"/>
      <c r="X28" s="937"/>
      <c r="Y28" s="937"/>
      <c r="Z28" s="937"/>
      <c r="AA28" s="937"/>
      <c r="AB28" s="937"/>
      <c r="AC28" s="937">
        <v>5775</v>
      </c>
      <c r="AD28" s="937"/>
      <c r="AE28" s="937"/>
      <c r="AF28" s="937"/>
      <c r="AG28" s="937"/>
      <c r="AH28" s="937"/>
      <c r="AI28" s="937"/>
      <c r="AJ28" s="937">
        <v>5821</v>
      </c>
      <c r="AK28" s="937"/>
      <c r="AL28" s="937"/>
      <c r="AM28" s="937"/>
      <c r="AN28" s="937"/>
      <c r="AO28" s="937"/>
      <c r="AP28" s="937"/>
      <c r="AQ28" s="937">
        <v>5823</v>
      </c>
      <c r="AR28" s="937"/>
      <c r="AS28" s="937"/>
      <c r="AT28" s="937"/>
      <c r="AU28" s="937"/>
      <c r="AV28" s="937"/>
      <c r="AW28" s="937"/>
      <c r="AX28" s="937">
        <v>5729</v>
      </c>
      <c r="AY28" s="937"/>
      <c r="AZ28" s="937"/>
      <c r="BA28" s="937"/>
      <c r="BB28" s="937"/>
      <c r="BC28" s="937"/>
      <c r="BD28" s="937"/>
      <c r="BE28" s="943">
        <v>21.444513715710723</v>
      </c>
      <c r="BF28" s="943"/>
      <c r="BG28" s="943"/>
      <c r="BH28" s="943"/>
      <c r="BI28" s="943"/>
      <c r="BJ28" s="943"/>
    </row>
    <row r="29" spans="2:62" ht="8.1" customHeight="1">
      <c r="N29" s="22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7"/>
      <c r="BF29" s="367"/>
      <c r="BG29" s="367"/>
      <c r="BH29" s="367"/>
      <c r="BI29" s="367"/>
      <c r="BJ29" s="367"/>
    </row>
    <row r="30" spans="2:62">
      <c r="G30" s="454">
        <v>22</v>
      </c>
      <c r="H30" s="454"/>
      <c r="I30" s="454"/>
      <c r="N30" s="22"/>
      <c r="O30" s="937">
        <v>5564</v>
      </c>
      <c r="P30" s="937"/>
      <c r="Q30" s="937"/>
      <c r="R30" s="937"/>
      <c r="S30" s="937"/>
      <c r="T30" s="937"/>
      <c r="U30" s="937"/>
      <c r="V30" s="937">
        <v>5549</v>
      </c>
      <c r="W30" s="937"/>
      <c r="X30" s="937"/>
      <c r="Y30" s="937"/>
      <c r="Z30" s="937"/>
      <c r="AA30" s="937"/>
      <c r="AB30" s="937"/>
      <c r="AC30" s="937">
        <v>5738</v>
      </c>
      <c r="AD30" s="937"/>
      <c r="AE30" s="937"/>
      <c r="AF30" s="937"/>
      <c r="AG30" s="937"/>
      <c r="AH30" s="937"/>
      <c r="AI30" s="937"/>
      <c r="AJ30" s="937">
        <v>5795</v>
      </c>
      <c r="AK30" s="937"/>
      <c r="AL30" s="937"/>
      <c r="AM30" s="937"/>
      <c r="AN30" s="937"/>
      <c r="AO30" s="937"/>
      <c r="AP30" s="937"/>
      <c r="AQ30" s="937">
        <v>5835</v>
      </c>
      <c r="AR30" s="937"/>
      <c r="AS30" s="937"/>
      <c r="AT30" s="937"/>
      <c r="AU30" s="937"/>
      <c r="AV30" s="937"/>
      <c r="AW30" s="937"/>
      <c r="AX30" s="937">
        <v>5844</v>
      </c>
      <c r="AY30" s="937"/>
      <c r="AZ30" s="937"/>
      <c r="BA30" s="937"/>
      <c r="BB30" s="937"/>
      <c r="BC30" s="937"/>
      <c r="BD30" s="937"/>
      <c r="BE30" s="943">
        <v>21.697218710493047</v>
      </c>
      <c r="BF30" s="943"/>
      <c r="BG30" s="943"/>
      <c r="BH30" s="943"/>
      <c r="BI30" s="943"/>
      <c r="BJ30" s="943"/>
    </row>
    <row r="31" spans="2:62">
      <c r="G31" s="454">
        <v>23</v>
      </c>
      <c r="H31" s="454"/>
      <c r="I31" s="454"/>
      <c r="N31" s="22"/>
      <c r="O31" s="937">
        <v>5345</v>
      </c>
      <c r="P31" s="937"/>
      <c r="Q31" s="937"/>
      <c r="R31" s="937"/>
      <c r="S31" s="937"/>
      <c r="T31" s="937"/>
      <c r="U31" s="937"/>
      <c r="V31" s="937">
        <v>5545</v>
      </c>
      <c r="W31" s="937"/>
      <c r="X31" s="937"/>
      <c r="Y31" s="937"/>
      <c r="Z31" s="937"/>
      <c r="AA31" s="937"/>
      <c r="AB31" s="937"/>
      <c r="AC31" s="937">
        <v>5544</v>
      </c>
      <c r="AD31" s="937"/>
      <c r="AE31" s="937"/>
      <c r="AF31" s="937"/>
      <c r="AG31" s="937"/>
      <c r="AH31" s="937"/>
      <c r="AI31" s="937"/>
      <c r="AJ31" s="937">
        <v>5758</v>
      </c>
      <c r="AK31" s="937"/>
      <c r="AL31" s="937"/>
      <c r="AM31" s="937"/>
      <c r="AN31" s="937"/>
      <c r="AO31" s="937"/>
      <c r="AP31" s="937"/>
      <c r="AQ31" s="937">
        <v>5777</v>
      </c>
      <c r="AR31" s="937"/>
      <c r="AS31" s="937"/>
      <c r="AT31" s="937"/>
      <c r="AU31" s="937"/>
      <c r="AV31" s="937"/>
      <c r="AW31" s="937"/>
      <c r="AX31" s="937">
        <v>5856</v>
      </c>
      <c r="AY31" s="937"/>
      <c r="AZ31" s="937"/>
      <c r="BA31" s="937"/>
      <c r="BB31" s="937"/>
      <c r="BC31" s="937"/>
      <c r="BD31" s="937"/>
      <c r="BE31" s="943">
        <v>21.3</v>
      </c>
      <c r="BF31" s="943"/>
      <c r="BG31" s="943"/>
      <c r="BH31" s="943"/>
      <c r="BI31" s="943"/>
      <c r="BJ31" s="943"/>
    </row>
    <row r="32" spans="2:62">
      <c r="G32" s="454">
        <v>24</v>
      </c>
      <c r="H32" s="454"/>
      <c r="I32" s="454"/>
      <c r="N32" s="22"/>
      <c r="O32" s="937">
        <v>5144</v>
      </c>
      <c r="P32" s="937"/>
      <c r="Q32" s="937"/>
      <c r="R32" s="937"/>
      <c r="S32" s="937"/>
      <c r="T32" s="937"/>
      <c r="U32" s="937"/>
      <c r="V32" s="937">
        <v>5359</v>
      </c>
      <c r="W32" s="937"/>
      <c r="X32" s="937"/>
      <c r="Y32" s="937"/>
      <c r="Z32" s="937"/>
      <c r="AA32" s="937"/>
      <c r="AB32" s="937"/>
      <c r="AC32" s="937">
        <v>5522</v>
      </c>
      <c r="AD32" s="937"/>
      <c r="AE32" s="937"/>
      <c r="AF32" s="937"/>
      <c r="AG32" s="937"/>
      <c r="AH32" s="937"/>
      <c r="AI32" s="937"/>
      <c r="AJ32" s="937">
        <v>5559</v>
      </c>
      <c r="AK32" s="937"/>
      <c r="AL32" s="937"/>
      <c r="AM32" s="937"/>
      <c r="AN32" s="937"/>
      <c r="AO32" s="937"/>
      <c r="AP32" s="937"/>
      <c r="AQ32" s="937">
        <v>5771</v>
      </c>
      <c r="AR32" s="937"/>
      <c r="AS32" s="937"/>
      <c r="AT32" s="937"/>
      <c r="AU32" s="937"/>
      <c r="AV32" s="937"/>
      <c r="AW32" s="937"/>
      <c r="AX32" s="937">
        <v>5800</v>
      </c>
      <c r="AY32" s="937"/>
      <c r="AZ32" s="937"/>
      <c r="BA32" s="937"/>
      <c r="BB32" s="937"/>
      <c r="BC32" s="937"/>
      <c r="BD32" s="937"/>
      <c r="BE32" s="943">
        <v>20.734834271419636</v>
      </c>
      <c r="BF32" s="943"/>
      <c r="BG32" s="943"/>
      <c r="BH32" s="943"/>
      <c r="BI32" s="943"/>
      <c r="BJ32" s="943"/>
    </row>
    <row r="33" spans="2:62">
      <c r="G33" s="454">
        <v>25</v>
      </c>
      <c r="H33" s="454"/>
      <c r="I33" s="454"/>
      <c r="N33" s="22"/>
      <c r="O33" s="937">
        <v>5437</v>
      </c>
      <c r="P33" s="937"/>
      <c r="Q33" s="937"/>
      <c r="R33" s="937"/>
      <c r="S33" s="937"/>
      <c r="T33" s="937"/>
      <c r="U33" s="937"/>
      <c r="V33" s="937">
        <v>5155</v>
      </c>
      <c r="W33" s="937"/>
      <c r="X33" s="937"/>
      <c r="Y33" s="937"/>
      <c r="Z33" s="937"/>
      <c r="AA33" s="937"/>
      <c r="AB33" s="937"/>
      <c r="AC33" s="937">
        <v>5327</v>
      </c>
      <c r="AD33" s="937"/>
      <c r="AE33" s="937"/>
      <c r="AF33" s="937"/>
      <c r="AG33" s="937"/>
      <c r="AH33" s="937"/>
      <c r="AI33" s="937"/>
      <c r="AJ33" s="937">
        <v>5548</v>
      </c>
      <c r="AK33" s="937"/>
      <c r="AL33" s="937"/>
      <c r="AM33" s="937"/>
      <c r="AN33" s="937"/>
      <c r="AO33" s="937"/>
      <c r="AP33" s="937"/>
      <c r="AQ33" s="937">
        <v>5593</v>
      </c>
      <c r="AR33" s="937"/>
      <c r="AS33" s="937"/>
      <c r="AT33" s="937"/>
      <c r="AU33" s="937"/>
      <c r="AV33" s="937"/>
      <c r="AW33" s="937"/>
      <c r="AX33" s="937">
        <v>5780</v>
      </c>
      <c r="AY33" s="937"/>
      <c r="AZ33" s="937"/>
      <c r="BA33" s="937"/>
      <c r="BB33" s="937"/>
      <c r="BC33" s="937"/>
      <c r="BD33" s="937"/>
      <c r="BE33" s="943">
        <f>AS18/AA18</f>
        <v>20.654088050314467</v>
      </c>
      <c r="BF33" s="943"/>
      <c r="BG33" s="943"/>
      <c r="BH33" s="943"/>
      <c r="BI33" s="943"/>
      <c r="BJ33" s="943"/>
    </row>
    <row r="34" spans="2:62">
      <c r="G34" s="455">
        <v>26</v>
      </c>
      <c r="H34" s="455"/>
      <c r="I34" s="455"/>
      <c r="N34" s="22"/>
      <c r="O34" s="938">
        <v>5497</v>
      </c>
      <c r="P34" s="938"/>
      <c r="Q34" s="938"/>
      <c r="R34" s="938"/>
      <c r="S34" s="938"/>
      <c r="T34" s="938"/>
      <c r="U34" s="938"/>
      <c r="V34" s="938">
        <v>5410</v>
      </c>
      <c r="W34" s="938"/>
      <c r="X34" s="938"/>
      <c r="Y34" s="938"/>
      <c r="Z34" s="938"/>
      <c r="AA34" s="938"/>
      <c r="AB34" s="938"/>
      <c r="AC34" s="938">
        <v>5165</v>
      </c>
      <c r="AD34" s="938"/>
      <c r="AE34" s="938"/>
      <c r="AF34" s="938"/>
      <c r="AG34" s="938"/>
      <c r="AH34" s="938"/>
      <c r="AI34" s="938"/>
      <c r="AJ34" s="938">
        <v>5338</v>
      </c>
      <c r="AK34" s="938"/>
      <c r="AL34" s="938"/>
      <c r="AM34" s="938"/>
      <c r="AN34" s="938"/>
      <c r="AO34" s="938"/>
      <c r="AP34" s="938"/>
      <c r="AQ34" s="938">
        <v>5553</v>
      </c>
      <c r="AR34" s="938"/>
      <c r="AS34" s="938"/>
      <c r="AT34" s="938"/>
      <c r="AU34" s="938"/>
      <c r="AV34" s="938"/>
      <c r="AW34" s="938"/>
      <c r="AX34" s="938">
        <v>5597</v>
      </c>
      <c r="AY34" s="938"/>
      <c r="AZ34" s="938"/>
      <c r="BA34" s="938"/>
      <c r="BB34" s="938"/>
      <c r="BC34" s="938"/>
      <c r="BD34" s="938"/>
      <c r="BE34" s="942">
        <f>AS19/AA19</f>
        <v>20.337289194253593</v>
      </c>
      <c r="BF34" s="942"/>
      <c r="BG34" s="942"/>
      <c r="BH34" s="942"/>
      <c r="BI34" s="942"/>
      <c r="BJ34" s="942"/>
    </row>
    <row r="35" spans="2:62" ht="8.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>
      <c r="C36" s="486" t="s">
        <v>8</v>
      </c>
      <c r="D36" s="486"/>
      <c r="E36" s="354" t="s">
        <v>10</v>
      </c>
      <c r="F36" s="490">
        <v>-1</v>
      </c>
      <c r="G36" s="490"/>
      <c r="H36" s="2" t="s">
        <v>619</v>
      </c>
    </row>
    <row r="37" spans="2:62" ht="12" customHeight="1">
      <c r="F37" s="490">
        <v>-2</v>
      </c>
      <c r="G37" s="490"/>
      <c r="H37" s="5" t="s">
        <v>625</v>
      </c>
    </row>
    <row r="38" spans="2:62">
      <c r="B38" s="480" t="s">
        <v>9</v>
      </c>
      <c r="C38" s="480"/>
      <c r="D38" s="480"/>
      <c r="E38" s="354" t="s">
        <v>10</v>
      </c>
      <c r="F38" s="372" t="s">
        <v>829</v>
      </c>
    </row>
    <row r="40" spans="2:62" ht="18" customHeight="1">
      <c r="B40" s="446" t="s">
        <v>862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</row>
    <row r="41" spans="2:62" ht="12.95" customHeight="1">
      <c r="BJ41" s="20" t="s">
        <v>598</v>
      </c>
    </row>
    <row r="42" spans="2:62" ht="15" customHeight="1">
      <c r="B42" s="461" t="s">
        <v>399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 t="s">
        <v>617</v>
      </c>
      <c r="P42" s="462"/>
      <c r="Q42" s="462"/>
      <c r="R42" s="462"/>
      <c r="S42" s="462"/>
      <c r="T42" s="462"/>
      <c r="U42" s="462"/>
      <c r="V42" s="462"/>
      <c r="W42" s="462"/>
      <c r="X42" s="462" t="s">
        <v>596</v>
      </c>
      <c r="Y42" s="462"/>
      <c r="Z42" s="462"/>
      <c r="AA42" s="462"/>
      <c r="AB42" s="462"/>
      <c r="AC42" s="462"/>
      <c r="AD42" s="462"/>
      <c r="AE42" s="462"/>
      <c r="AF42" s="462"/>
      <c r="AG42" s="462" t="s">
        <v>595</v>
      </c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7"/>
    </row>
    <row r="43" spans="2:62" ht="15" customHeight="1">
      <c r="B43" s="463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556" t="s">
        <v>235</v>
      </c>
      <c r="AH43" s="556"/>
      <c r="AI43" s="556"/>
      <c r="AJ43" s="556"/>
      <c r="AK43" s="556"/>
      <c r="AL43" s="556"/>
      <c r="AM43" s="556"/>
      <c r="AN43" s="556"/>
      <c r="AO43" s="556"/>
      <c r="AP43" s="556"/>
      <c r="AQ43" s="556" t="s">
        <v>588</v>
      </c>
      <c r="AR43" s="556"/>
      <c r="AS43" s="556"/>
      <c r="AT43" s="556"/>
      <c r="AU43" s="556"/>
      <c r="AV43" s="556"/>
      <c r="AW43" s="556"/>
      <c r="AX43" s="556"/>
      <c r="AY43" s="556"/>
      <c r="AZ43" s="556"/>
      <c r="BA43" s="556" t="s">
        <v>587</v>
      </c>
      <c r="BB43" s="556"/>
      <c r="BC43" s="556"/>
      <c r="BD43" s="556"/>
      <c r="BE43" s="556"/>
      <c r="BF43" s="556"/>
      <c r="BG43" s="556"/>
      <c r="BH43" s="556"/>
      <c r="BI43" s="556"/>
      <c r="BJ43" s="557"/>
    </row>
    <row r="44" spans="2:62" ht="8.1" customHeight="1">
      <c r="N44" s="21"/>
    </row>
    <row r="45" spans="2:62">
      <c r="C45" s="458" t="s">
        <v>7</v>
      </c>
      <c r="D45" s="458"/>
      <c r="E45" s="458"/>
      <c r="F45" s="458"/>
      <c r="G45" s="454">
        <v>17</v>
      </c>
      <c r="H45" s="454"/>
      <c r="I45" s="454"/>
      <c r="J45" s="454" t="s">
        <v>403</v>
      </c>
      <c r="K45" s="454"/>
      <c r="L45" s="454"/>
      <c r="M45" s="454"/>
      <c r="N45" s="22"/>
      <c r="O45" s="795">
        <v>34</v>
      </c>
      <c r="P45" s="940"/>
      <c r="Q45" s="940"/>
      <c r="R45" s="940"/>
      <c r="S45" s="940"/>
      <c r="T45" s="940"/>
      <c r="U45" s="940"/>
      <c r="V45" s="940"/>
      <c r="W45" s="940"/>
      <c r="X45" s="795">
        <v>395</v>
      </c>
      <c r="Y45" s="924"/>
      <c r="Z45" s="924"/>
      <c r="AA45" s="924"/>
      <c r="AB45" s="924"/>
      <c r="AC45" s="924"/>
      <c r="AD45" s="924"/>
      <c r="AE45" s="924"/>
      <c r="AF45" s="924"/>
      <c r="AG45" s="795">
        <v>756</v>
      </c>
      <c r="AH45" s="924"/>
      <c r="AI45" s="924"/>
      <c r="AJ45" s="924"/>
      <c r="AK45" s="924"/>
      <c r="AL45" s="924"/>
      <c r="AM45" s="924"/>
      <c r="AN45" s="924"/>
      <c r="AO45" s="924"/>
      <c r="AP45" s="924"/>
      <c r="AQ45" s="795">
        <v>432</v>
      </c>
      <c r="AR45" s="924"/>
      <c r="AS45" s="924"/>
      <c r="AT45" s="924"/>
      <c r="AU45" s="924"/>
      <c r="AV45" s="924"/>
      <c r="AW45" s="924"/>
      <c r="AX45" s="924"/>
      <c r="AY45" s="924"/>
      <c r="AZ45" s="924"/>
      <c r="BA45" s="795">
        <v>324</v>
      </c>
      <c r="BB45" s="924"/>
      <c r="BC45" s="924"/>
      <c r="BD45" s="924"/>
      <c r="BE45" s="924"/>
      <c r="BF45" s="924"/>
      <c r="BG45" s="924"/>
      <c r="BH45" s="924"/>
      <c r="BI45" s="924"/>
      <c r="BJ45" s="924"/>
    </row>
    <row r="46" spans="2:62">
      <c r="G46" s="454">
        <v>18</v>
      </c>
      <c r="H46" s="454"/>
      <c r="I46" s="454"/>
      <c r="N46" s="22"/>
      <c r="O46" s="795">
        <v>34</v>
      </c>
      <c r="P46" s="940"/>
      <c r="Q46" s="940"/>
      <c r="R46" s="940"/>
      <c r="S46" s="940"/>
      <c r="T46" s="940"/>
      <c r="U46" s="940"/>
      <c r="V46" s="940"/>
      <c r="W46" s="940"/>
      <c r="X46" s="795">
        <v>398</v>
      </c>
      <c r="Y46" s="924"/>
      <c r="Z46" s="924"/>
      <c r="AA46" s="924"/>
      <c r="AB46" s="924"/>
      <c r="AC46" s="924"/>
      <c r="AD46" s="924"/>
      <c r="AE46" s="924"/>
      <c r="AF46" s="924"/>
      <c r="AG46" s="795">
        <v>759</v>
      </c>
      <c r="AH46" s="924"/>
      <c r="AI46" s="924"/>
      <c r="AJ46" s="924"/>
      <c r="AK46" s="924"/>
      <c r="AL46" s="924"/>
      <c r="AM46" s="924"/>
      <c r="AN46" s="924"/>
      <c r="AO46" s="924"/>
      <c r="AP46" s="924"/>
      <c r="AQ46" s="795">
        <v>432</v>
      </c>
      <c r="AR46" s="924"/>
      <c r="AS46" s="924"/>
      <c r="AT46" s="924"/>
      <c r="AU46" s="924"/>
      <c r="AV46" s="924"/>
      <c r="AW46" s="924"/>
      <c r="AX46" s="924"/>
      <c r="AY46" s="924"/>
      <c r="AZ46" s="924"/>
      <c r="BA46" s="795">
        <v>327</v>
      </c>
      <c r="BB46" s="924"/>
      <c r="BC46" s="924"/>
      <c r="BD46" s="924"/>
      <c r="BE46" s="924"/>
      <c r="BF46" s="924"/>
      <c r="BG46" s="924"/>
      <c r="BH46" s="924"/>
      <c r="BI46" s="924"/>
      <c r="BJ46" s="924"/>
    </row>
    <row r="47" spans="2:62">
      <c r="G47" s="454">
        <v>19</v>
      </c>
      <c r="H47" s="454"/>
      <c r="I47" s="454"/>
      <c r="N47" s="22"/>
      <c r="O47" s="795">
        <v>34</v>
      </c>
      <c r="P47" s="940"/>
      <c r="Q47" s="940"/>
      <c r="R47" s="940"/>
      <c r="S47" s="940"/>
      <c r="T47" s="940"/>
      <c r="U47" s="940"/>
      <c r="V47" s="940"/>
      <c r="W47" s="940"/>
      <c r="X47" s="795">
        <v>406</v>
      </c>
      <c r="Y47" s="924"/>
      <c r="Z47" s="924"/>
      <c r="AA47" s="924"/>
      <c r="AB47" s="924"/>
      <c r="AC47" s="924"/>
      <c r="AD47" s="924"/>
      <c r="AE47" s="924"/>
      <c r="AF47" s="924"/>
      <c r="AG47" s="795">
        <v>777</v>
      </c>
      <c r="AH47" s="924"/>
      <c r="AI47" s="924"/>
      <c r="AJ47" s="924"/>
      <c r="AK47" s="924"/>
      <c r="AL47" s="924"/>
      <c r="AM47" s="924"/>
      <c r="AN47" s="924"/>
      <c r="AO47" s="924"/>
      <c r="AP47" s="924"/>
      <c r="AQ47" s="795">
        <v>448</v>
      </c>
      <c r="AR47" s="924"/>
      <c r="AS47" s="924"/>
      <c r="AT47" s="924"/>
      <c r="AU47" s="924"/>
      <c r="AV47" s="924"/>
      <c r="AW47" s="924"/>
      <c r="AX47" s="924"/>
      <c r="AY47" s="924"/>
      <c r="AZ47" s="924"/>
      <c r="BA47" s="795">
        <v>329</v>
      </c>
      <c r="BB47" s="924"/>
      <c r="BC47" s="924"/>
      <c r="BD47" s="924"/>
      <c r="BE47" s="924"/>
      <c r="BF47" s="924"/>
      <c r="BG47" s="924"/>
      <c r="BH47" s="924"/>
      <c r="BI47" s="924"/>
      <c r="BJ47" s="924"/>
    </row>
    <row r="48" spans="2:62">
      <c r="G48" s="454">
        <v>20</v>
      </c>
      <c r="H48" s="454"/>
      <c r="I48" s="454"/>
      <c r="N48" s="22"/>
      <c r="O48" s="795">
        <v>34</v>
      </c>
      <c r="P48" s="940"/>
      <c r="Q48" s="940"/>
      <c r="R48" s="940"/>
      <c r="S48" s="940"/>
      <c r="T48" s="940"/>
      <c r="U48" s="940"/>
      <c r="V48" s="940"/>
      <c r="W48" s="940"/>
      <c r="X48" s="795">
        <v>409</v>
      </c>
      <c r="Y48" s="924"/>
      <c r="Z48" s="924"/>
      <c r="AA48" s="924"/>
      <c r="AB48" s="924"/>
      <c r="AC48" s="924"/>
      <c r="AD48" s="924"/>
      <c r="AE48" s="924"/>
      <c r="AF48" s="924"/>
      <c r="AG48" s="795">
        <v>771</v>
      </c>
      <c r="AH48" s="924"/>
      <c r="AI48" s="924"/>
      <c r="AJ48" s="924"/>
      <c r="AK48" s="924"/>
      <c r="AL48" s="924"/>
      <c r="AM48" s="924"/>
      <c r="AN48" s="924"/>
      <c r="AO48" s="924"/>
      <c r="AP48" s="924"/>
      <c r="AQ48" s="795">
        <v>444</v>
      </c>
      <c r="AR48" s="924"/>
      <c r="AS48" s="924"/>
      <c r="AT48" s="924"/>
      <c r="AU48" s="924"/>
      <c r="AV48" s="924"/>
      <c r="AW48" s="924"/>
      <c r="AX48" s="924"/>
      <c r="AY48" s="924"/>
      <c r="AZ48" s="924"/>
      <c r="BA48" s="795">
        <v>327</v>
      </c>
      <c r="BB48" s="924"/>
      <c r="BC48" s="924"/>
      <c r="BD48" s="924"/>
      <c r="BE48" s="924"/>
      <c r="BF48" s="924"/>
      <c r="BG48" s="924"/>
      <c r="BH48" s="924"/>
      <c r="BI48" s="924"/>
      <c r="BJ48" s="924"/>
    </row>
    <row r="49" spans="2:62">
      <c r="G49" s="454">
        <v>21</v>
      </c>
      <c r="H49" s="454"/>
      <c r="I49" s="454"/>
      <c r="N49" s="22"/>
      <c r="O49" s="795">
        <v>34</v>
      </c>
      <c r="P49" s="940"/>
      <c r="Q49" s="940"/>
      <c r="R49" s="940"/>
      <c r="S49" s="940"/>
      <c r="T49" s="940"/>
      <c r="U49" s="940"/>
      <c r="V49" s="940"/>
      <c r="W49" s="940"/>
      <c r="X49" s="795">
        <v>416</v>
      </c>
      <c r="Y49" s="924"/>
      <c r="Z49" s="924"/>
      <c r="AA49" s="924"/>
      <c r="AB49" s="924"/>
      <c r="AC49" s="924"/>
      <c r="AD49" s="924"/>
      <c r="AE49" s="924"/>
      <c r="AF49" s="924"/>
      <c r="AG49" s="795">
        <v>780</v>
      </c>
      <c r="AH49" s="924"/>
      <c r="AI49" s="924"/>
      <c r="AJ49" s="924"/>
      <c r="AK49" s="924"/>
      <c r="AL49" s="924"/>
      <c r="AM49" s="924"/>
      <c r="AN49" s="924"/>
      <c r="AO49" s="924"/>
      <c r="AP49" s="924"/>
      <c r="AQ49" s="795">
        <v>447</v>
      </c>
      <c r="AR49" s="924"/>
      <c r="AS49" s="924"/>
      <c r="AT49" s="924"/>
      <c r="AU49" s="924"/>
      <c r="AV49" s="924"/>
      <c r="AW49" s="924"/>
      <c r="AX49" s="924"/>
      <c r="AY49" s="924"/>
      <c r="AZ49" s="924"/>
      <c r="BA49" s="795">
        <v>333</v>
      </c>
      <c r="BB49" s="924"/>
      <c r="BC49" s="924"/>
      <c r="BD49" s="924"/>
      <c r="BE49" s="924"/>
      <c r="BF49" s="924"/>
      <c r="BG49" s="924"/>
      <c r="BH49" s="924"/>
      <c r="BI49" s="924"/>
      <c r="BJ49" s="924"/>
    </row>
    <row r="50" spans="2:62" ht="8.1" customHeight="1">
      <c r="N50" s="22"/>
      <c r="O50" s="795"/>
      <c r="P50" s="940"/>
      <c r="Q50" s="940"/>
      <c r="R50" s="940"/>
      <c r="S50" s="940"/>
      <c r="T50" s="940"/>
      <c r="U50" s="940"/>
      <c r="V50" s="940"/>
      <c r="W50" s="940"/>
      <c r="X50" s="795"/>
      <c r="Y50" s="924"/>
      <c r="Z50" s="924"/>
      <c r="AA50" s="924"/>
      <c r="AB50" s="924"/>
      <c r="AC50" s="924"/>
      <c r="AD50" s="924"/>
      <c r="AE50" s="924"/>
      <c r="AF50" s="924"/>
      <c r="AG50" s="795"/>
      <c r="AH50" s="924"/>
      <c r="AI50" s="924"/>
      <c r="AJ50" s="924"/>
      <c r="AK50" s="924"/>
      <c r="AL50" s="924"/>
      <c r="AM50" s="924"/>
      <c r="AN50" s="924"/>
      <c r="AO50" s="924"/>
      <c r="AP50" s="924"/>
      <c r="AQ50" s="795"/>
      <c r="AR50" s="924"/>
      <c r="AS50" s="924"/>
      <c r="AT50" s="924"/>
      <c r="AU50" s="924"/>
      <c r="AV50" s="924"/>
      <c r="AW50" s="924"/>
      <c r="AX50" s="924"/>
      <c r="AY50" s="924"/>
      <c r="AZ50" s="924"/>
      <c r="BA50" s="795"/>
      <c r="BB50" s="924"/>
      <c r="BC50" s="924"/>
      <c r="BD50" s="924"/>
      <c r="BE50" s="924"/>
      <c r="BF50" s="924"/>
      <c r="BG50" s="924"/>
      <c r="BH50" s="924"/>
      <c r="BI50" s="924"/>
      <c r="BJ50" s="924"/>
    </row>
    <row r="51" spans="2:62">
      <c r="G51" s="454">
        <v>22</v>
      </c>
      <c r="H51" s="454"/>
      <c r="I51" s="454"/>
      <c r="N51" s="22"/>
      <c r="O51" s="795">
        <v>34</v>
      </c>
      <c r="P51" s="940"/>
      <c r="Q51" s="940"/>
      <c r="R51" s="940"/>
      <c r="S51" s="940"/>
      <c r="T51" s="940"/>
      <c r="U51" s="940"/>
      <c r="V51" s="940"/>
      <c r="W51" s="940"/>
      <c r="X51" s="795">
        <v>412</v>
      </c>
      <c r="Y51" s="924"/>
      <c r="Z51" s="924"/>
      <c r="AA51" s="924"/>
      <c r="AB51" s="924"/>
      <c r="AC51" s="924"/>
      <c r="AD51" s="924"/>
      <c r="AE51" s="924"/>
      <c r="AF51" s="924"/>
      <c r="AG51" s="795">
        <v>781</v>
      </c>
      <c r="AH51" s="924"/>
      <c r="AI51" s="924"/>
      <c r="AJ51" s="924"/>
      <c r="AK51" s="924"/>
      <c r="AL51" s="924"/>
      <c r="AM51" s="924"/>
      <c r="AN51" s="924"/>
      <c r="AO51" s="924"/>
      <c r="AP51" s="924"/>
      <c r="AQ51" s="795">
        <v>449</v>
      </c>
      <c r="AR51" s="924"/>
      <c r="AS51" s="924"/>
      <c r="AT51" s="924"/>
      <c r="AU51" s="924"/>
      <c r="AV51" s="924"/>
      <c r="AW51" s="924"/>
      <c r="AX51" s="924"/>
      <c r="AY51" s="924"/>
      <c r="AZ51" s="924"/>
      <c r="BA51" s="795">
        <v>332</v>
      </c>
      <c r="BB51" s="924"/>
      <c r="BC51" s="924"/>
      <c r="BD51" s="924"/>
      <c r="BE51" s="924"/>
      <c r="BF51" s="924"/>
      <c r="BG51" s="924"/>
      <c r="BH51" s="924"/>
      <c r="BI51" s="924"/>
      <c r="BJ51" s="924"/>
    </row>
    <row r="52" spans="2:62">
      <c r="G52" s="454">
        <v>23</v>
      </c>
      <c r="H52" s="454"/>
      <c r="I52" s="454"/>
      <c r="N52" s="22"/>
      <c r="O52" s="795">
        <v>34</v>
      </c>
      <c r="P52" s="940"/>
      <c r="Q52" s="940"/>
      <c r="R52" s="940"/>
      <c r="S52" s="940"/>
      <c r="T52" s="940"/>
      <c r="U52" s="940"/>
      <c r="V52" s="940"/>
      <c r="W52" s="940"/>
      <c r="X52" s="795">
        <v>420</v>
      </c>
      <c r="Y52" s="924"/>
      <c r="Z52" s="924"/>
      <c r="AA52" s="924"/>
      <c r="AB52" s="924"/>
      <c r="AC52" s="924"/>
      <c r="AD52" s="924"/>
      <c r="AE52" s="924"/>
      <c r="AF52" s="924"/>
      <c r="AG52" s="795">
        <v>800</v>
      </c>
      <c r="AH52" s="924"/>
      <c r="AI52" s="924"/>
      <c r="AJ52" s="924"/>
      <c r="AK52" s="924"/>
      <c r="AL52" s="924"/>
      <c r="AM52" s="924"/>
      <c r="AN52" s="924"/>
      <c r="AO52" s="924"/>
      <c r="AP52" s="924"/>
      <c r="AQ52" s="795">
        <v>464</v>
      </c>
      <c r="AR52" s="924"/>
      <c r="AS52" s="924"/>
      <c r="AT52" s="924"/>
      <c r="AU52" s="924"/>
      <c r="AV52" s="924"/>
      <c r="AW52" s="924"/>
      <c r="AX52" s="924"/>
      <c r="AY52" s="924"/>
      <c r="AZ52" s="924"/>
      <c r="BA52" s="795">
        <v>336</v>
      </c>
      <c r="BB52" s="924"/>
      <c r="BC52" s="924"/>
      <c r="BD52" s="924"/>
      <c r="BE52" s="924"/>
      <c r="BF52" s="924"/>
      <c r="BG52" s="924"/>
      <c r="BH52" s="924"/>
      <c r="BI52" s="924"/>
      <c r="BJ52" s="924"/>
    </row>
    <row r="53" spans="2:62">
      <c r="G53" s="454">
        <v>24</v>
      </c>
      <c r="H53" s="454"/>
      <c r="I53" s="454"/>
      <c r="N53" s="22"/>
      <c r="O53" s="795">
        <v>34</v>
      </c>
      <c r="P53" s="940"/>
      <c r="Q53" s="940"/>
      <c r="R53" s="940"/>
      <c r="S53" s="940"/>
      <c r="T53" s="940"/>
      <c r="U53" s="940"/>
      <c r="V53" s="940"/>
      <c r="W53" s="940"/>
      <c r="X53" s="795">
        <v>424</v>
      </c>
      <c r="Y53" s="924"/>
      <c r="Z53" s="924"/>
      <c r="AA53" s="924"/>
      <c r="AB53" s="924"/>
      <c r="AC53" s="924"/>
      <c r="AD53" s="924"/>
      <c r="AE53" s="924"/>
      <c r="AF53" s="924"/>
      <c r="AG53" s="795">
        <v>819</v>
      </c>
      <c r="AH53" s="924"/>
      <c r="AI53" s="924"/>
      <c r="AJ53" s="924"/>
      <c r="AK53" s="924"/>
      <c r="AL53" s="924"/>
      <c r="AM53" s="924"/>
      <c r="AN53" s="924"/>
      <c r="AO53" s="924"/>
      <c r="AP53" s="924"/>
      <c r="AQ53" s="795">
        <v>470</v>
      </c>
      <c r="AR53" s="924"/>
      <c r="AS53" s="924"/>
      <c r="AT53" s="924"/>
      <c r="AU53" s="924"/>
      <c r="AV53" s="924"/>
      <c r="AW53" s="924"/>
      <c r="AX53" s="924"/>
      <c r="AY53" s="924"/>
      <c r="AZ53" s="924"/>
      <c r="BA53" s="795">
        <v>349</v>
      </c>
      <c r="BB53" s="924"/>
      <c r="BC53" s="924"/>
      <c r="BD53" s="924"/>
      <c r="BE53" s="924"/>
      <c r="BF53" s="924"/>
      <c r="BG53" s="924"/>
      <c r="BH53" s="924"/>
      <c r="BI53" s="924"/>
      <c r="BJ53" s="924"/>
    </row>
    <row r="54" spans="2:62">
      <c r="G54" s="454">
        <v>25</v>
      </c>
      <c r="H54" s="454"/>
      <c r="I54" s="454"/>
      <c r="N54" s="22"/>
      <c r="O54" s="795">
        <v>34</v>
      </c>
      <c r="P54" s="940"/>
      <c r="Q54" s="940"/>
      <c r="R54" s="940"/>
      <c r="S54" s="940"/>
      <c r="T54" s="940"/>
      <c r="U54" s="940"/>
      <c r="V54" s="940"/>
      <c r="W54" s="940"/>
      <c r="X54" s="795">
        <v>432</v>
      </c>
      <c r="Y54" s="924"/>
      <c r="Z54" s="924"/>
      <c r="AA54" s="924"/>
      <c r="AB54" s="924"/>
      <c r="AC54" s="924"/>
      <c r="AD54" s="924"/>
      <c r="AE54" s="924"/>
      <c r="AF54" s="924"/>
      <c r="AG54" s="795">
        <v>833</v>
      </c>
      <c r="AH54" s="924"/>
      <c r="AI54" s="924"/>
      <c r="AJ54" s="924"/>
      <c r="AK54" s="924"/>
      <c r="AL54" s="924"/>
      <c r="AM54" s="924"/>
      <c r="AN54" s="924"/>
      <c r="AO54" s="924"/>
      <c r="AP54" s="924"/>
      <c r="AQ54" s="795">
        <v>470</v>
      </c>
      <c r="AR54" s="924"/>
      <c r="AS54" s="924"/>
      <c r="AT54" s="924"/>
      <c r="AU54" s="924"/>
      <c r="AV54" s="924"/>
      <c r="AW54" s="924"/>
      <c r="AX54" s="924"/>
      <c r="AY54" s="924"/>
      <c r="AZ54" s="924"/>
      <c r="BA54" s="795">
        <v>363</v>
      </c>
      <c r="BB54" s="924"/>
      <c r="BC54" s="924"/>
      <c r="BD54" s="924"/>
      <c r="BE54" s="924"/>
      <c r="BF54" s="924"/>
      <c r="BG54" s="924"/>
      <c r="BH54" s="924"/>
      <c r="BI54" s="924"/>
      <c r="BJ54" s="924"/>
    </row>
    <row r="55" spans="2:62">
      <c r="G55" s="455">
        <v>26</v>
      </c>
      <c r="H55" s="455"/>
      <c r="I55" s="455"/>
      <c r="N55" s="22"/>
      <c r="O55" s="797">
        <v>34</v>
      </c>
      <c r="P55" s="925"/>
      <c r="Q55" s="925"/>
      <c r="R55" s="925"/>
      <c r="S55" s="925"/>
      <c r="T55" s="925"/>
      <c r="U55" s="925"/>
      <c r="V55" s="925"/>
      <c r="W55" s="925"/>
      <c r="X55" s="797">
        <v>434</v>
      </c>
      <c r="Y55" s="925"/>
      <c r="Z55" s="925"/>
      <c r="AA55" s="925"/>
      <c r="AB55" s="925"/>
      <c r="AC55" s="925"/>
      <c r="AD55" s="925"/>
      <c r="AE55" s="925"/>
      <c r="AF55" s="925"/>
      <c r="AG55" s="797">
        <v>838</v>
      </c>
      <c r="AH55" s="925"/>
      <c r="AI55" s="925"/>
      <c r="AJ55" s="925"/>
      <c r="AK55" s="925"/>
      <c r="AL55" s="925"/>
      <c r="AM55" s="925"/>
      <c r="AN55" s="925"/>
      <c r="AO55" s="925"/>
      <c r="AP55" s="925"/>
      <c r="AQ55" s="797">
        <v>476</v>
      </c>
      <c r="AR55" s="925"/>
      <c r="AS55" s="925"/>
      <c r="AT55" s="925"/>
      <c r="AU55" s="925"/>
      <c r="AV55" s="925"/>
      <c r="AW55" s="925"/>
      <c r="AX55" s="925"/>
      <c r="AY55" s="925"/>
      <c r="AZ55" s="925"/>
      <c r="BA55" s="797">
        <v>362</v>
      </c>
      <c r="BB55" s="925"/>
      <c r="BC55" s="925"/>
      <c r="BD55" s="925"/>
      <c r="BE55" s="925"/>
      <c r="BF55" s="925"/>
      <c r="BG55" s="925"/>
      <c r="BH55" s="925"/>
      <c r="BI55" s="925"/>
      <c r="BJ55" s="925"/>
    </row>
    <row r="56" spans="2:62" ht="8.1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ht="15" customHeight="1">
      <c r="B57" s="461" t="s">
        <v>399</v>
      </c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 t="s">
        <v>624</v>
      </c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2"/>
      <c r="AZ57" s="462"/>
      <c r="BA57" s="462"/>
      <c r="BB57" s="462"/>
      <c r="BC57" s="462"/>
      <c r="BD57" s="462"/>
      <c r="BE57" s="465" t="s">
        <v>623</v>
      </c>
      <c r="BF57" s="462"/>
      <c r="BG57" s="462"/>
      <c r="BH57" s="462"/>
      <c r="BI57" s="462"/>
      <c r="BJ57" s="467"/>
    </row>
    <row r="58" spans="2:62" ht="15" customHeight="1">
      <c r="B58" s="463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 t="s">
        <v>235</v>
      </c>
      <c r="P58" s="464"/>
      <c r="Q58" s="464"/>
      <c r="R58" s="464"/>
      <c r="S58" s="464"/>
      <c r="T58" s="464"/>
      <c r="U58" s="464"/>
      <c r="V58" s="464" t="s">
        <v>588</v>
      </c>
      <c r="W58" s="464"/>
      <c r="X58" s="464"/>
      <c r="Y58" s="464"/>
      <c r="Z58" s="464"/>
      <c r="AA58" s="464"/>
      <c r="AB58" s="464"/>
      <c r="AC58" s="464" t="s">
        <v>587</v>
      </c>
      <c r="AD58" s="464"/>
      <c r="AE58" s="464"/>
      <c r="AF58" s="464"/>
      <c r="AG58" s="464"/>
      <c r="AH58" s="464"/>
      <c r="AI58" s="464"/>
      <c r="AJ58" s="464" t="s">
        <v>622</v>
      </c>
      <c r="AK58" s="464"/>
      <c r="AL58" s="464"/>
      <c r="AM58" s="464"/>
      <c r="AN58" s="464"/>
      <c r="AO58" s="464"/>
      <c r="AP58" s="464"/>
      <c r="AQ58" s="464" t="s">
        <v>621</v>
      </c>
      <c r="AR58" s="464"/>
      <c r="AS58" s="464"/>
      <c r="AT58" s="464"/>
      <c r="AU58" s="464"/>
      <c r="AV58" s="464"/>
      <c r="AW58" s="464"/>
      <c r="AX58" s="464" t="s">
        <v>620</v>
      </c>
      <c r="AY58" s="464"/>
      <c r="AZ58" s="464"/>
      <c r="BA58" s="464"/>
      <c r="BB58" s="464"/>
      <c r="BC58" s="464"/>
      <c r="BD58" s="464"/>
      <c r="BE58" s="464"/>
      <c r="BF58" s="464"/>
      <c r="BG58" s="464"/>
      <c r="BH58" s="464"/>
      <c r="BI58" s="464"/>
      <c r="BJ58" s="466"/>
    </row>
    <row r="59" spans="2:62" ht="8.1" customHeight="1">
      <c r="N59" s="21"/>
    </row>
    <row r="60" spans="2:62">
      <c r="C60" s="458" t="s">
        <v>7</v>
      </c>
      <c r="D60" s="458"/>
      <c r="E60" s="458"/>
      <c r="F60" s="458"/>
      <c r="G60" s="454">
        <v>17</v>
      </c>
      <c r="H60" s="454"/>
      <c r="I60" s="454"/>
      <c r="J60" s="454" t="s">
        <v>403</v>
      </c>
      <c r="K60" s="454"/>
      <c r="L60" s="454"/>
      <c r="M60" s="454"/>
      <c r="N60" s="22"/>
      <c r="O60" s="937">
        <v>13164</v>
      </c>
      <c r="P60" s="937"/>
      <c r="Q60" s="937"/>
      <c r="R60" s="937"/>
      <c r="S60" s="937"/>
      <c r="T60" s="937"/>
      <c r="U60" s="937"/>
      <c r="V60" s="937">
        <v>6913</v>
      </c>
      <c r="W60" s="937"/>
      <c r="X60" s="937"/>
      <c r="Y60" s="937"/>
      <c r="Z60" s="937"/>
      <c r="AA60" s="937"/>
      <c r="AB60" s="937"/>
      <c r="AC60" s="937">
        <v>6251</v>
      </c>
      <c r="AD60" s="937"/>
      <c r="AE60" s="937"/>
      <c r="AF60" s="937"/>
      <c r="AG60" s="937"/>
      <c r="AH60" s="937"/>
      <c r="AI60" s="937"/>
      <c r="AJ60" s="937">
        <v>4536</v>
      </c>
      <c r="AK60" s="937"/>
      <c r="AL60" s="937"/>
      <c r="AM60" s="937"/>
      <c r="AN60" s="937"/>
      <c r="AO60" s="937"/>
      <c r="AP60" s="937"/>
      <c r="AQ60" s="937">
        <v>4290</v>
      </c>
      <c r="AR60" s="937"/>
      <c r="AS60" s="937"/>
      <c r="AT60" s="937"/>
      <c r="AU60" s="937"/>
      <c r="AV60" s="937"/>
      <c r="AW60" s="937"/>
      <c r="AX60" s="937">
        <v>4338</v>
      </c>
      <c r="AY60" s="937"/>
      <c r="AZ60" s="937"/>
      <c r="BA60" s="937"/>
      <c r="BB60" s="937"/>
      <c r="BC60" s="937"/>
      <c r="BD60" s="937"/>
      <c r="BE60" s="939">
        <v>17.412698412698411</v>
      </c>
      <c r="BF60" s="939"/>
      <c r="BG60" s="939"/>
      <c r="BH60" s="939"/>
      <c r="BI60" s="939"/>
      <c r="BJ60" s="939"/>
    </row>
    <row r="61" spans="2:62">
      <c r="G61" s="454">
        <v>18</v>
      </c>
      <c r="H61" s="454"/>
      <c r="I61" s="454"/>
      <c r="N61" s="22"/>
      <c r="O61" s="937">
        <v>13262</v>
      </c>
      <c r="P61" s="937"/>
      <c r="Q61" s="937"/>
      <c r="R61" s="937"/>
      <c r="S61" s="937"/>
      <c r="T61" s="937"/>
      <c r="U61" s="937"/>
      <c r="V61" s="937">
        <v>6970</v>
      </c>
      <c r="W61" s="937"/>
      <c r="X61" s="937"/>
      <c r="Y61" s="937"/>
      <c r="Z61" s="937"/>
      <c r="AA61" s="937"/>
      <c r="AB61" s="937"/>
      <c r="AC61" s="937">
        <v>6292</v>
      </c>
      <c r="AD61" s="937"/>
      <c r="AE61" s="937"/>
      <c r="AF61" s="937"/>
      <c r="AG61" s="937"/>
      <c r="AH61" s="937"/>
      <c r="AI61" s="937"/>
      <c r="AJ61" s="937">
        <v>4408</v>
      </c>
      <c r="AK61" s="937"/>
      <c r="AL61" s="937"/>
      <c r="AM61" s="937"/>
      <c r="AN61" s="937"/>
      <c r="AO61" s="937"/>
      <c r="AP61" s="937"/>
      <c r="AQ61" s="937">
        <v>4534</v>
      </c>
      <c r="AR61" s="937"/>
      <c r="AS61" s="937"/>
      <c r="AT61" s="937"/>
      <c r="AU61" s="937"/>
      <c r="AV61" s="937"/>
      <c r="AW61" s="937"/>
      <c r="AX61" s="937">
        <v>4320</v>
      </c>
      <c r="AY61" s="937"/>
      <c r="AZ61" s="937"/>
      <c r="BA61" s="937"/>
      <c r="BB61" s="937"/>
      <c r="BC61" s="937"/>
      <c r="BD61" s="937"/>
      <c r="BE61" s="939">
        <v>17.472990777338602</v>
      </c>
      <c r="BF61" s="939"/>
      <c r="BG61" s="939"/>
      <c r="BH61" s="939"/>
      <c r="BI61" s="939"/>
      <c r="BJ61" s="939"/>
    </row>
    <row r="62" spans="2:62">
      <c r="G62" s="454">
        <v>19</v>
      </c>
      <c r="H62" s="454"/>
      <c r="I62" s="454"/>
      <c r="N62" s="22"/>
      <c r="O62" s="937">
        <v>13744</v>
      </c>
      <c r="P62" s="937"/>
      <c r="Q62" s="937"/>
      <c r="R62" s="937"/>
      <c r="S62" s="937"/>
      <c r="T62" s="937"/>
      <c r="U62" s="937"/>
      <c r="V62" s="937">
        <v>7253</v>
      </c>
      <c r="W62" s="937"/>
      <c r="X62" s="937"/>
      <c r="Y62" s="937"/>
      <c r="Z62" s="937"/>
      <c r="AA62" s="937"/>
      <c r="AB62" s="937"/>
      <c r="AC62" s="937">
        <v>6491</v>
      </c>
      <c r="AD62" s="937"/>
      <c r="AE62" s="937"/>
      <c r="AF62" s="937"/>
      <c r="AG62" s="937"/>
      <c r="AH62" s="937"/>
      <c r="AI62" s="937"/>
      <c r="AJ62" s="937">
        <v>4748</v>
      </c>
      <c r="AK62" s="937"/>
      <c r="AL62" s="937"/>
      <c r="AM62" s="937"/>
      <c r="AN62" s="937"/>
      <c r="AO62" s="937"/>
      <c r="AP62" s="937"/>
      <c r="AQ62" s="937">
        <v>4422</v>
      </c>
      <c r="AR62" s="937"/>
      <c r="AS62" s="937"/>
      <c r="AT62" s="937"/>
      <c r="AU62" s="937"/>
      <c r="AV62" s="937"/>
      <c r="AW62" s="937"/>
      <c r="AX62" s="937">
        <v>4574</v>
      </c>
      <c r="AY62" s="937"/>
      <c r="AZ62" s="937"/>
      <c r="BA62" s="937"/>
      <c r="BB62" s="937"/>
      <c r="BC62" s="937"/>
      <c r="BD62" s="937"/>
      <c r="BE62" s="939">
        <v>17.688545688545688</v>
      </c>
      <c r="BF62" s="939"/>
      <c r="BG62" s="939"/>
      <c r="BH62" s="939"/>
      <c r="BI62" s="939"/>
      <c r="BJ62" s="939"/>
    </row>
    <row r="63" spans="2:62">
      <c r="G63" s="454">
        <v>20</v>
      </c>
      <c r="H63" s="454"/>
      <c r="I63" s="454"/>
      <c r="N63" s="22"/>
      <c r="O63" s="937">
        <v>13727</v>
      </c>
      <c r="P63" s="937"/>
      <c r="Q63" s="937"/>
      <c r="R63" s="937"/>
      <c r="S63" s="937"/>
      <c r="T63" s="937"/>
      <c r="U63" s="937"/>
      <c r="V63" s="937">
        <v>7375</v>
      </c>
      <c r="W63" s="937"/>
      <c r="X63" s="937"/>
      <c r="Y63" s="937"/>
      <c r="Z63" s="937"/>
      <c r="AA63" s="937"/>
      <c r="AB63" s="937"/>
      <c r="AC63" s="937">
        <v>6352</v>
      </c>
      <c r="AD63" s="937"/>
      <c r="AE63" s="937"/>
      <c r="AF63" s="937"/>
      <c r="AG63" s="937"/>
      <c r="AH63" s="937"/>
      <c r="AI63" s="937"/>
      <c r="AJ63" s="937">
        <v>4487</v>
      </c>
      <c r="AK63" s="937"/>
      <c r="AL63" s="937"/>
      <c r="AM63" s="937"/>
      <c r="AN63" s="937"/>
      <c r="AO63" s="937"/>
      <c r="AP63" s="937"/>
      <c r="AQ63" s="937">
        <v>4768</v>
      </c>
      <c r="AR63" s="937"/>
      <c r="AS63" s="937"/>
      <c r="AT63" s="937"/>
      <c r="AU63" s="937"/>
      <c r="AV63" s="937"/>
      <c r="AW63" s="937"/>
      <c r="AX63" s="937">
        <v>4472</v>
      </c>
      <c r="AY63" s="937"/>
      <c r="AZ63" s="937"/>
      <c r="BA63" s="937"/>
      <c r="BB63" s="937"/>
      <c r="BC63" s="937"/>
      <c r="BD63" s="937"/>
      <c r="BE63" s="939">
        <v>17.804150453955902</v>
      </c>
      <c r="BF63" s="939"/>
      <c r="BG63" s="939"/>
      <c r="BH63" s="939"/>
      <c r="BI63" s="939"/>
      <c r="BJ63" s="939"/>
    </row>
    <row r="64" spans="2:62">
      <c r="G64" s="454">
        <v>21</v>
      </c>
      <c r="H64" s="454"/>
      <c r="I64" s="454"/>
      <c r="N64" s="22"/>
      <c r="O64" s="937">
        <v>14000</v>
      </c>
      <c r="P64" s="937"/>
      <c r="Q64" s="937"/>
      <c r="R64" s="937"/>
      <c r="S64" s="937"/>
      <c r="T64" s="937"/>
      <c r="U64" s="937"/>
      <c r="V64" s="937">
        <v>7478</v>
      </c>
      <c r="W64" s="937"/>
      <c r="X64" s="937"/>
      <c r="Y64" s="937"/>
      <c r="Z64" s="937"/>
      <c r="AA64" s="937"/>
      <c r="AB64" s="937"/>
      <c r="AC64" s="937">
        <v>6522</v>
      </c>
      <c r="AD64" s="937"/>
      <c r="AE64" s="937"/>
      <c r="AF64" s="937"/>
      <c r="AG64" s="937"/>
      <c r="AH64" s="937"/>
      <c r="AI64" s="937"/>
      <c r="AJ64" s="937">
        <v>4686</v>
      </c>
      <c r="AK64" s="937"/>
      <c r="AL64" s="937"/>
      <c r="AM64" s="937"/>
      <c r="AN64" s="937"/>
      <c r="AO64" s="937"/>
      <c r="AP64" s="937"/>
      <c r="AQ64" s="937">
        <v>4507</v>
      </c>
      <c r="AR64" s="937"/>
      <c r="AS64" s="937"/>
      <c r="AT64" s="937"/>
      <c r="AU64" s="937"/>
      <c r="AV64" s="937"/>
      <c r="AW64" s="937"/>
      <c r="AX64" s="937">
        <v>4807</v>
      </c>
      <c r="AY64" s="937"/>
      <c r="AZ64" s="937"/>
      <c r="BA64" s="937"/>
      <c r="BB64" s="937"/>
      <c r="BC64" s="937"/>
      <c r="BD64" s="937"/>
      <c r="BE64" s="939">
        <v>17.948717948717949</v>
      </c>
      <c r="BF64" s="939"/>
      <c r="BG64" s="939"/>
      <c r="BH64" s="939"/>
      <c r="BI64" s="939"/>
      <c r="BJ64" s="939"/>
    </row>
    <row r="65" spans="2:62" ht="8.1" customHeight="1">
      <c r="N65" s="22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8"/>
      <c r="BF65" s="368"/>
      <c r="BG65" s="368"/>
      <c r="BH65" s="368"/>
      <c r="BI65" s="368"/>
      <c r="BJ65" s="368"/>
    </row>
    <row r="66" spans="2:62">
      <c r="G66" s="454">
        <v>22</v>
      </c>
      <c r="H66" s="454"/>
      <c r="I66" s="454"/>
      <c r="N66" s="22"/>
      <c r="O66" s="937">
        <v>13788</v>
      </c>
      <c r="P66" s="937"/>
      <c r="Q66" s="937"/>
      <c r="R66" s="937"/>
      <c r="S66" s="937"/>
      <c r="T66" s="937"/>
      <c r="U66" s="937"/>
      <c r="V66" s="937">
        <v>7371</v>
      </c>
      <c r="W66" s="937"/>
      <c r="X66" s="937"/>
      <c r="Y66" s="937"/>
      <c r="Z66" s="937"/>
      <c r="AA66" s="937"/>
      <c r="AB66" s="937"/>
      <c r="AC66" s="937">
        <v>6417</v>
      </c>
      <c r="AD66" s="937"/>
      <c r="AE66" s="937"/>
      <c r="AF66" s="937"/>
      <c r="AG66" s="937"/>
      <c r="AH66" s="937"/>
      <c r="AI66" s="937"/>
      <c r="AJ66" s="937">
        <v>4556</v>
      </c>
      <c r="AK66" s="937"/>
      <c r="AL66" s="937"/>
      <c r="AM66" s="937"/>
      <c r="AN66" s="937"/>
      <c r="AO66" s="937"/>
      <c r="AP66" s="937"/>
      <c r="AQ66" s="937">
        <v>4704</v>
      </c>
      <c r="AR66" s="937"/>
      <c r="AS66" s="937"/>
      <c r="AT66" s="937"/>
      <c r="AU66" s="937"/>
      <c r="AV66" s="937"/>
      <c r="AW66" s="937"/>
      <c r="AX66" s="937">
        <v>4528</v>
      </c>
      <c r="AY66" s="937"/>
      <c r="AZ66" s="937"/>
      <c r="BA66" s="937"/>
      <c r="BB66" s="937"/>
      <c r="BC66" s="937"/>
      <c r="BD66" s="937"/>
      <c r="BE66" s="939">
        <v>17.65428937259923</v>
      </c>
      <c r="BF66" s="939"/>
      <c r="BG66" s="939"/>
      <c r="BH66" s="939"/>
      <c r="BI66" s="939"/>
      <c r="BJ66" s="939"/>
    </row>
    <row r="67" spans="2:62">
      <c r="G67" s="454">
        <v>23</v>
      </c>
      <c r="H67" s="454"/>
      <c r="I67" s="454"/>
      <c r="N67" s="22"/>
      <c r="O67" s="937">
        <v>14086</v>
      </c>
      <c r="P67" s="937"/>
      <c r="Q67" s="937"/>
      <c r="R67" s="937"/>
      <c r="S67" s="937"/>
      <c r="T67" s="937"/>
      <c r="U67" s="937"/>
      <c r="V67" s="937">
        <v>7412</v>
      </c>
      <c r="W67" s="937"/>
      <c r="X67" s="937"/>
      <c r="Y67" s="937"/>
      <c r="Z67" s="937"/>
      <c r="AA67" s="937"/>
      <c r="AB67" s="937"/>
      <c r="AC67" s="937">
        <v>6674</v>
      </c>
      <c r="AD67" s="937"/>
      <c r="AE67" s="937"/>
      <c r="AF67" s="937"/>
      <c r="AG67" s="937"/>
      <c r="AH67" s="937"/>
      <c r="AI67" s="937"/>
      <c r="AJ67" s="937">
        <v>4790</v>
      </c>
      <c r="AK67" s="937"/>
      <c r="AL67" s="937"/>
      <c r="AM67" s="937"/>
      <c r="AN67" s="937"/>
      <c r="AO67" s="937"/>
      <c r="AP67" s="937"/>
      <c r="AQ67" s="937">
        <v>4575</v>
      </c>
      <c r="AR67" s="937"/>
      <c r="AS67" s="937"/>
      <c r="AT67" s="937"/>
      <c r="AU67" s="937"/>
      <c r="AV67" s="937"/>
      <c r="AW67" s="937"/>
      <c r="AX67" s="937">
        <v>4721</v>
      </c>
      <c r="AY67" s="937"/>
      <c r="AZ67" s="937"/>
      <c r="BA67" s="937"/>
      <c r="BB67" s="937"/>
      <c r="BC67" s="937"/>
      <c r="BD67" s="937"/>
      <c r="BE67" s="939">
        <v>17.600000000000001</v>
      </c>
      <c r="BF67" s="939"/>
      <c r="BG67" s="939"/>
      <c r="BH67" s="939"/>
      <c r="BI67" s="939"/>
      <c r="BJ67" s="939"/>
    </row>
    <row r="68" spans="2:62">
      <c r="G68" s="454">
        <v>24</v>
      </c>
      <c r="H68" s="454"/>
      <c r="I68" s="454"/>
      <c r="N68" s="22"/>
      <c r="O68" s="937">
        <v>14047</v>
      </c>
      <c r="P68" s="937"/>
      <c r="Q68" s="937"/>
      <c r="R68" s="937"/>
      <c r="S68" s="937"/>
      <c r="T68" s="937"/>
      <c r="U68" s="937"/>
      <c r="V68" s="937">
        <v>7452</v>
      </c>
      <c r="W68" s="937"/>
      <c r="X68" s="937"/>
      <c r="Y68" s="937"/>
      <c r="Z68" s="937"/>
      <c r="AA68" s="937"/>
      <c r="AB68" s="937"/>
      <c r="AC68" s="937">
        <v>6595</v>
      </c>
      <c r="AD68" s="937"/>
      <c r="AE68" s="937"/>
      <c r="AF68" s="937"/>
      <c r="AG68" s="937"/>
      <c r="AH68" s="937"/>
      <c r="AI68" s="937"/>
      <c r="AJ68" s="937">
        <v>4647</v>
      </c>
      <c r="AK68" s="937"/>
      <c r="AL68" s="937"/>
      <c r="AM68" s="937"/>
      <c r="AN68" s="937"/>
      <c r="AO68" s="937"/>
      <c r="AP68" s="937"/>
      <c r="AQ68" s="937">
        <v>4816</v>
      </c>
      <c r="AR68" s="937"/>
      <c r="AS68" s="937"/>
      <c r="AT68" s="937"/>
      <c r="AU68" s="937"/>
      <c r="AV68" s="937"/>
      <c r="AW68" s="937"/>
      <c r="AX68" s="937">
        <v>4584</v>
      </c>
      <c r="AY68" s="937"/>
      <c r="AZ68" s="937"/>
      <c r="BA68" s="937"/>
      <c r="BB68" s="937"/>
      <c r="BC68" s="937"/>
      <c r="BD68" s="937"/>
      <c r="BE68" s="939">
        <v>17.151404151404151</v>
      </c>
      <c r="BF68" s="939"/>
      <c r="BG68" s="939"/>
      <c r="BH68" s="939"/>
      <c r="BI68" s="939"/>
      <c r="BJ68" s="939"/>
    </row>
    <row r="69" spans="2:62">
      <c r="G69" s="454">
        <v>25</v>
      </c>
      <c r="H69" s="454"/>
      <c r="I69" s="454"/>
      <c r="N69" s="22"/>
      <c r="O69" s="937">
        <v>14279</v>
      </c>
      <c r="P69" s="937"/>
      <c r="Q69" s="937"/>
      <c r="R69" s="937"/>
      <c r="S69" s="937"/>
      <c r="T69" s="937"/>
      <c r="U69" s="937"/>
      <c r="V69" s="937">
        <v>7498</v>
      </c>
      <c r="W69" s="937"/>
      <c r="X69" s="937"/>
      <c r="Y69" s="937"/>
      <c r="Z69" s="937"/>
      <c r="AA69" s="937"/>
      <c r="AB69" s="937"/>
      <c r="AC69" s="937">
        <v>6781</v>
      </c>
      <c r="AD69" s="937"/>
      <c r="AE69" s="937"/>
      <c r="AF69" s="937"/>
      <c r="AG69" s="937"/>
      <c r="AH69" s="937"/>
      <c r="AI69" s="937"/>
      <c r="AJ69" s="937">
        <v>4767</v>
      </c>
      <c r="AK69" s="937"/>
      <c r="AL69" s="937"/>
      <c r="AM69" s="937"/>
      <c r="AN69" s="937"/>
      <c r="AO69" s="937"/>
      <c r="AP69" s="937"/>
      <c r="AQ69" s="937">
        <v>4657</v>
      </c>
      <c r="AR69" s="937"/>
      <c r="AS69" s="937"/>
      <c r="AT69" s="937"/>
      <c r="AU69" s="937"/>
      <c r="AV69" s="937"/>
      <c r="AW69" s="937"/>
      <c r="AX69" s="937">
        <v>4855</v>
      </c>
      <c r="AY69" s="937"/>
      <c r="AZ69" s="937"/>
      <c r="BA69" s="937"/>
      <c r="BB69" s="937"/>
      <c r="BC69" s="937"/>
      <c r="BD69" s="937"/>
      <c r="BE69" s="939">
        <v>17.141656662665067</v>
      </c>
      <c r="BF69" s="939"/>
      <c r="BG69" s="939"/>
      <c r="BH69" s="939"/>
      <c r="BI69" s="939"/>
      <c r="BJ69" s="939"/>
    </row>
    <row r="70" spans="2:62">
      <c r="G70" s="455">
        <v>26</v>
      </c>
      <c r="H70" s="455"/>
      <c r="I70" s="455"/>
      <c r="N70" s="22"/>
      <c r="O70" s="453">
        <v>14215</v>
      </c>
      <c r="P70" s="453"/>
      <c r="Q70" s="453"/>
      <c r="R70" s="453"/>
      <c r="S70" s="453"/>
      <c r="T70" s="453"/>
      <c r="U70" s="453"/>
      <c r="V70" s="938">
        <v>7527</v>
      </c>
      <c r="W70" s="938"/>
      <c r="X70" s="938"/>
      <c r="Y70" s="938"/>
      <c r="Z70" s="938"/>
      <c r="AA70" s="938"/>
      <c r="AB70" s="938"/>
      <c r="AC70" s="938">
        <v>6688</v>
      </c>
      <c r="AD70" s="938"/>
      <c r="AE70" s="938"/>
      <c r="AF70" s="938"/>
      <c r="AG70" s="938"/>
      <c r="AH70" s="938"/>
      <c r="AI70" s="938"/>
      <c r="AJ70" s="938">
        <v>4764</v>
      </c>
      <c r="AK70" s="938"/>
      <c r="AL70" s="938"/>
      <c r="AM70" s="938"/>
      <c r="AN70" s="938"/>
      <c r="AO70" s="938"/>
      <c r="AP70" s="938"/>
      <c r="AQ70" s="938">
        <v>4765</v>
      </c>
      <c r="AR70" s="938"/>
      <c r="AS70" s="938"/>
      <c r="AT70" s="938"/>
      <c r="AU70" s="938"/>
      <c r="AV70" s="938"/>
      <c r="AW70" s="938"/>
      <c r="AX70" s="938">
        <v>4686</v>
      </c>
      <c r="AY70" s="938"/>
      <c r="AZ70" s="938"/>
      <c r="BA70" s="938"/>
      <c r="BB70" s="938"/>
      <c r="BC70" s="938"/>
      <c r="BD70" s="938"/>
      <c r="BE70" s="941">
        <f>O70/AG55</f>
        <v>16.963007159904535</v>
      </c>
      <c r="BF70" s="941"/>
      <c r="BG70" s="941"/>
      <c r="BH70" s="941"/>
      <c r="BI70" s="941"/>
      <c r="BJ70" s="941"/>
    </row>
    <row r="71" spans="2:62" ht="8.1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>
      <c r="C72" s="486" t="s">
        <v>8</v>
      </c>
      <c r="D72" s="486"/>
      <c r="E72" s="354" t="s">
        <v>10</v>
      </c>
      <c r="F72" s="2" t="s">
        <v>619</v>
      </c>
    </row>
    <row r="73" spans="2:62">
      <c r="B73" s="480" t="s">
        <v>9</v>
      </c>
      <c r="C73" s="480"/>
      <c r="D73" s="480"/>
      <c r="E73" s="354" t="s">
        <v>10</v>
      </c>
      <c r="F73" s="372" t="s">
        <v>829</v>
      </c>
    </row>
  </sheetData>
  <mergeCells count="368">
    <mergeCell ref="AS1:BK2"/>
    <mergeCell ref="AM11:AR11"/>
    <mergeCell ref="AS11:AX11"/>
    <mergeCell ref="U13:Z13"/>
    <mergeCell ref="AA13:AF13"/>
    <mergeCell ref="AG13:AL13"/>
    <mergeCell ref="AY13:BD13"/>
    <mergeCell ref="BE13:BJ13"/>
    <mergeCell ref="AM13:AR13"/>
    <mergeCell ref="AS13:AX13"/>
    <mergeCell ref="AY11:BD11"/>
    <mergeCell ref="U9:Z9"/>
    <mergeCell ref="AA9:AF9"/>
    <mergeCell ref="AG9:AL9"/>
    <mergeCell ref="AM9:AR9"/>
    <mergeCell ref="AS9:AX9"/>
    <mergeCell ref="AY9:BD9"/>
    <mergeCell ref="B4:BJ4"/>
    <mergeCell ref="B6:N7"/>
    <mergeCell ref="O6:T7"/>
    <mergeCell ref="U6:Z7"/>
    <mergeCell ref="AA6:AR6"/>
    <mergeCell ref="AS6:BJ6"/>
    <mergeCell ref="AA7:AF7"/>
    <mergeCell ref="BE15:BJ15"/>
    <mergeCell ref="BE11:BJ11"/>
    <mergeCell ref="AM15:AR15"/>
    <mergeCell ref="AS15:AX15"/>
    <mergeCell ref="AY15:BD15"/>
    <mergeCell ref="AY16:BD16"/>
    <mergeCell ref="BE16:BJ16"/>
    <mergeCell ref="AM16:AR16"/>
    <mergeCell ref="AS16:AX16"/>
    <mergeCell ref="AM12:AR12"/>
    <mergeCell ref="AS12:AX12"/>
    <mergeCell ref="AY12:BD12"/>
    <mergeCell ref="BE12:BJ12"/>
    <mergeCell ref="G11:I11"/>
    <mergeCell ref="O11:T11"/>
    <mergeCell ref="U19:Z19"/>
    <mergeCell ref="AA19:AF19"/>
    <mergeCell ref="G12:I12"/>
    <mergeCell ref="O12:T12"/>
    <mergeCell ref="U12:Z12"/>
    <mergeCell ref="AA12:AF12"/>
    <mergeCell ref="AG12:AL12"/>
    <mergeCell ref="G13:I13"/>
    <mergeCell ref="O13:T13"/>
    <mergeCell ref="G15:I15"/>
    <mergeCell ref="O15:T15"/>
    <mergeCell ref="U11:Z11"/>
    <mergeCell ref="AA11:AF11"/>
    <mergeCell ref="AG11:AL11"/>
    <mergeCell ref="U16:Z16"/>
    <mergeCell ref="AA16:AF16"/>
    <mergeCell ref="AG16:AL16"/>
    <mergeCell ref="U15:Z15"/>
    <mergeCell ref="AA15:AF15"/>
    <mergeCell ref="AG15:AL15"/>
    <mergeCell ref="G16:I16"/>
    <mergeCell ref="O16:T16"/>
    <mergeCell ref="BE19:BJ19"/>
    <mergeCell ref="AM17:AR17"/>
    <mergeCell ref="U17:Z17"/>
    <mergeCell ref="AA17:AF17"/>
    <mergeCell ref="AG17:AL17"/>
    <mergeCell ref="AG19:AL19"/>
    <mergeCell ref="U18:Z18"/>
    <mergeCell ref="AA18:AF18"/>
    <mergeCell ref="AG18:AL18"/>
    <mergeCell ref="AM18:AR18"/>
    <mergeCell ref="AS18:AX18"/>
    <mergeCell ref="AY18:BD18"/>
    <mergeCell ref="BE18:BJ18"/>
    <mergeCell ref="AM19:AR19"/>
    <mergeCell ref="AS17:AX17"/>
    <mergeCell ref="AY17:BD17"/>
    <mergeCell ref="BE17:BJ17"/>
    <mergeCell ref="BE27:BJ27"/>
    <mergeCell ref="BE28:BJ28"/>
    <mergeCell ref="G27:I27"/>
    <mergeCell ref="O27:U27"/>
    <mergeCell ref="V27:AB27"/>
    <mergeCell ref="AC27:AI27"/>
    <mergeCell ref="BE25:BJ25"/>
    <mergeCell ref="BE26:BJ26"/>
    <mergeCell ref="B21:N22"/>
    <mergeCell ref="O21:BD21"/>
    <mergeCell ref="BE21:BJ22"/>
    <mergeCell ref="O22:U22"/>
    <mergeCell ref="V22:AB22"/>
    <mergeCell ref="AC22:AI22"/>
    <mergeCell ref="C24:F24"/>
    <mergeCell ref="G24:I24"/>
    <mergeCell ref="J24:M24"/>
    <mergeCell ref="O24:U24"/>
    <mergeCell ref="V24:AB24"/>
    <mergeCell ref="AC24:AI24"/>
    <mergeCell ref="AJ24:AP24"/>
    <mergeCell ref="AQ24:AW24"/>
    <mergeCell ref="AX24:BD24"/>
    <mergeCell ref="BE24:BJ24"/>
    <mergeCell ref="BE32:BJ32"/>
    <mergeCell ref="BE33:BJ33"/>
    <mergeCell ref="G32:I32"/>
    <mergeCell ref="O32:U32"/>
    <mergeCell ref="V32:AB32"/>
    <mergeCell ref="AC32:AI32"/>
    <mergeCell ref="BE31:BJ31"/>
    <mergeCell ref="G30:I30"/>
    <mergeCell ref="O30:U30"/>
    <mergeCell ref="V30:AB30"/>
    <mergeCell ref="AC30:AI30"/>
    <mergeCell ref="AJ30:AP30"/>
    <mergeCell ref="AQ30:AW30"/>
    <mergeCell ref="AX30:BD30"/>
    <mergeCell ref="BE30:BJ30"/>
    <mergeCell ref="G31:I31"/>
    <mergeCell ref="O31:U31"/>
    <mergeCell ref="V31:AB31"/>
    <mergeCell ref="AC31:AI31"/>
    <mergeCell ref="AJ31:AP31"/>
    <mergeCell ref="AQ31:AW31"/>
    <mergeCell ref="AX31:BD31"/>
    <mergeCell ref="AJ32:AP32"/>
    <mergeCell ref="AQ32:AW32"/>
    <mergeCell ref="C45:F45"/>
    <mergeCell ref="G45:I45"/>
    <mergeCell ref="J45:M45"/>
    <mergeCell ref="O45:W45"/>
    <mergeCell ref="BE34:BJ34"/>
    <mergeCell ref="G34:I34"/>
    <mergeCell ref="O34:U34"/>
    <mergeCell ref="V34:AB34"/>
    <mergeCell ref="AC34:AI34"/>
    <mergeCell ref="X45:AF45"/>
    <mergeCell ref="C36:D36"/>
    <mergeCell ref="F36:G36"/>
    <mergeCell ref="F37:G37"/>
    <mergeCell ref="B38:D38"/>
    <mergeCell ref="B40:BJ40"/>
    <mergeCell ref="B42:N43"/>
    <mergeCell ref="O42:W43"/>
    <mergeCell ref="X42:AF43"/>
    <mergeCell ref="AG42:BJ42"/>
    <mergeCell ref="AG43:AP43"/>
    <mergeCell ref="AQ43:AZ43"/>
    <mergeCell ref="BA43:BJ43"/>
    <mergeCell ref="AG45:AP45"/>
    <mergeCell ref="AQ45:AZ45"/>
    <mergeCell ref="BE63:BJ63"/>
    <mergeCell ref="BE64:BJ64"/>
    <mergeCell ref="G63:I63"/>
    <mergeCell ref="O63:U63"/>
    <mergeCell ref="V63:AB63"/>
    <mergeCell ref="AC63:AI63"/>
    <mergeCell ref="BE61:BJ61"/>
    <mergeCell ref="BE62:BJ62"/>
    <mergeCell ref="B57:N58"/>
    <mergeCell ref="O57:BD57"/>
    <mergeCell ref="BE57:BJ58"/>
    <mergeCell ref="O58:U58"/>
    <mergeCell ref="V58:AB58"/>
    <mergeCell ref="AC58:AI58"/>
    <mergeCell ref="AJ58:AP58"/>
    <mergeCell ref="AQ58:AW58"/>
    <mergeCell ref="AX58:BD58"/>
    <mergeCell ref="C60:F60"/>
    <mergeCell ref="G60:I60"/>
    <mergeCell ref="J60:M60"/>
    <mergeCell ref="O60:U60"/>
    <mergeCell ref="V60:AB60"/>
    <mergeCell ref="AC60:AI60"/>
    <mergeCell ref="AJ60:AP60"/>
    <mergeCell ref="BE70:BJ70"/>
    <mergeCell ref="BE68:BJ68"/>
    <mergeCell ref="BE69:BJ69"/>
    <mergeCell ref="G68:I68"/>
    <mergeCell ref="O68:U68"/>
    <mergeCell ref="V68:AB68"/>
    <mergeCell ref="AC68:AI68"/>
    <mergeCell ref="BE67:BJ67"/>
    <mergeCell ref="G66:I66"/>
    <mergeCell ref="O66:U66"/>
    <mergeCell ref="V66:AB66"/>
    <mergeCell ref="AC66:AI66"/>
    <mergeCell ref="BE66:BJ66"/>
    <mergeCell ref="G67:I67"/>
    <mergeCell ref="O67:U67"/>
    <mergeCell ref="V67:AB67"/>
    <mergeCell ref="AC67:AI67"/>
    <mergeCell ref="AJ67:AP67"/>
    <mergeCell ref="AQ67:AW67"/>
    <mergeCell ref="AX67:BD67"/>
    <mergeCell ref="AJ68:AP68"/>
    <mergeCell ref="AQ68:AW68"/>
    <mergeCell ref="AX68:BD68"/>
    <mergeCell ref="G69:I69"/>
    <mergeCell ref="AG7:AL7"/>
    <mergeCell ref="AM7:AR7"/>
    <mergeCell ref="AS7:AX7"/>
    <mergeCell ref="AY7:BD7"/>
    <mergeCell ref="BE7:BJ7"/>
    <mergeCell ref="C9:F9"/>
    <mergeCell ref="G9:I9"/>
    <mergeCell ref="J9:M9"/>
    <mergeCell ref="O9:T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G17:I17"/>
    <mergeCell ref="O17:T17"/>
    <mergeCell ref="G18:I18"/>
    <mergeCell ref="O18:T18"/>
    <mergeCell ref="AJ22:AP22"/>
    <mergeCell ref="AQ22:AW22"/>
    <mergeCell ref="AX22:BD22"/>
    <mergeCell ref="AS19:AX19"/>
    <mergeCell ref="AY19:BD19"/>
    <mergeCell ref="G19:I19"/>
    <mergeCell ref="O19:T19"/>
    <mergeCell ref="G25:I25"/>
    <mergeCell ref="O25:U25"/>
    <mergeCell ref="V25:AB25"/>
    <mergeCell ref="AC25:AI25"/>
    <mergeCell ref="AJ25:AP25"/>
    <mergeCell ref="AQ25:AW25"/>
    <mergeCell ref="AX25:BD25"/>
    <mergeCell ref="G26:I26"/>
    <mergeCell ref="O26:U26"/>
    <mergeCell ref="V26:AB26"/>
    <mergeCell ref="AC26:AI26"/>
    <mergeCell ref="AJ26:AP26"/>
    <mergeCell ref="AQ26:AW26"/>
    <mergeCell ref="AX26:BD26"/>
    <mergeCell ref="AJ27:AP27"/>
    <mergeCell ref="AQ27:AW27"/>
    <mergeCell ref="AX27:BD27"/>
    <mergeCell ref="G28:I28"/>
    <mergeCell ref="O28:U28"/>
    <mergeCell ref="V28:AB28"/>
    <mergeCell ref="AC28:AI28"/>
    <mergeCell ref="AJ28:AP28"/>
    <mergeCell ref="AQ28:AW28"/>
    <mergeCell ref="AX28:BD28"/>
    <mergeCell ref="AX32:BD32"/>
    <mergeCell ref="G33:I33"/>
    <mergeCell ref="O33:U33"/>
    <mergeCell ref="V33:AB33"/>
    <mergeCell ref="AC33:AI33"/>
    <mergeCell ref="AJ33:AP33"/>
    <mergeCell ref="AQ33:AW33"/>
    <mergeCell ref="AX33:BD33"/>
    <mergeCell ref="AJ34:AP34"/>
    <mergeCell ref="AQ34:AW34"/>
    <mergeCell ref="AX34:BD34"/>
    <mergeCell ref="BA45:BJ45"/>
    <mergeCell ref="G46:I46"/>
    <mergeCell ref="O46:W46"/>
    <mergeCell ref="X46:AF46"/>
    <mergeCell ref="AG46:AP46"/>
    <mergeCell ref="AQ46:AZ46"/>
    <mergeCell ref="BA46:BJ46"/>
    <mergeCell ref="AQ47:AZ47"/>
    <mergeCell ref="BA47:BJ47"/>
    <mergeCell ref="G47:I47"/>
    <mergeCell ref="O47:W47"/>
    <mergeCell ref="X47:AF47"/>
    <mergeCell ref="AG47:AP47"/>
    <mergeCell ref="G48:I48"/>
    <mergeCell ref="O48:W48"/>
    <mergeCell ref="X48:AF48"/>
    <mergeCell ref="AG48:AP48"/>
    <mergeCell ref="AQ48:AZ48"/>
    <mergeCell ref="BA48:BJ48"/>
    <mergeCell ref="G49:I49"/>
    <mergeCell ref="O49:W49"/>
    <mergeCell ref="X49:AF49"/>
    <mergeCell ref="AG49:AP49"/>
    <mergeCell ref="AQ49:AZ49"/>
    <mergeCell ref="BA49:BJ49"/>
    <mergeCell ref="BA50:BJ50"/>
    <mergeCell ref="G51:I51"/>
    <mergeCell ref="O51:W51"/>
    <mergeCell ref="X51:AF51"/>
    <mergeCell ref="AG51:AP51"/>
    <mergeCell ref="AQ51:AZ51"/>
    <mergeCell ref="BA51:BJ51"/>
    <mergeCell ref="G52:I52"/>
    <mergeCell ref="O52:W52"/>
    <mergeCell ref="X52:AF52"/>
    <mergeCell ref="AG52:AP52"/>
    <mergeCell ref="AQ52:AZ52"/>
    <mergeCell ref="BA52:BJ52"/>
    <mergeCell ref="O50:W50"/>
    <mergeCell ref="X50:AF50"/>
    <mergeCell ref="AG50:AP50"/>
    <mergeCell ref="AQ50:AZ50"/>
    <mergeCell ref="AQ53:AZ53"/>
    <mergeCell ref="BA53:BJ53"/>
    <mergeCell ref="G54:I54"/>
    <mergeCell ref="O54:W54"/>
    <mergeCell ref="X54:AF54"/>
    <mergeCell ref="AG54:AP54"/>
    <mergeCell ref="AQ54:AZ54"/>
    <mergeCell ref="BA54:BJ54"/>
    <mergeCell ref="G55:I55"/>
    <mergeCell ref="O55:W55"/>
    <mergeCell ref="X55:AF55"/>
    <mergeCell ref="AG55:AP55"/>
    <mergeCell ref="AQ55:AZ55"/>
    <mergeCell ref="BA55:BJ55"/>
    <mergeCell ref="G53:I53"/>
    <mergeCell ref="O53:W53"/>
    <mergeCell ref="X53:AF53"/>
    <mergeCell ref="AG53:AP53"/>
    <mergeCell ref="AQ60:AW60"/>
    <mergeCell ref="AX60:BD60"/>
    <mergeCell ref="BE60:BJ60"/>
    <mergeCell ref="G61:I61"/>
    <mergeCell ref="O61:U61"/>
    <mergeCell ref="V61:AB61"/>
    <mergeCell ref="AC61:AI61"/>
    <mergeCell ref="AJ61:AP61"/>
    <mergeCell ref="AQ61:AW61"/>
    <mergeCell ref="AX61:BD61"/>
    <mergeCell ref="G62:I62"/>
    <mergeCell ref="O62:U62"/>
    <mergeCell ref="V62:AB62"/>
    <mergeCell ref="AC62:AI62"/>
    <mergeCell ref="AJ62:AP62"/>
    <mergeCell ref="AQ62:AW62"/>
    <mergeCell ref="AX62:BD62"/>
    <mergeCell ref="AJ63:AP63"/>
    <mergeCell ref="AQ63:AW63"/>
    <mergeCell ref="AX63:BD63"/>
    <mergeCell ref="G64:I64"/>
    <mergeCell ref="O64:U64"/>
    <mergeCell ref="V64:AB64"/>
    <mergeCell ref="AC64:AI64"/>
    <mergeCell ref="AJ64:AP64"/>
    <mergeCell ref="AQ64:AW64"/>
    <mergeCell ref="AX64:BD64"/>
    <mergeCell ref="AJ66:AP66"/>
    <mergeCell ref="AQ66:AW66"/>
    <mergeCell ref="AX66:BD66"/>
    <mergeCell ref="C72:D72"/>
    <mergeCell ref="B73:D73"/>
    <mergeCell ref="O69:U69"/>
    <mergeCell ref="V69:AB69"/>
    <mergeCell ref="AC69:AI69"/>
    <mergeCell ref="AJ69:AP69"/>
    <mergeCell ref="AQ69:AW69"/>
    <mergeCell ref="AX69:BD69"/>
    <mergeCell ref="G70:I70"/>
    <mergeCell ref="O70:U70"/>
    <mergeCell ref="V70:AB70"/>
    <mergeCell ref="AC70:AI70"/>
    <mergeCell ref="AJ70:AP70"/>
    <mergeCell ref="AQ70:AW70"/>
    <mergeCell ref="AX70:BD70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3" ht="11.1" customHeight="1">
      <c r="A1" s="445">
        <v>210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3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3" ht="11.1" customHeight="1"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</row>
    <row r="4" spans="1:63" ht="11.1" customHeight="1"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</row>
    <row r="5" spans="1:63" ht="18" customHeight="1">
      <c r="B5" s="446" t="s">
        <v>863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3" ht="12" customHeight="1">
      <c r="B6" s="454" t="s">
        <v>689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1:63" ht="12" customHeight="1">
      <c r="BJ7" s="20" t="s">
        <v>792</v>
      </c>
    </row>
    <row r="8" spans="1:63" ht="13.5" customHeight="1">
      <c r="B8" s="461" t="s">
        <v>687</v>
      </c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462" t="s">
        <v>596</v>
      </c>
      <c r="O8" s="825"/>
      <c r="P8" s="825"/>
      <c r="Q8" s="825"/>
      <c r="R8" s="825"/>
      <c r="S8" s="825"/>
      <c r="T8" s="825"/>
      <c r="U8" s="462" t="s">
        <v>595</v>
      </c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 t="s">
        <v>431</v>
      </c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 t="s">
        <v>686</v>
      </c>
      <c r="BF8" s="462"/>
      <c r="BG8" s="462"/>
      <c r="BH8" s="462"/>
      <c r="BI8" s="462"/>
      <c r="BJ8" s="467"/>
    </row>
    <row r="9" spans="1:63" ht="13.5" customHeight="1">
      <c r="B9" s="855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556" t="s">
        <v>235</v>
      </c>
      <c r="V9" s="556"/>
      <c r="W9" s="556"/>
      <c r="X9" s="556"/>
      <c r="Y9" s="556"/>
      <c r="Z9" s="556"/>
      <c r="AA9" s="556" t="s">
        <v>588</v>
      </c>
      <c r="AB9" s="556"/>
      <c r="AC9" s="556"/>
      <c r="AD9" s="556"/>
      <c r="AE9" s="556"/>
      <c r="AF9" s="556"/>
      <c r="AG9" s="556" t="s">
        <v>587</v>
      </c>
      <c r="AH9" s="556"/>
      <c r="AI9" s="556"/>
      <c r="AJ9" s="556"/>
      <c r="AK9" s="556"/>
      <c r="AL9" s="556"/>
      <c r="AM9" s="556" t="s">
        <v>235</v>
      </c>
      <c r="AN9" s="556"/>
      <c r="AO9" s="556"/>
      <c r="AP9" s="556"/>
      <c r="AQ9" s="556"/>
      <c r="AR9" s="556"/>
      <c r="AS9" s="556" t="s">
        <v>588</v>
      </c>
      <c r="AT9" s="556"/>
      <c r="AU9" s="556"/>
      <c r="AV9" s="556"/>
      <c r="AW9" s="556"/>
      <c r="AX9" s="556"/>
      <c r="AY9" s="556" t="s">
        <v>587</v>
      </c>
      <c r="AZ9" s="556"/>
      <c r="BA9" s="556"/>
      <c r="BB9" s="556"/>
      <c r="BC9" s="556"/>
      <c r="BD9" s="556"/>
      <c r="BE9" s="464"/>
      <c r="BF9" s="464"/>
      <c r="BG9" s="464"/>
      <c r="BH9" s="464"/>
      <c r="BI9" s="464"/>
      <c r="BJ9" s="466"/>
    </row>
    <row r="10" spans="1:63" ht="12" customHeight="1">
      <c r="M10" s="21"/>
      <c r="N10" s="29"/>
      <c r="BI10" s="949" t="s">
        <v>685</v>
      </c>
      <c r="BJ10" s="950"/>
    </row>
    <row r="11" spans="1:63" ht="12" customHeight="1">
      <c r="C11" s="901" t="s">
        <v>18</v>
      </c>
      <c r="D11" s="846"/>
      <c r="E11" s="846"/>
      <c r="F11" s="846"/>
      <c r="G11" s="846"/>
      <c r="H11" s="846"/>
      <c r="I11" s="846"/>
      <c r="J11" s="846"/>
      <c r="K11" s="846"/>
      <c r="L11" s="846"/>
      <c r="M11" s="291"/>
      <c r="N11" s="951">
        <v>1034</v>
      </c>
      <c r="O11" s="951"/>
      <c r="P11" s="951"/>
      <c r="Q11" s="951"/>
      <c r="R11" s="952">
        <v>-86</v>
      </c>
      <c r="S11" s="952"/>
      <c r="T11" s="952"/>
      <c r="U11" s="925">
        <v>1601</v>
      </c>
      <c r="V11" s="925"/>
      <c r="W11" s="925"/>
      <c r="X11" s="925"/>
      <c r="Y11" s="925"/>
      <c r="Z11" s="925"/>
      <c r="AA11" s="925">
        <v>575</v>
      </c>
      <c r="AB11" s="925"/>
      <c r="AC11" s="925"/>
      <c r="AD11" s="925"/>
      <c r="AE11" s="925"/>
      <c r="AF11" s="925"/>
      <c r="AG11" s="925">
        <v>1026</v>
      </c>
      <c r="AH11" s="925"/>
      <c r="AI11" s="925"/>
      <c r="AJ11" s="925"/>
      <c r="AK11" s="925"/>
      <c r="AL11" s="925"/>
      <c r="AM11" s="925">
        <v>32560</v>
      </c>
      <c r="AN11" s="925"/>
      <c r="AO11" s="925"/>
      <c r="AP11" s="925"/>
      <c r="AQ11" s="925"/>
      <c r="AR11" s="925"/>
      <c r="AS11" s="925">
        <v>16901</v>
      </c>
      <c r="AT11" s="925"/>
      <c r="AU11" s="925"/>
      <c r="AV11" s="925"/>
      <c r="AW11" s="925"/>
      <c r="AX11" s="925"/>
      <c r="AY11" s="925">
        <v>15659</v>
      </c>
      <c r="AZ11" s="925"/>
      <c r="BA11" s="925"/>
      <c r="BB11" s="925"/>
      <c r="BC11" s="925"/>
      <c r="BD11" s="925"/>
      <c r="BE11" s="951">
        <v>790251</v>
      </c>
      <c r="BF11" s="951"/>
      <c r="BG11" s="951"/>
      <c r="BH11" s="951"/>
      <c r="BI11" s="951"/>
      <c r="BJ11" s="951"/>
    </row>
    <row r="12" spans="1:63" ht="8.1" customHeight="1">
      <c r="M12" s="22"/>
      <c r="N12" s="271"/>
      <c r="O12" s="271"/>
      <c r="P12" s="271"/>
      <c r="Q12" s="271"/>
      <c r="R12" s="271"/>
      <c r="S12" s="271"/>
      <c r="T12" s="271"/>
      <c r="BE12" s="271"/>
      <c r="BF12" s="271"/>
      <c r="BG12" s="271"/>
      <c r="BH12" s="271"/>
      <c r="BI12" s="271"/>
      <c r="BJ12" s="271"/>
    </row>
    <row r="13" spans="1:63" ht="12" customHeight="1">
      <c r="C13" s="458" t="s">
        <v>684</v>
      </c>
      <c r="D13" s="458"/>
      <c r="E13" s="458"/>
      <c r="F13" s="458"/>
      <c r="G13" s="458"/>
      <c r="H13" s="458"/>
      <c r="I13" s="458"/>
      <c r="J13" s="458"/>
      <c r="K13" s="458"/>
      <c r="L13" s="458"/>
      <c r="M13" s="291"/>
      <c r="N13" s="948">
        <v>6</v>
      </c>
      <c r="O13" s="948"/>
      <c r="P13" s="948"/>
      <c r="Q13" s="948"/>
      <c r="R13" s="946">
        <v>-6</v>
      </c>
      <c r="S13" s="946"/>
      <c r="T13" s="946"/>
      <c r="U13" s="913">
        <v>21</v>
      </c>
      <c r="V13" s="913"/>
      <c r="W13" s="913"/>
      <c r="X13" s="913"/>
      <c r="Y13" s="913"/>
      <c r="Z13" s="913"/>
      <c r="AA13" s="913">
        <v>6</v>
      </c>
      <c r="AB13" s="913"/>
      <c r="AC13" s="913"/>
      <c r="AD13" s="913"/>
      <c r="AE13" s="913"/>
      <c r="AF13" s="913"/>
      <c r="AG13" s="913">
        <v>15</v>
      </c>
      <c r="AH13" s="913"/>
      <c r="AI13" s="913"/>
      <c r="AJ13" s="913"/>
      <c r="AK13" s="913"/>
      <c r="AL13" s="913"/>
      <c r="AM13" s="924">
        <v>157</v>
      </c>
      <c r="AN13" s="924"/>
      <c r="AO13" s="924"/>
      <c r="AP13" s="924"/>
      <c r="AQ13" s="924"/>
      <c r="AR13" s="924"/>
      <c r="AS13" s="945">
        <v>84</v>
      </c>
      <c r="AT13" s="945"/>
      <c r="AU13" s="945"/>
      <c r="AV13" s="945"/>
      <c r="AW13" s="945"/>
      <c r="AX13" s="945"/>
      <c r="AY13" s="945">
        <v>73</v>
      </c>
      <c r="AZ13" s="945"/>
      <c r="BA13" s="945"/>
      <c r="BB13" s="945"/>
      <c r="BC13" s="945"/>
      <c r="BD13" s="945"/>
      <c r="BE13" s="945">
        <v>15902</v>
      </c>
      <c r="BF13" s="945"/>
      <c r="BG13" s="945"/>
      <c r="BH13" s="945"/>
      <c r="BI13" s="945"/>
      <c r="BJ13" s="945"/>
    </row>
    <row r="14" spans="1:63" ht="12" customHeight="1">
      <c r="C14" s="458" t="s">
        <v>683</v>
      </c>
      <c r="D14" s="458"/>
      <c r="E14" s="458"/>
      <c r="F14" s="458"/>
      <c r="G14" s="458"/>
      <c r="H14" s="458"/>
      <c r="I14" s="458"/>
      <c r="J14" s="458"/>
      <c r="K14" s="458"/>
      <c r="L14" s="458"/>
      <c r="M14" s="291"/>
      <c r="N14" s="948">
        <v>10</v>
      </c>
      <c r="O14" s="948"/>
      <c r="P14" s="948"/>
      <c r="Q14" s="948"/>
      <c r="R14" s="946"/>
      <c r="S14" s="946"/>
      <c r="T14" s="946"/>
      <c r="U14" s="913">
        <v>16</v>
      </c>
      <c r="V14" s="913"/>
      <c r="W14" s="913"/>
      <c r="X14" s="913"/>
      <c r="Y14" s="913"/>
      <c r="Z14" s="913"/>
      <c r="AA14" s="913">
        <v>5</v>
      </c>
      <c r="AB14" s="913"/>
      <c r="AC14" s="913"/>
      <c r="AD14" s="913"/>
      <c r="AE14" s="913"/>
      <c r="AF14" s="913"/>
      <c r="AG14" s="913">
        <v>11</v>
      </c>
      <c r="AH14" s="913"/>
      <c r="AI14" s="913"/>
      <c r="AJ14" s="913"/>
      <c r="AK14" s="913"/>
      <c r="AL14" s="913"/>
      <c r="AM14" s="924">
        <v>245</v>
      </c>
      <c r="AN14" s="924"/>
      <c r="AO14" s="924"/>
      <c r="AP14" s="924"/>
      <c r="AQ14" s="924"/>
      <c r="AR14" s="924"/>
      <c r="AS14" s="945">
        <v>128</v>
      </c>
      <c r="AT14" s="945"/>
      <c r="AU14" s="945"/>
      <c r="AV14" s="945"/>
      <c r="AW14" s="945"/>
      <c r="AX14" s="945"/>
      <c r="AY14" s="945">
        <v>117</v>
      </c>
      <c r="AZ14" s="945"/>
      <c r="BA14" s="945"/>
      <c r="BB14" s="945"/>
      <c r="BC14" s="945"/>
      <c r="BD14" s="945"/>
      <c r="BE14" s="945">
        <v>13773</v>
      </c>
      <c r="BF14" s="945"/>
      <c r="BG14" s="945"/>
      <c r="BH14" s="945"/>
      <c r="BI14" s="945"/>
      <c r="BJ14" s="945"/>
    </row>
    <row r="15" spans="1:63" ht="12" customHeight="1">
      <c r="C15" s="458" t="s">
        <v>682</v>
      </c>
      <c r="D15" s="458"/>
      <c r="E15" s="458"/>
      <c r="F15" s="458"/>
      <c r="G15" s="458"/>
      <c r="H15" s="458"/>
      <c r="I15" s="458"/>
      <c r="J15" s="458"/>
      <c r="K15" s="458"/>
      <c r="L15" s="458"/>
      <c r="M15" s="291"/>
      <c r="N15" s="948">
        <v>16</v>
      </c>
      <c r="O15" s="948"/>
      <c r="P15" s="948"/>
      <c r="Q15" s="948"/>
      <c r="R15" s="946"/>
      <c r="S15" s="946"/>
      <c r="T15" s="946"/>
      <c r="U15" s="913">
        <v>22</v>
      </c>
      <c r="V15" s="913"/>
      <c r="W15" s="913"/>
      <c r="X15" s="913"/>
      <c r="Y15" s="913"/>
      <c r="Z15" s="913"/>
      <c r="AA15" s="913">
        <v>9</v>
      </c>
      <c r="AB15" s="913"/>
      <c r="AC15" s="913"/>
      <c r="AD15" s="913"/>
      <c r="AE15" s="913"/>
      <c r="AF15" s="913"/>
      <c r="AG15" s="913">
        <v>13</v>
      </c>
      <c r="AH15" s="913"/>
      <c r="AI15" s="913"/>
      <c r="AJ15" s="913"/>
      <c r="AK15" s="913"/>
      <c r="AL15" s="913"/>
      <c r="AM15" s="924">
        <v>455</v>
      </c>
      <c r="AN15" s="924"/>
      <c r="AO15" s="924"/>
      <c r="AP15" s="924"/>
      <c r="AQ15" s="924"/>
      <c r="AR15" s="924"/>
      <c r="AS15" s="945">
        <v>238</v>
      </c>
      <c r="AT15" s="945"/>
      <c r="AU15" s="945"/>
      <c r="AV15" s="945"/>
      <c r="AW15" s="945"/>
      <c r="AX15" s="945"/>
      <c r="AY15" s="945">
        <v>217</v>
      </c>
      <c r="AZ15" s="945"/>
      <c r="BA15" s="945"/>
      <c r="BB15" s="945"/>
      <c r="BC15" s="945"/>
      <c r="BD15" s="945"/>
      <c r="BE15" s="945">
        <v>11459</v>
      </c>
      <c r="BF15" s="945"/>
      <c r="BG15" s="945"/>
      <c r="BH15" s="945"/>
      <c r="BI15" s="945"/>
      <c r="BJ15" s="945"/>
    </row>
    <row r="16" spans="1:63" ht="12" customHeight="1">
      <c r="C16" s="458" t="s">
        <v>681</v>
      </c>
      <c r="D16" s="458"/>
      <c r="E16" s="458"/>
      <c r="F16" s="458"/>
      <c r="G16" s="458"/>
      <c r="H16" s="458"/>
      <c r="I16" s="458"/>
      <c r="J16" s="458"/>
      <c r="K16" s="458"/>
      <c r="L16" s="458"/>
      <c r="M16" s="291"/>
      <c r="N16" s="948">
        <v>9</v>
      </c>
      <c r="O16" s="948"/>
      <c r="P16" s="948"/>
      <c r="Q16" s="948"/>
      <c r="R16" s="946">
        <v>-5</v>
      </c>
      <c r="S16" s="946"/>
      <c r="T16" s="946"/>
      <c r="U16" s="913">
        <v>21</v>
      </c>
      <c r="V16" s="913"/>
      <c r="W16" s="913"/>
      <c r="X16" s="913"/>
      <c r="Y16" s="913"/>
      <c r="Z16" s="913"/>
      <c r="AA16" s="913">
        <v>6</v>
      </c>
      <c r="AB16" s="913"/>
      <c r="AC16" s="913"/>
      <c r="AD16" s="913"/>
      <c r="AE16" s="913"/>
      <c r="AF16" s="913"/>
      <c r="AG16" s="913">
        <v>15</v>
      </c>
      <c r="AH16" s="913"/>
      <c r="AI16" s="913"/>
      <c r="AJ16" s="913"/>
      <c r="AK16" s="913"/>
      <c r="AL16" s="913"/>
      <c r="AM16" s="924">
        <v>292</v>
      </c>
      <c r="AN16" s="924"/>
      <c r="AO16" s="924"/>
      <c r="AP16" s="924"/>
      <c r="AQ16" s="924"/>
      <c r="AR16" s="924"/>
      <c r="AS16" s="945">
        <v>170</v>
      </c>
      <c r="AT16" s="945"/>
      <c r="AU16" s="945"/>
      <c r="AV16" s="945"/>
      <c r="AW16" s="945"/>
      <c r="AX16" s="945"/>
      <c r="AY16" s="945">
        <v>122</v>
      </c>
      <c r="AZ16" s="945"/>
      <c r="BA16" s="945"/>
      <c r="BB16" s="945"/>
      <c r="BC16" s="945"/>
      <c r="BD16" s="945"/>
      <c r="BE16" s="945">
        <v>7403</v>
      </c>
      <c r="BF16" s="945"/>
      <c r="BG16" s="945"/>
      <c r="BH16" s="945"/>
      <c r="BI16" s="945"/>
      <c r="BJ16" s="945"/>
    </row>
    <row r="17" spans="3:62" ht="12" customHeight="1">
      <c r="C17" s="458" t="s">
        <v>680</v>
      </c>
      <c r="D17" s="458"/>
      <c r="E17" s="458"/>
      <c r="F17" s="458"/>
      <c r="G17" s="458"/>
      <c r="H17" s="458"/>
      <c r="I17" s="458"/>
      <c r="J17" s="458"/>
      <c r="K17" s="458"/>
      <c r="L17" s="458"/>
      <c r="M17" s="291"/>
      <c r="N17" s="948">
        <v>11</v>
      </c>
      <c r="O17" s="948"/>
      <c r="P17" s="948"/>
      <c r="Q17" s="948"/>
      <c r="R17" s="946"/>
      <c r="S17" s="946"/>
      <c r="T17" s="946"/>
      <c r="U17" s="913">
        <v>17</v>
      </c>
      <c r="V17" s="913"/>
      <c r="W17" s="913"/>
      <c r="X17" s="913"/>
      <c r="Y17" s="913"/>
      <c r="Z17" s="913"/>
      <c r="AA17" s="913">
        <v>7</v>
      </c>
      <c r="AB17" s="913"/>
      <c r="AC17" s="913"/>
      <c r="AD17" s="913"/>
      <c r="AE17" s="913"/>
      <c r="AF17" s="913"/>
      <c r="AG17" s="913">
        <v>10</v>
      </c>
      <c r="AH17" s="913"/>
      <c r="AI17" s="913"/>
      <c r="AJ17" s="913"/>
      <c r="AK17" s="913"/>
      <c r="AL17" s="913"/>
      <c r="AM17" s="924">
        <v>279</v>
      </c>
      <c r="AN17" s="924"/>
      <c r="AO17" s="924"/>
      <c r="AP17" s="924"/>
      <c r="AQ17" s="924"/>
      <c r="AR17" s="924"/>
      <c r="AS17" s="945">
        <v>143</v>
      </c>
      <c r="AT17" s="945"/>
      <c r="AU17" s="945"/>
      <c r="AV17" s="945"/>
      <c r="AW17" s="945"/>
      <c r="AX17" s="945"/>
      <c r="AY17" s="945">
        <v>136</v>
      </c>
      <c r="AZ17" s="945"/>
      <c r="BA17" s="945"/>
      <c r="BB17" s="945"/>
      <c r="BC17" s="945"/>
      <c r="BD17" s="945"/>
      <c r="BE17" s="945">
        <v>10514</v>
      </c>
      <c r="BF17" s="945"/>
      <c r="BG17" s="945"/>
      <c r="BH17" s="945"/>
      <c r="BI17" s="945"/>
      <c r="BJ17" s="945"/>
    </row>
    <row r="18" spans="3:62" ht="8.1" customHeight="1">
      <c r="M18" s="22"/>
      <c r="N18" s="271"/>
      <c r="O18" s="271"/>
      <c r="P18" s="271"/>
      <c r="Q18" s="271"/>
      <c r="R18" s="271"/>
      <c r="S18" s="271"/>
      <c r="T18" s="271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</row>
    <row r="19" spans="3:62" ht="12" customHeight="1">
      <c r="C19" s="458" t="s">
        <v>679</v>
      </c>
      <c r="D19" s="458"/>
      <c r="E19" s="458"/>
      <c r="F19" s="458"/>
      <c r="G19" s="458"/>
      <c r="H19" s="458"/>
      <c r="I19" s="458"/>
      <c r="J19" s="458"/>
      <c r="K19" s="458"/>
      <c r="L19" s="458"/>
      <c r="M19" s="291"/>
      <c r="N19" s="945">
        <v>16</v>
      </c>
      <c r="O19" s="945"/>
      <c r="P19" s="945"/>
      <c r="Q19" s="945"/>
      <c r="R19" s="946">
        <v>-4</v>
      </c>
      <c r="S19" s="946"/>
      <c r="T19" s="946"/>
      <c r="U19" s="913">
        <v>27</v>
      </c>
      <c r="V19" s="913"/>
      <c r="W19" s="913"/>
      <c r="X19" s="913"/>
      <c r="Y19" s="913"/>
      <c r="Z19" s="913"/>
      <c r="AA19" s="913">
        <v>7</v>
      </c>
      <c r="AB19" s="913"/>
      <c r="AC19" s="913"/>
      <c r="AD19" s="913"/>
      <c r="AE19" s="913"/>
      <c r="AF19" s="913"/>
      <c r="AG19" s="913">
        <v>20</v>
      </c>
      <c r="AH19" s="913"/>
      <c r="AI19" s="913"/>
      <c r="AJ19" s="913"/>
      <c r="AK19" s="913"/>
      <c r="AL19" s="913"/>
      <c r="AM19" s="924">
        <v>496</v>
      </c>
      <c r="AN19" s="924"/>
      <c r="AO19" s="924"/>
      <c r="AP19" s="924"/>
      <c r="AQ19" s="924"/>
      <c r="AR19" s="924"/>
      <c r="AS19" s="945">
        <v>237</v>
      </c>
      <c r="AT19" s="945"/>
      <c r="AU19" s="945"/>
      <c r="AV19" s="945"/>
      <c r="AW19" s="945"/>
      <c r="AX19" s="945"/>
      <c r="AY19" s="945">
        <v>259</v>
      </c>
      <c r="AZ19" s="945"/>
      <c r="BA19" s="945"/>
      <c r="BB19" s="945"/>
      <c r="BC19" s="945"/>
      <c r="BD19" s="945"/>
      <c r="BE19" s="795">
        <v>11468</v>
      </c>
      <c r="BF19" s="947"/>
      <c r="BG19" s="947"/>
      <c r="BH19" s="947"/>
      <c r="BI19" s="947"/>
      <c r="BJ19" s="947"/>
    </row>
    <row r="20" spans="3:62" ht="12" customHeight="1">
      <c r="C20" s="458" t="s">
        <v>678</v>
      </c>
      <c r="D20" s="458"/>
      <c r="E20" s="458"/>
      <c r="F20" s="458"/>
      <c r="G20" s="458"/>
      <c r="H20" s="458"/>
      <c r="I20" s="458"/>
      <c r="J20" s="458"/>
      <c r="K20" s="458"/>
      <c r="L20" s="458"/>
      <c r="M20" s="291"/>
      <c r="N20" s="945">
        <v>26</v>
      </c>
      <c r="O20" s="945"/>
      <c r="P20" s="945"/>
      <c r="Q20" s="945"/>
      <c r="R20" s="946"/>
      <c r="S20" s="946"/>
      <c r="T20" s="946"/>
      <c r="U20" s="913">
        <v>35</v>
      </c>
      <c r="V20" s="913"/>
      <c r="W20" s="913"/>
      <c r="X20" s="913"/>
      <c r="Y20" s="913"/>
      <c r="Z20" s="913"/>
      <c r="AA20" s="913">
        <v>12</v>
      </c>
      <c r="AB20" s="913"/>
      <c r="AC20" s="913"/>
      <c r="AD20" s="913"/>
      <c r="AE20" s="913"/>
      <c r="AF20" s="913"/>
      <c r="AG20" s="913">
        <v>23</v>
      </c>
      <c r="AH20" s="913"/>
      <c r="AI20" s="913"/>
      <c r="AJ20" s="913"/>
      <c r="AK20" s="913"/>
      <c r="AL20" s="913"/>
      <c r="AM20" s="924">
        <v>841</v>
      </c>
      <c r="AN20" s="924"/>
      <c r="AO20" s="924"/>
      <c r="AP20" s="924"/>
      <c r="AQ20" s="924"/>
      <c r="AR20" s="924"/>
      <c r="AS20" s="945">
        <v>438</v>
      </c>
      <c r="AT20" s="945"/>
      <c r="AU20" s="945"/>
      <c r="AV20" s="945"/>
      <c r="AW20" s="945"/>
      <c r="AX20" s="945"/>
      <c r="AY20" s="945">
        <v>403</v>
      </c>
      <c r="AZ20" s="945"/>
      <c r="BA20" s="945"/>
      <c r="BB20" s="945"/>
      <c r="BC20" s="945"/>
      <c r="BD20" s="945"/>
      <c r="BE20" s="795">
        <v>13881</v>
      </c>
      <c r="BF20" s="947"/>
      <c r="BG20" s="947"/>
      <c r="BH20" s="947"/>
      <c r="BI20" s="947"/>
      <c r="BJ20" s="947"/>
    </row>
    <row r="21" spans="3:62" ht="12" customHeight="1">
      <c r="C21" s="458" t="s">
        <v>677</v>
      </c>
      <c r="D21" s="458"/>
      <c r="E21" s="458"/>
      <c r="F21" s="458"/>
      <c r="G21" s="458"/>
      <c r="H21" s="458"/>
      <c r="I21" s="458"/>
      <c r="J21" s="458"/>
      <c r="K21" s="458"/>
      <c r="L21" s="458"/>
      <c r="M21" s="291"/>
      <c r="N21" s="945">
        <v>13</v>
      </c>
      <c r="O21" s="945"/>
      <c r="P21" s="945"/>
      <c r="Q21" s="945"/>
      <c r="R21" s="946">
        <v>-1</v>
      </c>
      <c r="S21" s="946"/>
      <c r="T21" s="946"/>
      <c r="U21" s="913">
        <v>23</v>
      </c>
      <c r="V21" s="913"/>
      <c r="W21" s="913"/>
      <c r="X21" s="913"/>
      <c r="Y21" s="913"/>
      <c r="Z21" s="913"/>
      <c r="AA21" s="913">
        <v>6</v>
      </c>
      <c r="AB21" s="913"/>
      <c r="AC21" s="913"/>
      <c r="AD21" s="913"/>
      <c r="AE21" s="913"/>
      <c r="AF21" s="913"/>
      <c r="AG21" s="913">
        <v>17</v>
      </c>
      <c r="AH21" s="913"/>
      <c r="AI21" s="913"/>
      <c r="AJ21" s="913"/>
      <c r="AK21" s="913"/>
      <c r="AL21" s="913"/>
      <c r="AM21" s="924">
        <v>384</v>
      </c>
      <c r="AN21" s="924"/>
      <c r="AO21" s="924"/>
      <c r="AP21" s="924"/>
      <c r="AQ21" s="924"/>
      <c r="AR21" s="924"/>
      <c r="AS21" s="945">
        <v>196</v>
      </c>
      <c r="AT21" s="945"/>
      <c r="AU21" s="945"/>
      <c r="AV21" s="945"/>
      <c r="AW21" s="945"/>
      <c r="AX21" s="945"/>
      <c r="AY21" s="945">
        <v>188</v>
      </c>
      <c r="AZ21" s="945"/>
      <c r="BA21" s="945"/>
      <c r="BB21" s="945"/>
      <c r="BC21" s="945"/>
      <c r="BD21" s="945"/>
      <c r="BE21" s="795">
        <v>14095</v>
      </c>
      <c r="BF21" s="947"/>
      <c r="BG21" s="947"/>
      <c r="BH21" s="947"/>
      <c r="BI21" s="947"/>
      <c r="BJ21" s="947"/>
    </row>
    <row r="22" spans="3:62" ht="12" customHeight="1">
      <c r="C22" s="458" t="s">
        <v>676</v>
      </c>
      <c r="D22" s="458"/>
      <c r="E22" s="458"/>
      <c r="F22" s="458"/>
      <c r="G22" s="458"/>
      <c r="H22" s="458"/>
      <c r="I22" s="458"/>
      <c r="J22" s="458"/>
      <c r="K22" s="458"/>
      <c r="L22" s="458"/>
      <c r="M22" s="291"/>
      <c r="N22" s="945">
        <v>17</v>
      </c>
      <c r="O22" s="945"/>
      <c r="P22" s="945"/>
      <c r="Q22" s="945"/>
      <c r="R22" s="946"/>
      <c r="S22" s="946"/>
      <c r="T22" s="946"/>
      <c r="U22" s="913">
        <v>25</v>
      </c>
      <c r="V22" s="913"/>
      <c r="W22" s="913"/>
      <c r="X22" s="913"/>
      <c r="Y22" s="913"/>
      <c r="Z22" s="913"/>
      <c r="AA22" s="913">
        <v>9</v>
      </c>
      <c r="AB22" s="913"/>
      <c r="AC22" s="913"/>
      <c r="AD22" s="913"/>
      <c r="AE22" s="913"/>
      <c r="AF22" s="913"/>
      <c r="AG22" s="913">
        <v>16</v>
      </c>
      <c r="AH22" s="913"/>
      <c r="AI22" s="913"/>
      <c r="AJ22" s="913"/>
      <c r="AK22" s="913"/>
      <c r="AL22" s="913"/>
      <c r="AM22" s="924">
        <v>533</v>
      </c>
      <c r="AN22" s="924"/>
      <c r="AO22" s="924"/>
      <c r="AP22" s="924"/>
      <c r="AQ22" s="924"/>
      <c r="AR22" s="924"/>
      <c r="AS22" s="945">
        <v>286</v>
      </c>
      <c r="AT22" s="945"/>
      <c r="AU22" s="945"/>
      <c r="AV22" s="945"/>
      <c r="AW22" s="945"/>
      <c r="AX22" s="945"/>
      <c r="AY22" s="945">
        <v>247</v>
      </c>
      <c r="AZ22" s="945"/>
      <c r="BA22" s="945"/>
      <c r="BB22" s="945"/>
      <c r="BC22" s="945"/>
      <c r="BD22" s="945"/>
      <c r="BE22" s="795">
        <v>12565</v>
      </c>
      <c r="BF22" s="947"/>
      <c r="BG22" s="947"/>
      <c r="BH22" s="947"/>
      <c r="BI22" s="947"/>
      <c r="BJ22" s="947"/>
    </row>
    <row r="23" spans="3:62" ht="12" customHeight="1">
      <c r="C23" s="458" t="s">
        <v>675</v>
      </c>
      <c r="D23" s="458"/>
      <c r="E23" s="458"/>
      <c r="F23" s="458"/>
      <c r="G23" s="458"/>
      <c r="H23" s="458"/>
      <c r="I23" s="458"/>
      <c r="J23" s="458"/>
      <c r="K23" s="458"/>
      <c r="L23" s="458"/>
      <c r="M23" s="291"/>
      <c r="N23" s="945">
        <v>19</v>
      </c>
      <c r="O23" s="945"/>
      <c r="P23" s="945"/>
      <c r="Q23" s="945"/>
      <c r="R23" s="946"/>
      <c r="S23" s="946"/>
      <c r="T23" s="946"/>
      <c r="U23" s="913">
        <v>26</v>
      </c>
      <c r="V23" s="913"/>
      <c r="W23" s="913"/>
      <c r="X23" s="913"/>
      <c r="Y23" s="913"/>
      <c r="Z23" s="913"/>
      <c r="AA23" s="913">
        <v>12</v>
      </c>
      <c r="AB23" s="913"/>
      <c r="AC23" s="913"/>
      <c r="AD23" s="913"/>
      <c r="AE23" s="913"/>
      <c r="AF23" s="913"/>
      <c r="AG23" s="913">
        <v>14</v>
      </c>
      <c r="AH23" s="913"/>
      <c r="AI23" s="913"/>
      <c r="AJ23" s="913"/>
      <c r="AK23" s="913"/>
      <c r="AL23" s="913"/>
      <c r="AM23" s="924">
        <v>649</v>
      </c>
      <c r="AN23" s="924"/>
      <c r="AO23" s="924"/>
      <c r="AP23" s="924"/>
      <c r="AQ23" s="924"/>
      <c r="AR23" s="924"/>
      <c r="AS23" s="945">
        <v>344</v>
      </c>
      <c r="AT23" s="945"/>
      <c r="AU23" s="945"/>
      <c r="AV23" s="945"/>
      <c r="AW23" s="945"/>
      <c r="AX23" s="945"/>
      <c r="AY23" s="945">
        <v>305</v>
      </c>
      <c r="AZ23" s="945"/>
      <c r="BA23" s="945"/>
      <c r="BB23" s="945"/>
      <c r="BC23" s="945"/>
      <c r="BD23" s="945"/>
      <c r="BE23" s="795">
        <v>14318</v>
      </c>
      <c r="BF23" s="947"/>
      <c r="BG23" s="947"/>
      <c r="BH23" s="947"/>
      <c r="BI23" s="947"/>
      <c r="BJ23" s="947"/>
    </row>
    <row r="24" spans="3:62" ht="8.1" customHeight="1">
      <c r="M24" s="22"/>
      <c r="N24" s="271"/>
      <c r="O24" s="271"/>
      <c r="P24" s="271"/>
      <c r="Q24" s="271"/>
      <c r="R24" s="271"/>
      <c r="S24" s="271"/>
      <c r="T24" s="271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</row>
    <row r="25" spans="3:62" ht="12" customHeight="1">
      <c r="C25" s="458" t="s">
        <v>674</v>
      </c>
      <c r="D25" s="458"/>
      <c r="E25" s="458"/>
      <c r="F25" s="458"/>
      <c r="G25" s="458"/>
      <c r="H25" s="458"/>
      <c r="I25" s="458"/>
      <c r="J25" s="458"/>
      <c r="K25" s="458"/>
      <c r="L25" s="458"/>
      <c r="M25" s="291"/>
      <c r="N25" s="945">
        <v>13</v>
      </c>
      <c r="O25" s="945"/>
      <c r="P25" s="945"/>
      <c r="Q25" s="945"/>
      <c r="R25" s="946">
        <v>-1</v>
      </c>
      <c r="S25" s="946"/>
      <c r="T25" s="946"/>
      <c r="U25" s="913">
        <v>21</v>
      </c>
      <c r="V25" s="913"/>
      <c r="W25" s="913"/>
      <c r="X25" s="913"/>
      <c r="Y25" s="913"/>
      <c r="Z25" s="913"/>
      <c r="AA25" s="913">
        <v>7</v>
      </c>
      <c r="AB25" s="913"/>
      <c r="AC25" s="913"/>
      <c r="AD25" s="913"/>
      <c r="AE25" s="913"/>
      <c r="AF25" s="913"/>
      <c r="AG25" s="913">
        <v>14</v>
      </c>
      <c r="AH25" s="913"/>
      <c r="AI25" s="913"/>
      <c r="AJ25" s="913"/>
      <c r="AK25" s="913"/>
      <c r="AL25" s="913"/>
      <c r="AM25" s="924">
        <v>413</v>
      </c>
      <c r="AN25" s="924"/>
      <c r="AO25" s="924"/>
      <c r="AP25" s="924"/>
      <c r="AQ25" s="924"/>
      <c r="AR25" s="924"/>
      <c r="AS25" s="945">
        <v>215</v>
      </c>
      <c r="AT25" s="945"/>
      <c r="AU25" s="945"/>
      <c r="AV25" s="945"/>
      <c r="AW25" s="945"/>
      <c r="AX25" s="945"/>
      <c r="AY25" s="945">
        <v>198</v>
      </c>
      <c r="AZ25" s="945"/>
      <c r="BA25" s="945"/>
      <c r="BB25" s="945"/>
      <c r="BC25" s="945"/>
      <c r="BD25" s="945"/>
      <c r="BE25" s="945">
        <v>10385</v>
      </c>
      <c r="BF25" s="945"/>
      <c r="BG25" s="945"/>
      <c r="BH25" s="945"/>
      <c r="BI25" s="945"/>
      <c r="BJ25" s="945"/>
    </row>
    <row r="26" spans="3:62" ht="12" customHeight="1">
      <c r="C26" s="458" t="s">
        <v>673</v>
      </c>
      <c r="D26" s="458"/>
      <c r="E26" s="458"/>
      <c r="F26" s="458"/>
      <c r="G26" s="458"/>
      <c r="H26" s="458"/>
      <c r="I26" s="458"/>
      <c r="J26" s="458"/>
      <c r="K26" s="458"/>
      <c r="L26" s="458"/>
      <c r="M26" s="291"/>
      <c r="N26" s="945">
        <v>20</v>
      </c>
      <c r="O26" s="945"/>
      <c r="P26" s="945"/>
      <c r="Q26" s="945"/>
      <c r="R26" s="946"/>
      <c r="S26" s="946"/>
      <c r="T26" s="946"/>
      <c r="U26" s="913">
        <v>29</v>
      </c>
      <c r="V26" s="913"/>
      <c r="W26" s="913"/>
      <c r="X26" s="913"/>
      <c r="Y26" s="913"/>
      <c r="Z26" s="913"/>
      <c r="AA26" s="913">
        <v>10</v>
      </c>
      <c r="AB26" s="913"/>
      <c r="AC26" s="913"/>
      <c r="AD26" s="913"/>
      <c r="AE26" s="913"/>
      <c r="AF26" s="913"/>
      <c r="AG26" s="913">
        <v>19</v>
      </c>
      <c r="AH26" s="913"/>
      <c r="AI26" s="913"/>
      <c r="AJ26" s="913"/>
      <c r="AK26" s="913"/>
      <c r="AL26" s="913"/>
      <c r="AM26" s="924">
        <v>610</v>
      </c>
      <c r="AN26" s="924"/>
      <c r="AO26" s="924"/>
      <c r="AP26" s="924"/>
      <c r="AQ26" s="924"/>
      <c r="AR26" s="924"/>
      <c r="AS26" s="945">
        <v>306</v>
      </c>
      <c r="AT26" s="945"/>
      <c r="AU26" s="945"/>
      <c r="AV26" s="945"/>
      <c r="AW26" s="945"/>
      <c r="AX26" s="945"/>
      <c r="AY26" s="945">
        <v>304</v>
      </c>
      <c r="AZ26" s="945"/>
      <c r="BA26" s="945"/>
      <c r="BB26" s="945"/>
      <c r="BC26" s="945"/>
      <c r="BD26" s="945"/>
      <c r="BE26" s="945">
        <v>8318</v>
      </c>
      <c r="BF26" s="945"/>
      <c r="BG26" s="945"/>
      <c r="BH26" s="945"/>
      <c r="BI26" s="945"/>
      <c r="BJ26" s="945"/>
    </row>
    <row r="27" spans="3:62" ht="12" customHeight="1">
      <c r="C27" s="458" t="s">
        <v>672</v>
      </c>
      <c r="D27" s="458"/>
      <c r="E27" s="458"/>
      <c r="F27" s="458"/>
      <c r="G27" s="458"/>
      <c r="H27" s="458"/>
      <c r="I27" s="458"/>
      <c r="J27" s="458"/>
      <c r="K27" s="458"/>
      <c r="L27" s="458"/>
      <c r="M27" s="291"/>
      <c r="N27" s="945">
        <v>17</v>
      </c>
      <c r="O27" s="945"/>
      <c r="P27" s="945"/>
      <c r="Q27" s="945"/>
      <c r="R27" s="946"/>
      <c r="S27" s="946"/>
      <c r="T27" s="946"/>
      <c r="U27" s="913">
        <v>24</v>
      </c>
      <c r="V27" s="913"/>
      <c r="W27" s="913"/>
      <c r="X27" s="913"/>
      <c r="Y27" s="913"/>
      <c r="Z27" s="913"/>
      <c r="AA27" s="913">
        <v>9</v>
      </c>
      <c r="AB27" s="913"/>
      <c r="AC27" s="913"/>
      <c r="AD27" s="913"/>
      <c r="AE27" s="913"/>
      <c r="AF27" s="913"/>
      <c r="AG27" s="913">
        <v>15</v>
      </c>
      <c r="AH27" s="913"/>
      <c r="AI27" s="913"/>
      <c r="AJ27" s="913"/>
      <c r="AK27" s="913"/>
      <c r="AL27" s="913"/>
      <c r="AM27" s="924">
        <v>523</v>
      </c>
      <c r="AN27" s="924"/>
      <c r="AO27" s="924"/>
      <c r="AP27" s="924"/>
      <c r="AQ27" s="924"/>
      <c r="AR27" s="924"/>
      <c r="AS27" s="945">
        <v>285</v>
      </c>
      <c r="AT27" s="945"/>
      <c r="AU27" s="945"/>
      <c r="AV27" s="945"/>
      <c r="AW27" s="945"/>
      <c r="AX27" s="945"/>
      <c r="AY27" s="945">
        <v>238</v>
      </c>
      <c r="AZ27" s="945"/>
      <c r="BA27" s="945"/>
      <c r="BB27" s="945"/>
      <c r="BC27" s="945"/>
      <c r="BD27" s="945"/>
      <c r="BE27" s="945">
        <v>13248</v>
      </c>
      <c r="BF27" s="945"/>
      <c r="BG27" s="945"/>
      <c r="BH27" s="945"/>
      <c r="BI27" s="945"/>
      <c r="BJ27" s="945"/>
    </row>
    <row r="28" spans="3:62" ht="12" customHeight="1">
      <c r="C28" s="458" t="s">
        <v>671</v>
      </c>
      <c r="D28" s="458"/>
      <c r="E28" s="458"/>
      <c r="F28" s="458"/>
      <c r="G28" s="458"/>
      <c r="H28" s="458"/>
      <c r="I28" s="458"/>
      <c r="J28" s="458"/>
      <c r="K28" s="458"/>
      <c r="L28" s="458"/>
      <c r="M28" s="291"/>
      <c r="N28" s="945">
        <v>24</v>
      </c>
      <c r="O28" s="945"/>
      <c r="P28" s="945"/>
      <c r="Q28" s="945"/>
      <c r="R28" s="946"/>
      <c r="S28" s="946"/>
      <c r="T28" s="946"/>
      <c r="U28" s="913">
        <v>32</v>
      </c>
      <c r="V28" s="913"/>
      <c r="W28" s="913"/>
      <c r="X28" s="913"/>
      <c r="Y28" s="913"/>
      <c r="Z28" s="913"/>
      <c r="AA28" s="913">
        <v>13</v>
      </c>
      <c r="AB28" s="913"/>
      <c r="AC28" s="913"/>
      <c r="AD28" s="913"/>
      <c r="AE28" s="913"/>
      <c r="AF28" s="913"/>
      <c r="AG28" s="913">
        <v>19</v>
      </c>
      <c r="AH28" s="913"/>
      <c r="AI28" s="913"/>
      <c r="AJ28" s="913"/>
      <c r="AK28" s="913"/>
      <c r="AL28" s="913"/>
      <c r="AM28" s="924">
        <v>790</v>
      </c>
      <c r="AN28" s="924"/>
      <c r="AO28" s="924"/>
      <c r="AP28" s="924"/>
      <c r="AQ28" s="924"/>
      <c r="AR28" s="924"/>
      <c r="AS28" s="945">
        <v>416</v>
      </c>
      <c r="AT28" s="945"/>
      <c r="AU28" s="945"/>
      <c r="AV28" s="945"/>
      <c r="AW28" s="945"/>
      <c r="AX28" s="945"/>
      <c r="AY28" s="945">
        <v>374</v>
      </c>
      <c r="AZ28" s="945"/>
      <c r="BA28" s="945"/>
      <c r="BB28" s="945"/>
      <c r="BC28" s="945"/>
      <c r="BD28" s="945"/>
      <c r="BE28" s="945">
        <v>12412</v>
      </c>
      <c r="BF28" s="945"/>
      <c r="BG28" s="945"/>
      <c r="BH28" s="945"/>
      <c r="BI28" s="945"/>
      <c r="BJ28" s="945"/>
    </row>
    <row r="29" spans="3:62" ht="12" customHeight="1">
      <c r="C29" s="458" t="s">
        <v>670</v>
      </c>
      <c r="D29" s="458"/>
      <c r="E29" s="458"/>
      <c r="F29" s="458"/>
      <c r="G29" s="458"/>
      <c r="H29" s="458"/>
      <c r="I29" s="458"/>
      <c r="J29" s="458"/>
      <c r="K29" s="458"/>
      <c r="L29" s="458"/>
      <c r="M29" s="291"/>
      <c r="N29" s="945">
        <v>12</v>
      </c>
      <c r="O29" s="945"/>
      <c r="P29" s="945"/>
      <c r="Q29" s="945"/>
      <c r="R29" s="946">
        <v>-3</v>
      </c>
      <c r="S29" s="946"/>
      <c r="T29" s="946"/>
      <c r="U29" s="913">
        <v>22</v>
      </c>
      <c r="V29" s="913"/>
      <c r="W29" s="913"/>
      <c r="X29" s="913"/>
      <c r="Y29" s="913"/>
      <c r="Z29" s="913"/>
      <c r="AA29" s="913">
        <v>7</v>
      </c>
      <c r="AB29" s="913"/>
      <c r="AC29" s="913"/>
      <c r="AD29" s="913"/>
      <c r="AE29" s="913"/>
      <c r="AF29" s="913"/>
      <c r="AG29" s="913">
        <v>15</v>
      </c>
      <c r="AH29" s="913"/>
      <c r="AI29" s="913"/>
      <c r="AJ29" s="913"/>
      <c r="AK29" s="913"/>
      <c r="AL29" s="913"/>
      <c r="AM29" s="924">
        <v>363</v>
      </c>
      <c r="AN29" s="924"/>
      <c r="AO29" s="924"/>
      <c r="AP29" s="924"/>
      <c r="AQ29" s="924"/>
      <c r="AR29" s="924"/>
      <c r="AS29" s="945">
        <v>191</v>
      </c>
      <c r="AT29" s="945"/>
      <c r="AU29" s="945"/>
      <c r="AV29" s="945"/>
      <c r="AW29" s="945"/>
      <c r="AX29" s="945"/>
      <c r="AY29" s="945">
        <v>172</v>
      </c>
      <c r="AZ29" s="945"/>
      <c r="BA29" s="945"/>
      <c r="BB29" s="945"/>
      <c r="BC29" s="945"/>
      <c r="BD29" s="945"/>
      <c r="BE29" s="945">
        <v>11564</v>
      </c>
      <c r="BF29" s="945"/>
      <c r="BG29" s="945"/>
      <c r="BH29" s="945"/>
      <c r="BI29" s="945"/>
      <c r="BJ29" s="945"/>
    </row>
    <row r="30" spans="3:62" ht="8.1" customHeight="1">
      <c r="M30" s="22"/>
      <c r="N30" s="271"/>
      <c r="O30" s="271"/>
      <c r="P30" s="271"/>
      <c r="Q30" s="271"/>
      <c r="R30" s="271"/>
      <c r="S30" s="271"/>
      <c r="T30" s="271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</row>
    <row r="31" spans="3:62" ht="12" customHeight="1">
      <c r="C31" s="458" t="s">
        <v>669</v>
      </c>
      <c r="D31" s="458"/>
      <c r="E31" s="458"/>
      <c r="F31" s="458"/>
      <c r="G31" s="458"/>
      <c r="H31" s="458"/>
      <c r="I31" s="458"/>
      <c r="J31" s="458"/>
      <c r="K31" s="458"/>
      <c r="L31" s="458"/>
      <c r="M31" s="291"/>
      <c r="N31" s="945">
        <v>18</v>
      </c>
      <c r="O31" s="945"/>
      <c r="P31" s="945"/>
      <c r="Q31" s="945"/>
      <c r="R31" s="946">
        <v>-3</v>
      </c>
      <c r="S31" s="946"/>
      <c r="T31" s="946"/>
      <c r="U31" s="913">
        <v>29</v>
      </c>
      <c r="V31" s="913"/>
      <c r="W31" s="913"/>
      <c r="X31" s="913"/>
      <c r="Y31" s="913"/>
      <c r="Z31" s="913"/>
      <c r="AA31" s="913">
        <v>10</v>
      </c>
      <c r="AB31" s="913"/>
      <c r="AC31" s="913"/>
      <c r="AD31" s="913"/>
      <c r="AE31" s="913"/>
      <c r="AF31" s="913"/>
      <c r="AG31" s="913">
        <v>19</v>
      </c>
      <c r="AH31" s="913"/>
      <c r="AI31" s="913"/>
      <c r="AJ31" s="913"/>
      <c r="AK31" s="913"/>
      <c r="AL31" s="913"/>
      <c r="AM31" s="924">
        <v>575</v>
      </c>
      <c r="AN31" s="924"/>
      <c r="AO31" s="924"/>
      <c r="AP31" s="924"/>
      <c r="AQ31" s="924"/>
      <c r="AR31" s="924"/>
      <c r="AS31" s="945">
        <v>302</v>
      </c>
      <c r="AT31" s="945"/>
      <c r="AU31" s="945"/>
      <c r="AV31" s="945"/>
      <c r="AW31" s="945"/>
      <c r="AX31" s="945"/>
      <c r="AY31" s="945">
        <v>273</v>
      </c>
      <c r="AZ31" s="945"/>
      <c r="BA31" s="945"/>
      <c r="BB31" s="945"/>
      <c r="BC31" s="945"/>
      <c r="BD31" s="945"/>
      <c r="BE31" s="945">
        <v>13579</v>
      </c>
      <c r="BF31" s="945"/>
      <c r="BG31" s="945"/>
      <c r="BH31" s="945"/>
      <c r="BI31" s="945"/>
      <c r="BJ31" s="945"/>
    </row>
    <row r="32" spans="3:62" ht="12" customHeight="1">
      <c r="C32" s="458" t="s">
        <v>668</v>
      </c>
      <c r="D32" s="458"/>
      <c r="E32" s="458"/>
      <c r="F32" s="458"/>
      <c r="G32" s="458"/>
      <c r="H32" s="458"/>
      <c r="I32" s="458"/>
      <c r="J32" s="458"/>
      <c r="K32" s="458"/>
      <c r="L32" s="458"/>
      <c r="M32" s="291"/>
      <c r="N32" s="945">
        <v>14</v>
      </c>
      <c r="O32" s="945"/>
      <c r="P32" s="945"/>
      <c r="Q32" s="945"/>
      <c r="R32" s="946">
        <v>-3</v>
      </c>
      <c r="S32" s="946"/>
      <c r="T32" s="946"/>
      <c r="U32" s="913">
        <v>24</v>
      </c>
      <c r="V32" s="913"/>
      <c r="W32" s="913"/>
      <c r="X32" s="913"/>
      <c r="Y32" s="913"/>
      <c r="Z32" s="913"/>
      <c r="AA32" s="913">
        <v>8</v>
      </c>
      <c r="AB32" s="913"/>
      <c r="AC32" s="913"/>
      <c r="AD32" s="913"/>
      <c r="AE32" s="913"/>
      <c r="AF32" s="913"/>
      <c r="AG32" s="913">
        <v>16</v>
      </c>
      <c r="AH32" s="913"/>
      <c r="AI32" s="913"/>
      <c r="AJ32" s="913"/>
      <c r="AK32" s="913"/>
      <c r="AL32" s="913"/>
      <c r="AM32" s="924">
        <v>439</v>
      </c>
      <c r="AN32" s="924"/>
      <c r="AO32" s="924"/>
      <c r="AP32" s="924"/>
      <c r="AQ32" s="924"/>
      <c r="AR32" s="924"/>
      <c r="AS32" s="945">
        <v>251</v>
      </c>
      <c r="AT32" s="945"/>
      <c r="AU32" s="945"/>
      <c r="AV32" s="945"/>
      <c r="AW32" s="945"/>
      <c r="AX32" s="945"/>
      <c r="AY32" s="945">
        <v>188</v>
      </c>
      <c r="AZ32" s="945"/>
      <c r="BA32" s="945"/>
      <c r="BB32" s="945"/>
      <c r="BC32" s="945"/>
      <c r="BD32" s="945"/>
      <c r="BE32" s="945">
        <v>14557</v>
      </c>
      <c r="BF32" s="945"/>
      <c r="BG32" s="945"/>
      <c r="BH32" s="945"/>
      <c r="BI32" s="945"/>
      <c r="BJ32" s="945"/>
    </row>
    <row r="33" spans="3:62" ht="12" customHeight="1">
      <c r="C33" s="458" t="s">
        <v>667</v>
      </c>
      <c r="D33" s="458"/>
      <c r="E33" s="458"/>
      <c r="F33" s="458"/>
      <c r="G33" s="458"/>
      <c r="H33" s="458"/>
      <c r="I33" s="458"/>
      <c r="J33" s="458"/>
      <c r="K33" s="458"/>
      <c r="L33" s="458"/>
      <c r="M33" s="291"/>
      <c r="N33" s="945">
        <v>13</v>
      </c>
      <c r="O33" s="945"/>
      <c r="P33" s="945"/>
      <c r="Q33" s="945"/>
      <c r="R33" s="946"/>
      <c r="S33" s="946"/>
      <c r="T33" s="946"/>
      <c r="U33" s="913">
        <v>19</v>
      </c>
      <c r="V33" s="913"/>
      <c r="W33" s="913"/>
      <c r="X33" s="913"/>
      <c r="Y33" s="913"/>
      <c r="Z33" s="913"/>
      <c r="AA33" s="913">
        <v>8</v>
      </c>
      <c r="AB33" s="913"/>
      <c r="AC33" s="913"/>
      <c r="AD33" s="913"/>
      <c r="AE33" s="913"/>
      <c r="AF33" s="913"/>
      <c r="AG33" s="913">
        <v>11</v>
      </c>
      <c r="AH33" s="913"/>
      <c r="AI33" s="913"/>
      <c r="AJ33" s="913"/>
      <c r="AK33" s="913"/>
      <c r="AL33" s="913"/>
      <c r="AM33" s="924">
        <v>419</v>
      </c>
      <c r="AN33" s="924"/>
      <c r="AO33" s="924"/>
      <c r="AP33" s="924"/>
      <c r="AQ33" s="924"/>
      <c r="AR33" s="924"/>
      <c r="AS33" s="945">
        <v>223</v>
      </c>
      <c r="AT33" s="945"/>
      <c r="AU33" s="945"/>
      <c r="AV33" s="945"/>
      <c r="AW33" s="945"/>
      <c r="AX33" s="945"/>
      <c r="AY33" s="945">
        <v>196</v>
      </c>
      <c r="AZ33" s="945"/>
      <c r="BA33" s="945"/>
      <c r="BB33" s="945"/>
      <c r="BC33" s="945"/>
      <c r="BD33" s="945"/>
      <c r="BE33" s="945">
        <v>12250</v>
      </c>
      <c r="BF33" s="945"/>
      <c r="BG33" s="945"/>
      <c r="BH33" s="945"/>
      <c r="BI33" s="945"/>
      <c r="BJ33" s="945"/>
    </row>
    <row r="34" spans="3:62" ht="12" customHeight="1">
      <c r="C34" s="458" t="s">
        <v>666</v>
      </c>
      <c r="D34" s="458"/>
      <c r="E34" s="458"/>
      <c r="F34" s="458"/>
      <c r="G34" s="458"/>
      <c r="H34" s="458"/>
      <c r="I34" s="458"/>
      <c r="J34" s="458"/>
      <c r="K34" s="458"/>
      <c r="L34" s="458"/>
      <c r="M34" s="291"/>
      <c r="N34" s="945">
        <v>12</v>
      </c>
      <c r="O34" s="945"/>
      <c r="P34" s="945"/>
      <c r="Q34" s="945"/>
      <c r="R34" s="946"/>
      <c r="S34" s="946"/>
      <c r="T34" s="946"/>
      <c r="U34" s="913">
        <v>18</v>
      </c>
      <c r="V34" s="913"/>
      <c r="W34" s="913"/>
      <c r="X34" s="913"/>
      <c r="Y34" s="913"/>
      <c r="Z34" s="913"/>
      <c r="AA34" s="913">
        <v>5</v>
      </c>
      <c r="AB34" s="913"/>
      <c r="AC34" s="913"/>
      <c r="AD34" s="913"/>
      <c r="AE34" s="913"/>
      <c r="AF34" s="913"/>
      <c r="AG34" s="913">
        <v>13</v>
      </c>
      <c r="AH34" s="913"/>
      <c r="AI34" s="913"/>
      <c r="AJ34" s="913"/>
      <c r="AK34" s="913"/>
      <c r="AL34" s="913"/>
      <c r="AM34" s="924">
        <v>342</v>
      </c>
      <c r="AN34" s="924"/>
      <c r="AO34" s="924"/>
      <c r="AP34" s="924"/>
      <c r="AQ34" s="924"/>
      <c r="AR34" s="924"/>
      <c r="AS34" s="945">
        <v>177</v>
      </c>
      <c r="AT34" s="945"/>
      <c r="AU34" s="945"/>
      <c r="AV34" s="945"/>
      <c r="AW34" s="945"/>
      <c r="AX34" s="945"/>
      <c r="AY34" s="945">
        <v>165</v>
      </c>
      <c r="AZ34" s="945"/>
      <c r="BA34" s="945"/>
      <c r="BB34" s="945"/>
      <c r="BC34" s="945"/>
      <c r="BD34" s="945"/>
      <c r="BE34" s="945">
        <v>9007</v>
      </c>
      <c r="BF34" s="945"/>
      <c r="BG34" s="945"/>
      <c r="BH34" s="945"/>
      <c r="BI34" s="945"/>
      <c r="BJ34" s="945"/>
    </row>
    <row r="35" spans="3:62" ht="12" customHeight="1">
      <c r="C35" s="458" t="s">
        <v>665</v>
      </c>
      <c r="D35" s="458"/>
      <c r="E35" s="458"/>
      <c r="F35" s="458"/>
      <c r="G35" s="458"/>
      <c r="H35" s="458"/>
      <c r="I35" s="458"/>
      <c r="J35" s="458"/>
      <c r="K35" s="458"/>
      <c r="L35" s="458"/>
      <c r="M35" s="291"/>
      <c r="N35" s="945">
        <v>12</v>
      </c>
      <c r="O35" s="945"/>
      <c r="P35" s="945"/>
      <c r="Q35" s="945"/>
      <c r="R35" s="946">
        <v>-8</v>
      </c>
      <c r="S35" s="946"/>
      <c r="T35" s="946"/>
      <c r="U35" s="913">
        <v>29</v>
      </c>
      <c r="V35" s="913"/>
      <c r="W35" s="913"/>
      <c r="X35" s="913"/>
      <c r="Y35" s="913"/>
      <c r="Z35" s="913"/>
      <c r="AA35" s="913">
        <v>9</v>
      </c>
      <c r="AB35" s="913"/>
      <c r="AC35" s="913"/>
      <c r="AD35" s="913"/>
      <c r="AE35" s="913"/>
      <c r="AF35" s="913"/>
      <c r="AG35" s="913">
        <v>20</v>
      </c>
      <c r="AH35" s="913"/>
      <c r="AI35" s="913"/>
      <c r="AJ35" s="913"/>
      <c r="AK35" s="913"/>
      <c r="AL35" s="913"/>
      <c r="AM35" s="924">
        <v>395</v>
      </c>
      <c r="AN35" s="924"/>
      <c r="AO35" s="924"/>
      <c r="AP35" s="924"/>
      <c r="AQ35" s="924"/>
      <c r="AR35" s="924"/>
      <c r="AS35" s="945">
        <v>220</v>
      </c>
      <c r="AT35" s="945"/>
      <c r="AU35" s="945"/>
      <c r="AV35" s="945"/>
      <c r="AW35" s="945"/>
      <c r="AX35" s="945"/>
      <c r="AY35" s="945">
        <v>175</v>
      </c>
      <c r="AZ35" s="945"/>
      <c r="BA35" s="945"/>
      <c r="BB35" s="945"/>
      <c r="BC35" s="945"/>
      <c r="BD35" s="945"/>
      <c r="BE35" s="945">
        <v>9106</v>
      </c>
      <c r="BF35" s="945"/>
      <c r="BG35" s="945"/>
      <c r="BH35" s="945"/>
      <c r="BI35" s="945"/>
      <c r="BJ35" s="945"/>
    </row>
    <row r="36" spans="3:62" ht="8.1" customHeight="1">
      <c r="M36" s="22"/>
      <c r="N36" s="271"/>
      <c r="O36" s="271"/>
      <c r="P36" s="271"/>
      <c r="Q36" s="271"/>
      <c r="R36" s="271"/>
      <c r="S36" s="271"/>
      <c r="T36" s="271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</row>
    <row r="37" spans="3:62" ht="12" customHeight="1">
      <c r="C37" s="458" t="s">
        <v>664</v>
      </c>
      <c r="D37" s="458"/>
      <c r="E37" s="458"/>
      <c r="F37" s="458"/>
      <c r="G37" s="458"/>
      <c r="H37" s="458"/>
      <c r="I37" s="458"/>
      <c r="J37" s="458"/>
      <c r="K37" s="458"/>
      <c r="L37" s="458"/>
      <c r="M37" s="291"/>
      <c r="N37" s="945">
        <v>17</v>
      </c>
      <c r="O37" s="945"/>
      <c r="P37" s="945"/>
      <c r="Q37" s="945"/>
      <c r="R37" s="946">
        <v>-1</v>
      </c>
      <c r="S37" s="946"/>
      <c r="T37" s="946"/>
      <c r="U37" s="913">
        <v>25</v>
      </c>
      <c r="V37" s="913"/>
      <c r="W37" s="913"/>
      <c r="X37" s="913"/>
      <c r="Y37" s="913"/>
      <c r="Z37" s="913"/>
      <c r="AA37" s="913">
        <v>10</v>
      </c>
      <c r="AB37" s="913"/>
      <c r="AC37" s="913"/>
      <c r="AD37" s="913"/>
      <c r="AE37" s="913"/>
      <c r="AF37" s="913"/>
      <c r="AG37" s="913">
        <v>15</v>
      </c>
      <c r="AH37" s="913"/>
      <c r="AI37" s="913"/>
      <c r="AJ37" s="913"/>
      <c r="AK37" s="913"/>
      <c r="AL37" s="913"/>
      <c r="AM37" s="924">
        <v>499</v>
      </c>
      <c r="AN37" s="924"/>
      <c r="AO37" s="924"/>
      <c r="AP37" s="924"/>
      <c r="AQ37" s="924"/>
      <c r="AR37" s="924"/>
      <c r="AS37" s="945">
        <v>247</v>
      </c>
      <c r="AT37" s="945"/>
      <c r="AU37" s="945"/>
      <c r="AV37" s="945"/>
      <c r="AW37" s="945"/>
      <c r="AX37" s="945"/>
      <c r="AY37" s="945">
        <v>252</v>
      </c>
      <c r="AZ37" s="945"/>
      <c r="BA37" s="945"/>
      <c r="BB37" s="945"/>
      <c r="BC37" s="945"/>
      <c r="BD37" s="945"/>
      <c r="BE37" s="945">
        <v>11350</v>
      </c>
      <c r="BF37" s="945"/>
      <c r="BG37" s="945"/>
      <c r="BH37" s="945"/>
      <c r="BI37" s="945"/>
      <c r="BJ37" s="945"/>
    </row>
    <row r="38" spans="3:62" ht="12" customHeight="1">
      <c r="C38" s="458" t="s">
        <v>663</v>
      </c>
      <c r="D38" s="458"/>
      <c r="E38" s="458"/>
      <c r="F38" s="458"/>
      <c r="G38" s="458"/>
      <c r="H38" s="458"/>
      <c r="I38" s="458"/>
      <c r="J38" s="458"/>
      <c r="K38" s="458"/>
      <c r="L38" s="458"/>
      <c r="M38" s="291"/>
      <c r="N38" s="945">
        <v>18</v>
      </c>
      <c r="O38" s="945"/>
      <c r="P38" s="945"/>
      <c r="Q38" s="945"/>
      <c r="R38" s="946">
        <v>-3</v>
      </c>
      <c r="S38" s="946"/>
      <c r="T38" s="946"/>
      <c r="U38" s="913">
        <v>29</v>
      </c>
      <c r="V38" s="913"/>
      <c r="W38" s="913"/>
      <c r="X38" s="913"/>
      <c r="Y38" s="913"/>
      <c r="Z38" s="913"/>
      <c r="AA38" s="913">
        <v>8</v>
      </c>
      <c r="AB38" s="913"/>
      <c r="AC38" s="913"/>
      <c r="AD38" s="913"/>
      <c r="AE38" s="913"/>
      <c r="AF38" s="913"/>
      <c r="AG38" s="913">
        <v>21</v>
      </c>
      <c r="AH38" s="913"/>
      <c r="AI38" s="913"/>
      <c r="AJ38" s="913"/>
      <c r="AK38" s="913"/>
      <c r="AL38" s="913"/>
      <c r="AM38" s="924">
        <v>545</v>
      </c>
      <c r="AN38" s="924"/>
      <c r="AO38" s="924"/>
      <c r="AP38" s="924"/>
      <c r="AQ38" s="924"/>
      <c r="AR38" s="924"/>
      <c r="AS38" s="945">
        <v>289</v>
      </c>
      <c r="AT38" s="945"/>
      <c r="AU38" s="945"/>
      <c r="AV38" s="945"/>
      <c r="AW38" s="945"/>
      <c r="AX38" s="945"/>
      <c r="AY38" s="945">
        <v>256</v>
      </c>
      <c r="AZ38" s="945"/>
      <c r="BA38" s="945"/>
      <c r="BB38" s="945"/>
      <c r="BC38" s="945"/>
      <c r="BD38" s="945"/>
      <c r="BE38" s="945">
        <v>15400</v>
      </c>
      <c r="BF38" s="945"/>
      <c r="BG38" s="945"/>
      <c r="BH38" s="945"/>
      <c r="BI38" s="945"/>
      <c r="BJ38" s="945"/>
    </row>
    <row r="39" spans="3:62" ht="12" customHeight="1">
      <c r="C39" s="458" t="s">
        <v>662</v>
      </c>
      <c r="D39" s="458"/>
      <c r="E39" s="458"/>
      <c r="F39" s="458"/>
      <c r="G39" s="458"/>
      <c r="H39" s="458"/>
      <c r="I39" s="458"/>
      <c r="J39" s="458"/>
      <c r="K39" s="458"/>
      <c r="L39" s="458"/>
      <c r="M39" s="291"/>
      <c r="N39" s="945">
        <v>21</v>
      </c>
      <c r="O39" s="945"/>
      <c r="P39" s="945"/>
      <c r="Q39" s="945"/>
      <c r="R39" s="946"/>
      <c r="S39" s="946"/>
      <c r="T39" s="946"/>
      <c r="U39" s="913">
        <v>28</v>
      </c>
      <c r="V39" s="913"/>
      <c r="W39" s="913"/>
      <c r="X39" s="913"/>
      <c r="Y39" s="913"/>
      <c r="Z39" s="913"/>
      <c r="AA39" s="913">
        <v>8</v>
      </c>
      <c r="AB39" s="913"/>
      <c r="AC39" s="913"/>
      <c r="AD39" s="913"/>
      <c r="AE39" s="913"/>
      <c r="AF39" s="913"/>
      <c r="AG39" s="913">
        <v>20</v>
      </c>
      <c r="AH39" s="913"/>
      <c r="AI39" s="913"/>
      <c r="AJ39" s="913"/>
      <c r="AK39" s="913"/>
      <c r="AL39" s="913"/>
      <c r="AM39" s="924">
        <v>678</v>
      </c>
      <c r="AN39" s="924"/>
      <c r="AO39" s="924"/>
      <c r="AP39" s="924"/>
      <c r="AQ39" s="924"/>
      <c r="AR39" s="924"/>
      <c r="AS39" s="945">
        <v>360</v>
      </c>
      <c r="AT39" s="945"/>
      <c r="AU39" s="945"/>
      <c r="AV39" s="945"/>
      <c r="AW39" s="945"/>
      <c r="AX39" s="945"/>
      <c r="AY39" s="945">
        <v>318</v>
      </c>
      <c r="AZ39" s="945"/>
      <c r="BA39" s="945"/>
      <c r="BB39" s="945"/>
      <c r="BC39" s="945"/>
      <c r="BD39" s="945"/>
      <c r="BE39" s="945">
        <v>12571</v>
      </c>
      <c r="BF39" s="945"/>
      <c r="BG39" s="945"/>
      <c r="BH39" s="945"/>
      <c r="BI39" s="945"/>
      <c r="BJ39" s="945"/>
    </row>
    <row r="40" spans="3:62" ht="12" customHeight="1">
      <c r="C40" s="458" t="s">
        <v>661</v>
      </c>
      <c r="D40" s="458"/>
      <c r="E40" s="458"/>
      <c r="F40" s="458"/>
      <c r="G40" s="458"/>
      <c r="H40" s="458"/>
      <c r="I40" s="458"/>
      <c r="J40" s="458"/>
      <c r="K40" s="458"/>
      <c r="L40" s="458"/>
      <c r="M40" s="291"/>
      <c r="N40" s="945">
        <v>15</v>
      </c>
      <c r="O40" s="945"/>
      <c r="P40" s="945"/>
      <c r="Q40" s="945"/>
      <c r="R40" s="946"/>
      <c r="S40" s="946"/>
      <c r="T40" s="946"/>
      <c r="U40" s="913">
        <v>22</v>
      </c>
      <c r="V40" s="913"/>
      <c r="W40" s="913"/>
      <c r="X40" s="913"/>
      <c r="Y40" s="913"/>
      <c r="Z40" s="913"/>
      <c r="AA40" s="913">
        <v>9</v>
      </c>
      <c r="AB40" s="913"/>
      <c r="AC40" s="913"/>
      <c r="AD40" s="913"/>
      <c r="AE40" s="913"/>
      <c r="AF40" s="913"/>
      <c r="AG40" s="913">
        <v>13</v>
      </c>
      <c r="AH40" s="913"/>
      <c r="AI40" s="913"/>
      <c r="AJ40" s="913"/>
      <c r="AK40" s="913"/>
      <c r="AL40" s="913"/>
      <c r="AM40" s="924">
        <v>485</v>
      </c>
      <c r="AN40" s="924"/>
      <c r="AO40" s="924"/>
      <c r="AP40" s="924"/>
      <c r="AQ40" s="924"/>
      <c r="AR40" s="924"/>
      <c r="AS40" s="945">
        <v>254</v>
      </c>
      <c r="AT40" s="945"/>
      <c r="AU40" s="945"/>
      <c r="AV40" s="945"/>
      <c r="AW40" s="945"/>
      <c r="AX40" s="945"/>
      <c r="AY40" s="945">
        <v>231</v>
      </c>
      <c r="AZ40" s="945"/>
      <c r="BA40" s="945"/>
      <c r="BB40" s="945"/>
      <c r="BC40" s="945"/>
      <c r="BD40" s="945"/>
      <c r="BE40" s="945">
        <v>10592</v>
      </c>
      <c r="BF40" s="945"/>
      <c r="BG40" s="945"/>
      <c r="BH40" s="945"/>
      <c r="BI40" s="945"/>
      <c r="BJ40" s="945"/>
    </row>
    <row r="41" spans="3:62" ht="12" customHeight="1">
      <c r="C41" s="458" t="s">
        <v>660</v>
      </c>
      <c r="D41" s="458"/>
      <c r="E41" s="458"/>
      <c r="F41" s="458"/>
      <c r="G41" s="458"/>
      <c r="H41" s="458"/>
      <c r="I41" s="458"/>
      <c r="J41" s="458"/>
      <c r="K41" s="458"/>
      <c r="L41" s="458"/>
      <c r="M41" s="291"/>
      <c r="N41" s="945">
        <v>13</v>
      </c>
      <c r="O41" s="945"/>
      <c r="P41" s="945"/>
      <c r="Q41" s="945"/>
      <c r="R41" s="946"/>
      <c r="S41" s="946"/>
      <c r="T41" s="946"/>
      <c r="U41" s="913">
        <v>19</v>
      </c>
      <c r="V41" s="913"/>
      <c r="W41" s="913"/>
      <c r="X41" s="913"/>
      <c r="Y41" s="913"/>
      <c r="Z41" s="913"/>
      <c r="AA41" s="913">
        <v>7</v>
      </c>
      <c r="AB41" s="913"/>
      <c r="AC41" s="913"/>
      <c r="AD41" s="913"/>
      <c r="AE41" s="913"/>
      <c r="AF41" s="913"/>
      <c r="AG41" s="913">
        <v>12</v>
      </c>
      <c r="AH41" s="913"/>
      <c r="AI41" s="913"/>
      <c r="AJ41" s="913"/>
      <c r="AK41" s="913"/>
      <c r="AL41" s="913"/>
      <c r="AM41" s="924">
        <v>376</v>
      </c>
      <c r="AN41" s="924"/>
      <c r="AO41" s="924"/>
      <c r="AP41" s="924"/>
      <c r="AQ41" s="924"/>
      <c r="AR41" s="924"/>
      <c r="AS41" s="945">
        <v>199</v>
      </c>
      <c r="AT41" s="945"/>
      <c r="AU41" s="945"/>
      <c r="AV41" s="945"/>
      <c r="AW41" s="945"/>
      <c r="AX41" s="945"/>
      <c r="AY41" s="945">
        <v>177</v>
      </c>
      <c r="AZ41" s="945"/>
      <c r="BA41" s="945"/>
      <c r="BB41" s="945"/>
      <c r="BC41" s="945"/>
      <c r="BD41" s="945"/>
      <c r="BE41" s="945">
        <v>15310</v>
      </c>
      <c r="BF41" s="945"/>
      <c r="BG41" s="945"/>
      <c r="BH41" s="945"/>
      <c r="BI41" s="945"/>
      <c r="BJ41" s="945"/>
    </row>
    <row r="42" spans="3:62" ht="8.1" customHeight="1">
      <c r="M42" s="22"/>
      <c r="N42" s="271"/>
      <c r="O42" s="271"/>
      <c r="P42" s="271"/>
      <c r="Q42" s="271"/>
      <c r="R42" s="271"/>
      <c r="S42" s="271"/>
      <c r="T42" s="271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</row>
    <row r="43" spans="3:62" ht="12" customHeight="1">
      <c r="C43" s="458" t="s">
        <v>659</v>
      </c>
      <c r="D43" s="458"/>
      <c r="E43" s="458"/>
      <c r="F43" s="458"/>
      <c r="G43" s="458"/>
      <c r="H43" s="458"/>
      <c r="I43" s="458"/>
      <c r="J43" s="458"/>
      <c r="K43" s="458"/>
      <c r="L43" s="458"/>
      <c r="M43" s="291"/>
      <c r="N43" s="945">
        <v>12</v>
      </c>
      <c r="O43" s="945"/>
      <c r="P43" s="945"/>
      <c r="Q43" s="945"/>
      <c r="R43" s="946"/>
      <c r="S43" s="946"/>
      <c r="T43" s="946"/>
      <c r="U43" s="913">
        <v>19</v>
      </c>
      <c r="V43" s="913"/>
      <c r="W43" s="913"/>
      <c r="X43" s="913"/>
      <c r="Y43" s="913"/>
      <c r="Z43" s="913"/>
      <c r="AA43" s="913">
        <v>7</v>
      </c>
      <c r="AB43" s="913"/>
      <c r="AC43" s="913"/>
      <c r="AD43" s="913"/>
      <c r="AE43" s="913"/>
      <c r="AF43" s="913"/>
      <c r="AG43" s="913">
        <v>12</v>
      </c>
      <c r="AH43" s="913"/>
      <c r="AI43" s="913"/>
      <c r="AJ43" s="913"/>
      <c r="AK43" s="913"/>
      <c r="AL43" s="913"/>
      <c r="AM43" s="924">
        <v>328</v>
      </c>
      <c r="AN43" s="924"/>
      <c r="AO43" s="924"/>
      <c r="AP43" s="924"/>
      <c r="AQ43" s="924"/>
      <c r="AR43" s="924"/>
      <c r="AS43" s="945">
        <v>157</v>
      </c>
      <c r="AT43" s="945"/>
      <c r="AU43" s="945"/>
      <c r="AV43" s="945"/>
      <c r="AW43" s="945"/>
      <c r="AX43" s="945"/>
      <c r="AY43" s="945">
        <v>171</v>
      </c>
      <c r="AZ43" s="945"/>
      <c r="BA43" s="945"/>
      <c r="BB43" s="945"/>
      <c r="BC43" s="945"/>
      <c r="BD43" s="945"/>
      <c r="BE43" s="945">
        <v>12716</v>
      </c>
      <c r="BF43" s="945"/>
      <c r="BG43" s="945"/>
      <c r="BH43" s="945"/>
      <c r="BI43" s="945"/>
      <c r="BJ43" s="945"/>
    </row>
    <row r="44" spans="3:62" ht="12" customHeight="1">
      <c r="C44" s="458" t="s">
        <v>658</v>
      </c>
      <c r="D44" s="458"/>
      <c r="E44" s="458"/>
      <c r="F44" s="458"/>
      <c r="G44" s="458"/>
      <c r="H44" s="458"/>
      <c r="I44" s="458"/>
      <c r="J44" s="458"/>
      <c r="K44" s="458"/>
      <c r="L44" s="458"/>
      <c r="M44" s="291"/>
      <c r="N44" s="945">
        <v>21</v>
      </c>
      <c r="O44" s="945"/>
      <c r="P44" s="945"/>
      <c r="Q44" s="945"/>
      <c r="R44" s="946"/>
      <c r="S44" s="946"/>
      <c r="T44" s="946"/>
      <c r="U44" s="913">
        <v>28</v>
      </c>
      <c r="V44" s="913"/>
      <c r="W44" s="913"/>
      <c r="X44" s="913"/>
      <c r="Y44" s="913"/>
      <c r="Z44" s="913"/>
      <c r="AA44" s="913">
        <v>11</v>
      </c>
      <c r="AB44" s="913"/>
      <c r="AC44" s="913"/>
      <c r="AD44" s="913"/>
      <c r="AE44" s="913"/>
      <c r="AF44" s="913"/>
      <c r="AG44" s="913">
        <v>17</v>
      </c>
      <c r="AH44" s="913"/>
      <c r="AI44" s="913"/>
      <c r="AJ44" s="913"/>
      <c r="AK44" s="913"/>
      <c r="AL44" s="913"/>
      <c r="AM44" s="924">
        <v>706</v>
      </c>
      <c r="AN44" s="924"/>
      <c r="AO44" s="924"/>
      <c r="AP44" s="924"/>
      <c r="AQ44" s="924"/>
      <c r="AR44" s="924"/>
      <c r="AS44" s="945">
        <v>380</v>
      </c>
      <c r="AT44" s="945"/>
      <c r="AU44" s="945"/>
      <c r="AV44" s="945"/>
      <c r="AW44" s="945"/>
      <c r="AX44" s="945"/>
      <c r="AY44" s="945">
        <v>326</v>
      </c>
      <c r="AZ44" s="945"/>
      <c r="BA44" s="945"/>
      <c r="BB44" s="945"/>
      <c r="BC44" s="945"/>
      <c r="BD44" s="945"/>
      <c r="BE44" s="945">
        <v>10907</v>
      </c>
      <c r="BF44" s="945"/>
      <c r="BG44" s="945"/>
      <c r="BH44" s="945"/>
      <c r="BI44" s="945"/>
      <c r="BJ44" s="945"/>
    </row>
    <row r="45" spans="3:62" ht="12" customHeight="1">
      <c r="C45" s="458" t="s">
        <v>657</v>
      </c>
      <c r="D45" s="458"/>
      <c r="E45" s="458"/>
      <c r="F45" s="458"/>
      <c r="G45" s="458"/>
      <c r="H45" s="458"/>
      <c r="I45" s="458"/>
      <c r="J45" s="458"/>
      <c r="K45" s="458"/>
      <c r="L45" s="458"/>
      <c r="M45" s="291"/>
      <c r="N45" s="945">
        <v>11</v>
      </c>
      <c r="O45" s="945"/>
      <c r="P45" s="945"/>
      <c r="Q45" s="945"/>
      <c r="R45" s="946"/>
      <c r="S45" s="946"/>
      <c r="T45" s="946"/>
      <c r="U45" s="913">
        <v>17</v>
      </c>
      <c r="V45" s="913"/>
      <c r="W45" s="913"/>
      <c r="X45" s="913"/>
      <c r="Y45" s="913"/>
      <c r="Z45" s="913"/>
      <c r="AA45" s="913">
        <v>7</v>
      </c>
      <c r="AB45" s="913"/>
      <c r="AC45" s="913"/>
      <c r="AD45" s="913"/>
      <c r="AE45" s="913"/>
      <c r="AF45" s="913"/>
      <c r="AG45" s="913">
        <v>10</v>
      </c>
      <c r="AH45" s="913"/>
      <c r="AI45" s="913"/>
      <c r="AJ45" s="913"/>
      <c r="AK45" s="913"/>
      <c r="AL45" s="913"/>
      <c r="AM45" s="924">
        <v>273</v>
      </c>
      <c r="AN45" s="924"/>
      <c r="AO45" s="924"/>
      <c r="AP45" s="924"/>
      <c r="AQ45" s="924"/>
      <c r="AR45" s="924"/>
      <c r="AS45" s="945">
        <v>149</v>
      </c>
      <c r="AT45" s="945"/>
      <c r="AU45" s="945"/>
      <c r="AV45" s="945"/>
      <c r="AW45" s="945"/>
      <c r="AX45" s="945"/>
      <c r="AY45" s="945">
        <v>124</v>
      </c>
      <c r="AZ45" s="945"/>
      <c r="BA45" s="945"/>
      <c r="BB45" s="945"/>
      <c r="BC45" s="945"/>
      <c r="BD45" s="945"/>
      <c r="BE45" s="945">
        <v>10705</v>
      </c>
      <c r="BF45" s="945"/>
      <c r="BG45" s="945"/>
      <c r="BH45" s="945"/>
      <c r="BI45" s="945"/>
      <c r="BJ45" s="945"/>
    </row>
    <row r="46" spans="3:62" ht="12" customHeight="1">
      <c r="C46" s="458" t="s">
        <v>656</v>
      </c>
      <c r="D46" s="458"/>
      <c r="E46" s="458"/>
      <c r="F46" s="458"/>
      <c r="G46" s="458"/>
      <c r="H46" s="458"/>
      <c r="I46" s="458"/>
      <c r="J46" s="458"/>
      <c r="K46" s="458"/>
      <c r="L46" s="458"/>
      <c r="M46" s="291"/>
      <c r="N46" s="945">
        <v>15</v>
      </c>
      <c r="O46" s="945"/>
      <c r="P46" s="945"/>
      <c r="Q46" s="945"/>
      <c r="R46" s="946">
        <v>-4</v>
      </c>
      <c r="S46" s="946"/>
      <c r="T46" s="946"/>
      <c r="U46" s="913">
        <v>26</v>
      </c>
      <c r="V46" s="913"/>
      <c r="W46" s="913"/>
      <c r="X46" s="913"/>
      <c r="Y46" s="913"/>
      <c r="Z46" s="913"/>
      <c r="AA46" s="913">
        <v>11</v>
      </c>
      <c r="AB46" s="913"/>
      <c r="AC46" s="913"/>
      <c r="AD46" s="913"/>
      <c r="AE46" s="913"/>
      <c r="AF46" s="913"/>
      <c r="AG46" s="913">
        <v>15</v>
      </c>
      <c r="AH46" s="913"/>
      <c r="AI46" s="913"/>
      <c r="AJ46" s="913"/>
      <c r="AK46" s="913"/>
      <c r="AL46" s="913"/>
      <c r="AM46" s="924">
        <v>459</v>
      </c>
      <c r="AN46" s="924"/>
      <c r="AO46" s="924"/>
      <c r="AP46" s="924"/>
      <c r="AQ46" s="924"/>
      <c r="AR46" s="924"/>
      <c r="AS46" s="945">
        <v>239</v>
      </c>
      <c r="AT46" s="945"/>
      <c r="AU46" s="945"/>
      <c r="AV46" s="945"/>
      <c r="AW46" s="945"/>
      <c r="AX46" s="945"/>
      <c r="AY46" s="945">
        <v>220</v>
      </c>
      <c r="AZ46" s="945"/>
      <c r="BA46" s="945"/>
      <c r="BB46" s="945"/>
      <c r="BC46" s="945"/>
      <c r="BD46" s="945"/>
      <c r="BE46" s="945">
        <v>14110</v>
      </c>
      <c r="BF46" s="945"/>
      <c r="BG46" s="945"/>
      <c r="BH46" s="945"/>
      <c r="BI46" s="945"/>
      <c r="BJ46" s="945"/>
    </row>
    <row r="47" spans="3:62" ht="12" customHeight="1">
      <c r="C47" s="458" t="s">
        <v>655</v>
      </c>
      <c r="D47" s="458"/>
      <c r="E47" s="458"/>
      <c r="F47" s="458"/>
      <c r="G47" s="458"/>
      <c r="H47" s="458"/>
      <c r="I47" s="458"/>
      <c r="J47" s="458"/>
      <c r="K47" s="458"/>
      <c r="L47" s="458"/>
      <c r="M47" s="291"/>
      <c r="N47" s="945">
        <v>14</v>
      </c>
      <c r="O47" s="945"/>
      <c r="P47" s="945"/>
      <c r="Q47" s="945"/>
      <c r="R47" s="946">
        <v>-2</v>
      </c>
      <c r="S47" s="946"/>
      <c r="T47" s="946"/>
      <c r="U47" s="913">
        <v>23</v>
      </c>
      <c r="V47" s="913"/>
      <c r="W47" s="913"/>
      <c r="X47" s="913"/>
      <c r="Y47" s="913"/>
      <c r="Z47" s="913"/>
      <c r="AA47" s="913">
        <v>8</v>
      </c>
      <c r="AB47" s="913"/>
      <c r="AC47" s="913"/>
      <c r="AD47" s="913"/>
      <c r="AE47" s="913"/>
      <c r="AF47" s="913"/>
      <c r="AG47" s="913">
        <v>15</v>
      </c>
      <c r="AH47" s="913"/>
      <c r="AI47" s="913"/>
      <c r="AJ47" s="913"/>
      <c r="AK47" s="913"/>
      <c r="AL47" s="913"/>
      <c r="AM47" s="924">
        <v>457</v>
      </c>
      <c r="AN47" s="924"/>
      <c r="AO47" s="924"/>
      <c r="AP47" s="924"/>
      <c r="AQ47" s="924"/>
      <c r="AR47" s="924"/>
      <c r="AS47" s="945">
        <v>223</v>
      </c>
      <c r="AT47" s="945"/>
      <c r="AU47" s="945"/>
      <c r="AV47" s="945"/>
      <c r="AW47" s="945"/>
      <c r="AX47" s="945"/>
      <c r="AY47" s="945">
        <v>234</v>
      </c>
      <c r="AZ47" s="945"/>
      <c r="BA47" s="945"/>
      <c r="BB47" s="945"/>
      <c r="BC47" s="945"/>
      <c r="BD47" s="945"/>
      <c r="BE47" s="945">
        <v>12001</v>
      </c>
      <c r="BF47" s="945"/>
      <c r="BG47" s="945"/>
      <c r="BH47" s="945"/>
      <c r="BI47" s="945"/>
      <c r="BJ47" s="945"/>
    </row>
    <row r="48" spans="3:62" ht="8.1" customHeight="1">
      <c r="M48" s="22"/>
      <c r="N48" s="271"/>
      <c r="O48" s="271"/>
      <c r="P48" s="271"/>
      <c r="Q48" s="271"/>
      <c r="R48" s="271"/>
      <c r="S48" s="271"/>
      <c r="T48" s="271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</row>
    <row r="49" spans="3:62" ht="12" customHeight="1">
      <c r="C49" s="458" t="s">
        <v>654</v>
      </c>
      <c r="D49" s="458"/>
      <c r="E49" s="458"/>
      <c r="F49" s="458"/>
      <c r="G49" s="458"/>
      <c r="H49" s="458"/>
      <c r="I49" s="458"/>
      <c r="J49" s="458"/>
      <c r="K49" s="458"/>
      <c r="L49" s="458"/>
      <c r="M49" s="291"/>
      <c r="N49" s="945">
        <v>17</v>
      </c>
      <c r="O49" s="945"/>
      <c r="P49" s="945"/>
      <c r="Q49" s="945"/>
      <c r="R49" s="946"/>
      <c r="S49" s="946"/>
      <c r="T49" s="946"/>
      <c r="U49" s="913">
        <v>24</v>
      </c>
      <c r="V49" s="913"/>
      <c r="W49" s="913"/>
      <c r="X49" s="913"/>
      <c r="Y49" s="913"/>
      <c r="Z49" s="913"/>
      <c r="AA49" s="913">
        <v>8</v>
      </c>
      <c r="AB49" s="913"/>
      <c r="AC49" s="913"/>
      <c r="AD49" s="913"/>
      <c r="AE49" s="913"/>
      <c r="AF49" s="913"/>
      <c r="AG49" s="913">
        <v>16</v>
      </c>
      <c r="AH49" s="913"/>
      <c r="AI49" s="913"/>
      <c r="AJ49" s="913"/>
      <c r="AK49" s="913"/>
      <c r="AL49" s="913"/>
      <c r="AM49" s="924">
        <v>529</v>
      </c>
      <c r="AN49" s="924"/>
      <c r="AO49" s="924"/>
      <c r="AP49" s="924"/>
      <c r="AQ49" s="924"/>
      <c r="AR49" s="924"/>
      <c r="AS49" s="945">
        <v>265</v>
      </c>
      <c r="AT49" s="945"/>
      <c r="AU49" s="945"/>
      <c r="AV49" s="945"/>
      <c r="AW49" s="945"/>
      <c r="AX49" s="945"/>
      <c r="AY49" s="945">
        <v>264</v>
      </c>
      <c r="AZ49" s="945"/>
      <c r="BA49" s="945"/>
      <c r="BB49" s="945"/>
      <c r="BC49" s="945"/>
      <c r="BD49" s="945"/>
      <c r="BE49" s="945">
        <v>12001</v>
      </c>
      <c r="BF49" s="945"/>
      <c r="BG49" s="945"/>
      <c r="BH49" s="945"/>
      <c r="BI49" s="945"/>
      <c r="BJ49" s="945"/>
    </row>
    <row r="50" spans="3:62" ht="12" customHeight="1">
      <c r="C50" s="458" t="s">
        <v>653</v>
      </c>
      <c r="D50" s="458"/>
      <c r="E50" s="458"/>
      <c r="F50" s="458"/>
      <c r="G50" s="458"/>
      <c r="H50" s="458"/>
      <c r="I50" s="458"/>
      <c r="J50" s="458"/>
      <c r="K50" s="458"/>
      <c r="L50" s="458"/>
      <c r="M50" s="291"/>
      <c r="N50" s="945">
        <v>15</v>
      </c>
      <c r="O50" s="945"/>
      <c r="P50" s="945"/>
      <c r="Q50" s="945"/>
      <c r="R50" s="946"/>
      <c r="S50" s="946"/>
      <c r="T50" s="946"/>
      <c r="U50" s="913">
        <v>22</v>
      </c>
      <c r="V50" s="913"/>
      <c r="W50" s="913"/>
      <c r="X50" s="913"/>
      <c r="Y50" s="913"/>
      <c r="Z50" s="913"/>
      <c r="AA50" s="913">
        <v>8</v>
      </c>
      <c r="AB50" s="913"/>
      <c r="AC50" s="913"/>
      <c r="AD50" s="913"/>
      <c r="AE50" s="913"/>
      <c r="AF50" s="913"/>
      <c r="AG50" s="913">
        <v>14</v>
      </c>
      <c r="AH50" s="913"/>
      <c r="AI50" s="913"/>
      <c r="AJ50" s="913"/>
      <c r="AK50" s="913"/>
      <c r="AL50" s="913"/>
      <c r="AM50" s="924">
        <v>427</v>
      </c>
      <c r="AN50" s="924"/>
      <c r="AO50" s="924"/>
      <c r="AP50" s="924"/>
      <c r="AQ50" s="924"/>
      <c r="AR50" s="924"/>
      <c r="AS50" s="945">
        <v>221</v>
      </c>
      <c r="AT50" s="945"/>
      <c r="AU50" s="945"/>
      <c r="AV50" s="945"/>
      <c r="AW50" s="945"/>
      <c r="AX50" s="945"/>
      <c r="AY50" s="945">
        <v>206</v>
      </c>
      <c r="AZ50" s="945"/>
      <c r="BA50" s="945"/>
      <c r="BB50" s="945"/>
      <c r="BC50" s="945"/>
      <c r="BD50" s="945"/>
      <c r="BE50" s="945">
        <v>12000</v>
      </c>
      <c r="BF50" s="945"/>
      <c r="BG50" s="945"/>
      <c r="BH50" s="945"/>
      <c r="BI50" s="945"/>
      <c r="BJ50" s="945"/>
    </row>
    <row r="51" spans="3:62" ht="12" customHeight="1">
      <c r="C51" s="458" t="s">
        <v>652</v>
      </c>
      <c r="D51" s="458"/>
      <c r="E51" s="458"/>
      <c r="F51" s="458"/>
      <c r="G51" s="458"/>
      <c r="H51" s="458"/>
      <c r="I51" s="458"/>
      <c r="J51" s="458"/>
      <c r="K51" s="458"/>
      <c r="L51" s="458"/>
      <c r="M51" s="291"/>
      <c r="N51" s="945">
        <v>8</v>
      </c>
      <c r="O51" s="945"/>
      <c r="P51" s="945"/>
      <c r="Q51" s="945"/>
      <c r="R51" s="946">
        <v>-4</v>
      </c>
      <c r="S51" s="946"/>
      <c r="T51" s="946"/>
      <c r="U51" s="913">
        <v>20</v>
      </c>
      <c r="V51" s="913"/>
      <c r="W51" s="913"/>
      <c r="X51" s="913"/>
      <c r="Y51" s="913"/>
      <c r="Z51" s="913"/>
      <c r="AA51" s="913">
        <v>7</v>
      </c>
      <c r="AB51" s="913"/>
      <c r="AC51" s="913"/>
      <c r="AD51" s="913"/>
      <c r="AE51" s="913"/>
      <c r="AF51" s="913"/>
      <c r="AG51" s="913">
        <v>13</v>
      </c>
      <c r="AH51" s="913"/>
      <c r="AI51" s="913"/>
      <c r="AJ51" s="913"/>
      <c r="AK51" s="913"/>
      <c r="AL51" s="913"/>
      <c r="AM51" s="924">
        <v>239</v>
      </c>
      <c r="AN51" s="924"/>
      <c r="AO51" s="924"/>
      <c r="AP51" s="924"/>
      <c r="AQ51" s="924"/>
      <c r="AR51" s="924"/>
      <c r="AS51" s="945">
        <v>138</v>
      </c>
      <c r="AT51" s="945"/>
      <c r="AU51" s="945"/>
      <c r="AV51" s="945"/>
      <c r="AW51" s="945"/>
      <c r="AX51" s="945"/>
      <c r="AY51" s="945">
        <v>101</v>
      </c>
      <c r="AZ51" s="945"/>
      <c r="BA51" s="945"/>
      <c r="BB51" s="945"/>
      <c r="BC51" s="945"/>
      <c r="BD51" s="945"/>
      <c r="BE51" s="945">
        <v>13000</v>
      </c>
      <c r="BF51" s="945"/>
      <c r="BG51" s="945"/>
      <c r="BH51" s="945"/>
      <c r="BI51" s="945"/>
      <c r="BJ51" s="945"/>
    </row>
    <row r="52" spans="3:62" ht="12" customHeight="1">
      <c r="C52" s="458" t="s">
        <v>651</v>
      </c>
      <c r="D52" s="458"/>
      <c r="E52" s="458"/>
      <c r="F52" s="458"/>
      <c r="G52" s="458"/>
      <c r="H52" s="458"/>
      <c r="I52" s="458"/>
      <c r="J52" s="458"/>
      <c r="K52" s="458"/>
      <c r="L52" s="458"/>
      <c r="M52" s="291"/>
      <c r="N52" s="945">
        <v>18</v>
      </c>
      <c r="O52" s="945"/>
      <c r="P52" s="945"/>
      <c r="Q52" s="945"/>
      <c r="R52" s="946">
        <v>-5</v>
      </c>
      <c r="S52" s="946"/>
      <c r="T52" s="946"/>
      <c r="U52" s="913">
        <v>32</v>
      </c>
      <c r="V52" s="913"/>
      <c r="W52" s="913"/>
      <c r="X52" s="913"/>
      <c r="Y52" s="913"/>
      <c r="Z52" s="913"/>
      <c r="AA52" s="913">
        <v>12</v>
      </c>
      <c r="AB52" s="913"/>
      <c r="AC52" s="913"/>
      <c r="AD52" s="913"/>
      <c r="AE52" s="913"/>
      <c r="AF52" s="913"/>
      <c r="AG52" s="913">
        <v>20</v>
      </c>
      <c r="AH52" s="913"/>
      <c r="AI52" s="913"/>
      <c r="AJ52" s="913"/>
      <c r="AK52" s="913"/>
      <c r="AL52" s="913"/>
      <c r="AM52" s="924">
        <v>575</v>
      </c>
      <c r="AN52" s="924"/>
      <c r="AO52" s="924"/>
      <c r="AP52" s="924"/>
      <c r="AQ52" s="924"/>
      <c r="AR52" s="924"/>
      <c r="AS52" s="945">
        <v>317</v>
      </c>
      <c r="AT52" s="945"/>
      <c r="AU52" s="945"/>
      <c r="AV52" s="945"/>
      <c r="AW52" s="945"/>
      <c r="AX52" s="945"/>
      <c r="AY52" s="945">
        <v>258</v>
      </c>
      <c r="AZ52" s="945"/>
      <c r="BA52" s="945"/>
      <c r="BB52" s="945"/>
      <c r="BC52" s="945"/>
      <c r="BD52" s="945"/>
      <c r="BE52" s="945">
        <v>12207</v>
      </c>
      <c r="BF52" s="945"/>
      <c r="BG52" s="945"/>
      <c r="BH52" s="945"/>
      <c r="BI52" s="945"/>
      <c r="BJ52" s="945"/>
    </row>
    <row r="53" spans="3:62" ht="12" customHeight="1">
      <c r="C53" s="458" t="s">
        <v>650</v>
      </c>
      <c r="D53" s="458"/>
      <c r="E53" s="458"/>
      <c r="F53" s="458"/>
      <c r="G53" s="458"/>
      <c r="H53" s="458"/>
      <c r="I53" s="458"/>
      <c r="J53" s="458"/>
      <c r="K53" s="458"/>
      <c r="L53" s="458"/>
      <c r="M53" s="291"/>
      <c r="N53" s="945">
        <v>12</v>
      </c>
      <c r="O53" s="945"/>
      <c r="P53" s="945"/>
      <c r="Q53" s="945"/>
      <c r="R53" s="946">
        <v>-3</v>
      </c>
      <c r="S53" s="946"/>
      <c r="T53" s="946"/>
      <c r="U53" s="913">
        <v>22</v>
      </c>
      <c r="V53" s="913"/>
      <c r="W53" s="913"/>
      <c r="X53" s="913"/>
      <c r="Y53" s="913"/>
      <c r="Z53" s="913"/>
      <c r="AA53" s="913">
        <v>11</v>
      </c>
      <c r="AB53" s="913"/>
      <c r="AC53" s="913"/>
      <c r="AD53" s="913"/>
      <c r="AE53" s="913"/>
      <c r="AF53" s="913"/>
      <c r="AG53" s="913">
        <v>11</v>
      </c>
      <c r="AH53" s="913"/>
      <c r="AI53" s="913"/>
      <c r="AJ53" s="913"/>
      <c r="AK53" s="913"/>
      <c r="AL53" s="913"/>
      <c r="AM53" s="924">
        <v>365</v>
      </c>
      <c r="AN53" s="924"/>
      <c r="AO53" s="924"/>
      <c r="AP53" s="924"/>
      <c r="AQ53" s="924"/>
      <c r="AR53" s="924"/>
      <c r="AS53" s="945">
        <v>187</v>
      </c>
      <c r="AT53" s="945"/>
      <c r="AU53" s="945"/>
      <c r="AV53" s="945"/>
      <c r="AW53" s="945"/>
      <c r="AX53" s="945"/>
      <c r="AY53" s="945">
        <v>178</v>
      </c>
      <c r="AZ53" s="945"/>
      <c r="BA53" s="945"/>
      <c r="BB53" s="945"/>
      <c r="BC53" s="945"/>
      <c r="BD53" s="945"/>
      <c r="BE53" s="945">
        <v>12455</v>
      </c>
      <c r="BF53" s="945"/>
      <c r="BG53" s="945"/>
      <c r="BH53" s="945"/>
      <c r="BI53" s="945"/>
      <c r="BJ53" s="945"/>
    </row>
    <row r="54" spans="3:62" ht="8.1" customHeight="1">
      <c r="M54" s="22"/>
      <c r="N54" s="271"/>
      <c r="O54" s="271"/>
      <c r="P54" s="271"/>
      <c r="Q54" s="271"/>
      <c r="R54" s="271"/>
      <c r="S54" s="271"/>
      <c r="T54" s="271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</row>
    <row r="55" spans="3:62" ht="12" customHeight="1">
      <c r="C55" s="458" t="s">
        <v>649</v>
      </c>
      <c r="D55" s="458"/>
      <c r="E55" s="458"/>
      <c r="F55" s="458"/>
      <c r="G55" s="458"/>
      <c r="H55" s="458"/>
      <c r="I55" s="458"/>
      <c r="J55" s="458"/>
      <c r="K55" s="458"/>
      <c r="L55" s="458"/>
      <c r="M55" s="291"/>
      <c r="N55" s="945">
        <v>12</v>
      </c>
      <c r="O55" s="945"/>
      <c r="P55" s="945"/>
      <c r="Q55" s="945"/>
      <c r="R55" s="946">
        <v>-2</v>
      </c>
      <c r="S55" s="946"/>
      <c r="T55" s="946"/>
      <c r="U55" s="913">
        <v>22</v>
      </c>
      <c r="V55" s="913"/>
      <c r="W55" s="913"/>
      <c r="X55" s="913"/>
      <c r="Y55" s="913"/>
      <c r="Z55" s="913"/>
      <c r="AA55" s="913">
        <v>7</v>
      </c>
      <c r="AB55" s="913"/>
      <c r="AC55" s="913"/>
      <c r="AD55" s="913"/>
      <c r="AE55" s="913"/>
      <c r="AF55" s="913"/>
      <c r="AG55" s="913">
        <v>15</v>
      </c>
      <c r="AH55" s="913"/>
      <c r="AI55" s="913"/>
      <c r="AJ55" s="913"/>
      <c r="AK55" s="913"/>
      <c r="AL55" s="913"/>
      <c r="AM55" s="924">
        <v>342</v>
      </c>
      <c r="AN55" s="924"/>
      <c r="AO55" s="924"/>
      <c r="AP55" s="924"/>
      <c r="AQ55" s="924"/>
      <c r="AR55" s="924"/>
      <c r="AS55" s="945">
        <v>166</v>
      </c>
      <c r="AT55" s="945"/>
      <c r="AU55" s="945"/>
      <c r="AV55" s="945"/>
      <c r="AW55" s="945"/>
      <c r="AX55" s="945"/>
      <c r="AY55" s="945">
        <v>176</v>
      </c>
      <c r="AZ55" s="945"/>
      <c r="BA55" s="945"/>
      <c r="BB55" s="945"/>
      <c r="BC55" s="945"/>
      <c r="BD55" s="945"/>
      <c r="BE55" s="945">
        <v>9530</v>
      </c>
      <c r="BF55" s="945"/>
      <c r="BG55" s="945"/>
      <c r="BH55" s="945"/>
      <c r="BI55" s="945"/>
      <c r="BJ55" s="945"/>
    </row>
    <row r="56" spans="3:62" ht="12" customHeight="1">
      <c r="C56" s="458" t="s">
        <v>648</v>
      </c>
      <c r="D56" s="458"/>
      <c r="E56" s="458"/>
      <c r="F56" s="458"/>
      <c r="G56" s="458"/>
      <c r="H56" s="458"/>
      <c r="I56" s="458"/>
      <c r="J56" s="458"/>
      <c r="K56" s="458"/>
      <c r="L56" s="458"/>
      <c r="M56" s="291"/>
      <c r="N56" s="945">
        <v>19</v>
      </c>
      <c r="O56" s="945"/>
      <c r="P56" s="945"/>
      <c r="Q56" s="945"/>
      <c r="R56" s="946"/>
      <c r="S56" s="946"/>
      <c r="T56" s="946"/>
      <c r="U56" s="913">
        <v>26</v>
      </c>
      <c r="V56" s="913"/>
      <c r="W56" s="913"/>
      <c r="X56" s="913"/>
      <c r="Y56" s="913"/>
      <c r="Z56" s="913"/>
      <c r="AA56" s="913">
        <v>11</v>
      </c>
      <c r="AB56" s="913"/>
      <c r="AC56" s="913"/>
      <c r="AD56" s="913"/>
      <c r="AE56" s="913"/>
      <c r="AF56" s="913"/>
      <c r="AG56" s="913">
        <v>15</v>
      </c>
      <c r="AH56" s="913"/>
      <c r="AI56" s="913"/>
      <c r="AJ56" s="913"/>
      <c r="AK56" s="913"/>
      <c r="AL56" s="913"/>
      <c r="AM56" s="924">
        <v>621</v>
      </c>
      <c r="AN56" s="924"/>
      <c r="AO56" s="924"/>
      <c r="AP56" s="924"/>
      <c r="AQ56" s="924"/>
      <c r="AR56" s="924"/>
      <c r="AS56" s="945">
        <v>318</v>
      </c>
      <c r="AT56" s="945"/>
      <c r="AU56" s="945"/>
      <c r="AV56" s="945"/>
      <c r="AW56" s="945"/>
      <c r="AX56" s="945"/>
      <c r="AY56" s="945">
        <v>303</v>
      </c>
      <c r="AZ56" s="945"/>
      <c r="BA56" s="945"/>
      <c r="BB56" s="945"/>
      <c r="BC56" s="945"/>
      <c r="BD56" s="945"/>
      <c r="BE56" s="945">
        <v>9868</v>
      </c>
      <c r="BF56" s="945"/>
      <c r="BG56" s="945"/>
      <c r="BH56" s="945"/>
      <c r="BI56" s="945"/>
      <c r="BJ56" s="945"/>
    </row>
    <row r="57" spans="3:62" ht="12" customHeight="1">
      <c r="C57" s="458" t="s">
        <v>647</v>
      </c>
      <c r="D57" s="458"/>
      <c r="E57" s="458"/>
      <c r="F57" s="458"/>
      <c r="G57" s="458"/>
      <c r="H57" s="458"/>
      <c r="I57" s="458"/>
      <c r="J57" s="458"/>
      <c r="K57" s="458"/>
      <c r="L57" s="458"/>
      <c r="M57" s="291"/>
      <c r="N57" s="945">
        <v>18</v>
      </c>
      <c r="O57" s="945"/>
      <c r="P57" s="945"/>
      <c r="Q57" s="945"/>
      <c r="R57" s="946"/>
      <c r="S57" s="946"/>
      <c r="T57" s="946"/>
      <c r="U57" s="913">
        <v>26</v>
      </c>
      <c r="V57" s="913"/>
      <c r="W57" s="913"/>
      <c r="X57" s="913"/>
      <c r="Y57" s="913"/>
      <c r="Z57" s="913"/>
      <c r="AA57" s="913">
        <v>7</v>
      </c>
      <c r="AB57" s="913"/>
      <c r="AC57" s="913"/>
      <c r="AD57" s="913"/>
      <c r="AE57" s="913"/>
      <c r="AF57" s="913"/>
      <c r="AG57" s="913">
        <v>19</v>
      </c>
      <c r="AH57" s="913"/>
      <c r="AI57" s="913"/>
      <c r="AJ57" s="913"/>
      <c r="AK57" s="913"/>
      <c r="AL57" s="913"/>
      <c r="AM57" s="924">
        <v>597</v>
      </c>
      <c r="AN57" s="924"/>
      <c r="AO57" s="924"/>
      <c r="AP57" s="924"/>
      <c r="AQ57" s="924"/>
      <c r="AR57" s="924"/>
      <c r="AS57" s="945">
        <v>319</v>
      </c>
      <c r="AT57" s="945"/>
      <c r="AU57" s="945"/>
      <c r="AV57" s="945"/>
      <c r="AW57" s="945"/>
      <c r="AX57" s="945"/>
      <c r="AY57" s="945">
        <v>278</v>
      </c>
      <c r="AZ57" s="945"/>
      <c r="BA57" s="945"/>
      <c r="BB57" s="945"/>
      <c r="BC57" s="945"/>
      <c r="BD57" s="945"/>
      <c r="BE57" s="945">
        <v>11662</v>
      </c>
      <c r="BF57" s="945"/>
      <c r="BG57" s="945"/>
      <c r="BH57" s="945"/>
      <c r="BI57" s="945"/>
      <c r="BJ57" s="945"/>
    </row>
    <row r="58" spans="3:62" ht="12" customHeight="1">
      <c r="C58" s="458" t="s">
        <v>646</v>
      </c>
      <c r="D58" s="458"/>
      <c r="E58" s="458"/>
      <c r="F58" s="458"/>
      <c r="G58" s="458"/>
      <c r="H58" s="458"/>
      <c r="I58" s="458"/>
      <c r="J58" s="458"/>
      <c r="K58" s="458"/>
      <c r="L58" s="458"/>
      <c r="M58" s="291"/>
      <c r="N58" s="945">
        <v>19</v>
      </c>
      <c r="O58" s="945"/>
      <c r="P58" s="945"/>
      <c r="Q58" s="945"/>
      <c r="R58" s="946">
        <v>-2</v>
      </c>
      <c r="S58" s="946"/>
      <c r="T58" s="946"/>
      <c r="U58" s="913">
        <v>30</v>
      </c>
      <c r="V58" s="913"/>
      <c r="W58" s="913"/>
      <c r="X58" s="913"/>
      <c r="Y58" s="913"/>
      <c r="Z58" s="913"/>
      <c r="AA58" s="913">
        <v>10</v>
      </c>
      <c r="AB58" s="913"/>
      <c r="AC58" s="913"/>
      <c r="AD58" s="913"/>
      <c r="AE58" s="913"/>
      <c r="AF58" s="913"/>
      <c r="AG58" s="913">
        <v>20</v>
      </c>
      <c r="AH58" s="913"/>
      <c r="AI58" s="913"/>
      <c r="AJ58" s="913"/>
      <c r="AK58" s="913"/>
      <c r="AL58" s="913"/>
      <c r="AM58" s="924">
        <v>623</v>
      </c>
      <c r="AN58" s="924"/>
      <c r="AO58" s="924"/>
      <c r="AP58" s="924"/>
      <c r="AQ58" s="924"/>
      <c r="AR58" s="924"/>
      <c r="AS58" s="945">
        <v>326</v>
      </c>
      <c r="AT58" s="945"/>
      <c r="AU58" s="945"/>
      <c r="AV58" s="945"/>
      <c r="AW58" s="945"/>
      <c r="AX58" s="945"/>
      <c r="AY58" s="945">
        <v>297</v>
      </c>
      <c r="AZ58" s="945"/>
      <c r="BA58" s="945"/>
      <c r="BB58" s="945"/>
      <c r="BC58" s="945"/>
      <c r="BD58" s="945"/>
      <c r="BE58" s="945">
        <v>13757</v>
      </c>
      <c r="BF58" s="945"/>
      <c r="BG58" s="945"/>
      <c r="BH58" s="945"/>
      <c r="BI58" s="945"/>
      <c r="BJ58" s="945"/>
    </row>
    <row r="59" spans="3:62" ht="12" customHeight="1">
      <c r="C59" s="458" t="s">
        <v>645</v>
      </c>
      <c r="D59" s="458"/>
      <c r="E59" s="458"/>
      <c r="F59" s="458"/>
      <c r="G59" s="458"/>
      <c r="H59" s="458"/>
      <c r="I59" s="458"/>
      <c r="J59" s="458"/>
      <c r="K59" s="458"/>
      <c r="L59" s="458"/>
      <c r="M59" s="291"/>
      <c r="N59" s="945">
        <v>19</v>
      </c>
      <c r="O59" s="945"/>
      <c r="P59" s="945"/>
      <c r="Q59" s="945"/>
      <c r="R59" s="946"/>
      <c r="S59" s="946"/>
      <c r="T59" s="946"/>
      <c r="U59" s="913">
        <v>26</v>
      </c>
      <c r="V59" s="913"/>
      <c r="W59" s="913"/>
      <c r="X59" s="913"/>
      <c r="Y59" s="913"/>
      <c r="Z59" s="913"/>
      <c r="AA59" s="913">
        <v>8</v>
      </c>
      <c r="AB59" s="913"/>
      <c r="AC59" s="913"/>
      <c r="AD59" s="913"/>
      <c r="AE59" s="913"/>
      <c r="AF59" s="913"/>
      <c r="AG59" s="913">
        <v>18</v>
      </c>
      <c r="AH59" s="913"/>
      <c r="AI59" s="913"/>
      <c r="AJ59" s="913"/>
      <c r="AK59" s="913"/>
      <c r="AL59" s="913"/>
      <c r="AM59" s="924">
        <v>707</v>
      </c>
      <c r="AN59" s="924"/>
      <c r="AO59" s="924"/>
      <c r="AP59" s="924"/>
      <c r="AQ59" s="924"/>
      <c r="AR59" s="924"/>
      <c r="AS59" s="945">
        <v>341</v>
      </c>
      <c r="AT59" s="945"/>
      <c r="AU59" s="945"/>
      <c r="AV59" s="945"/>
      <c r="AW59" s="945"/>
      <c r="AX59" s="945"/>
      <c r="AY59" s="945">
        <v>366</v>
      </c>
      <c r="AZ59" s="945"/>
      <c r="BA59" s="945"/>
      <c r="BB59" s="945"/>
      <c r="BC59" s="945"/>
      <c r="BD59" s="945"/>
      <c r="BE59" s="945">
        <v>9322</v>
      </c>
      <c r="BF59" s="945"/>
      <c r="BG59" s="945"/>
      <c r="BH59" s="945"/>
      <c r="BI59" s="945"/>
      <c r="BJ59" s="945"/>
    </row>
    <row r="60" spans="3:62" ht="8.1" customHeight="1">
      <c r="M60" s="22"/>
      <c r="N60" s="271"/>
      <c r="O60" s="271"/>
      <c r="P60" s="271"/>
      <c r="Q60" s="271"/>
      <c r="R60" s="271"/>
      <c r="S60" s="271"/>
      <c r="T60" s="271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</row>
    <row r="61" spans="3:62" ht="12" customHeight="1">
      <c r="C61" s="458" t="s">
        <v>644</v>
      </c>
      <c r="D61" s="458"/>
      <c r="E61" s="458"/>
      <c r="F61" s="458"/>
      <c r="G61" s="458"/>
      <c r="H61" s="458"/>
      <c r="I61" s="458"/>
      <c r="J61" s="458"/>
      <c r="K61" s="458"/>
      <c r="L61" s="458"/>
      <c r="M61" s="291"/>
      <c r="N61" s="945">
        <v>24</v>
      </c>
      <c r="O61" s="945"/>
      <c r="P61" s="945"/>
      <c r="Q61" s="945"/>
      <c r="R61" s="946"/>
      <c r="S61" s="946"/>
      <c r="T61" s="946"/>
      <c r="U61" s="913">
        <v>33</v>
      </c>
      <c r="V61" s="913"/>
      <c r="W61" s="913"/>
      <c r="X61" s="913"/>
      <c r="Y61" s="913"/>
      <c r="Z61" s="913"/>
      <c r="AA61" s="913">
        <v>12</v>
      </c>
      <c r="AB61" s="913"/>
      <c r="AC61" s="913"/>
      <c r="AD61" s="913"/>
      <c r="AE61" s="913"/>
      <c r="AF61" s="913"/>
      <c r="AG61" s="913">
        <v>21</v>
      </c>
      <c r="AH61" s="913"/>
      <c r="AI61" s="913"/>
      <c r="AJ61" s="913"/>
      <c r="AK61" s="913"/>
      <c r="AL61" s="913"/>
      <c r="AM61" s="924">
        <v>829</v>
      </c>
      <c r="AN61" s="924"/>
      <c r="AO61" s="924"/>
      <c r="AP61" s="924"/>
      <c r="AQ61" s="924"/>
      <c r="AR61" s="924"/>
      <c r="AS61" s="945">
        <v>396</v>
      </c>
      <c r="AT61" s="945"/>
      <c r="AU61" s="945"/>
      <c r="AV61" s="945"/>
      <c r="AW61" s="945"/>
      <c r="AX61" s="945"/>
      <c r="AY61" s="945">
        <v>433</v>
      </c>
      <c r="AZ61" s="945"/>
      <c r="BA61" s="945"/>
      <c r="BB61" s="945"/>
      <c r="BC61" s="945"/>
      <c r="BD61" s="945"/>
      <c r="BE61" s="945">
        <v>16210</v>
      </c>
      <c r="BF61" s="945"/>
      <c r="BG61" s="945"/>
      <c r="BH61" s="945"/>
      <c r="BI61" s="945"/>
      <c r="BJ61" s="945"/>
    </row>
    <row r="62" spans="3:62" ht="12" customHeight="1">
      <c r="C62" s="458" t="s">
        <v>643</v>
      </c>
      <c r="D62" s="458"/>
      <c r="E62" s="458"/>
      <c r="F62" s="458"/>
      <c r="G62" s="458"/>
      <c r="H62" s="458"/>
      <c r="I62" s="458"/>
      <c r="J62" s="458"/>
      <c r="K62" s="458"/>
      <c r="L62" s="458"/>
      <c r="M62" s="291"/>
      <c r="N62" s="945">
        <v>17</v>
      </c>
      <c r="O62" s="945"/>
      <c r="P62" s="945"/>
      <c r="Q62" s="945"/>
      <c r="R62" s="946"/>
      <c r="S62" s="946"/>
      <c r="T62" s="946"/>
      <c r="U62" s="913">
        <v>26</v>
      </c>
      <c r="V62" s="913"/>
      <c r="W62" s="913"/>
      <c r="X62" s="913"/>
      <c r="Y62" s="913"/>
      <c r="Z62" s="913"/>
      <c r="AA62" s="913">
        <v>9</v>
      </c>
      <c r="AB62" s="913"/>
      <c r="AC62" s="913"/>
      <c r="AD62" s="913"/>
      <c r="AE62" s="913"/>
      <c r="AF62" s="913"/>
      <c r="AG62" s="913">
        <v>17</v>
      </c>
      <c r="AH62" s="913"/>
      <c r="AI62" s="913"/>
      <c r="AJ62" s="913"/>
      <c r="AK62" s="913"/>
      <c r="AL62" s="913"/>
      <c r="AM62" s="924">
        <v>544</v>
      </c>
      <c r="AN62" s="924"/>
      <c r="AO62" s="924"/>
      <c r="AP62" s="924"/>
      <c r="AQ62" s="924"/>
      <c r="AR62" s="924"/>
      <c r="AS62" s="945">
        <v>267</v>
      </c>
      <c r="AT62" s="945"/>
      <c r="AU62" s="945"/>
      <c r="AV62" s="945"/>
      <c r="AW62" s="945"/>
      <c r="AX62" s="945"/>
      <c r="AY62" s="945">
        <v>277</v>
      </c>
      <c r="AZ62" s="945"/>
      <c r="BA62" s="945"/>
      <c r="BB62" s="945"/>
      <c r="BC62" s="945"/>
      <c r="BD62" s="945"/>
      <c r="BE62" s="945">
        <v>14258</v>
      </c>
      <c r="BF62" s="945"/>
      <c r="BG62" s="945"/>
      <c r="BH62" s="945"/>
      <c r="BI62" s="945"/>
      <c r="BJ62" s="945"/>
    </row>
    <row r="63" spans="3:62" ht="12" customHeight="1">
      <c r="C63" s="458" t="s">
        <v>642</v>
      </c>
      <c r="D63" s="458"/>
      <c r="E63" s="458"/>
      <c r="F63" s="458"/>
      <c r="G63" s="458"/>
      <c r="H63" s="458"/>
      <c r="I63" s="458"/>
      <c r="J63" s="458"/>
      <c r="K63" s="458"/>
      <c r="L63" s="458"/>
      <c r="M63" s="291"/>
      <c r="N63" s="945">
        <v>18</v>
      </c>
      <c r="O63" s="945"/>
      <c r="P63" s="945"/>
      <c r="Q63" s="945"/>
      <c r="R63" s="946"/>
      <c r="S63" s="946"/>
      <c r="T63" s="946"/>
      <c r="U63" s="913">
        <v>25</v>
      </c>
      <c r="V63" s="913"/>
      <c r="W63" s="913"/>
      <c r="X63" s="913"/>
      <c r="Y63" s="913"/>
      <c r="Z63" s="913"/>
      <c r="AA63" s="913">
        <v>10</v>
      </c>
      <c r="AB63" s="913"/>
      <c r="AC63" s="913"/>
      <c r="AD63" s="913"/>
      <c r="AE63" s="913"/>
      <c r="AF63" s="913"/>
      <c r="AG63" s="913">
        <v>15</v>
      </c>
      <c r="AH63" s="913"/>
      <c r="AI63" s="913"/>
      <c r="AJ63" s="913"/>
      <c r="AK63" s="913"/>
      <c r="AL63" s="913"/>
      <c r="AM63" s="924">
        <v>643</v>
      </c>
      <c r="AN63" s="924"/>
      <c r="AO63" s="924"/>
      <c r="AP63" s="924"/>
      <c r="AQ63" s="924"/>
      <c r="AR63" s="924"/>
      <c r="AS63" s="945">
        <v>341</v>
      </c>
      <c r="AT63" s="945"/>
      <c r="AU63" s="945"/>
      <c r="AV63" s="945"/>
      <c r="AW63" s="945"/>
      <c r="AX63" s="945"/>
      <c r="AY63" s="945">
        <v>302</v>
      </c>
      <c r="AZ63" s="945"/>
      <c r="BA63" s="945"/>
      <c r="BB63" s="945"/>
      <c r="BC63" s="945"/>
      <c r="BD63" s="945"/>
      <c r="BE63" s="945">
        <v>10127</v>
      </c>
      <c r="BF63" s="945"/>
      <c r="BG63" s="945"/>
      <c r="BH63" s="945"/>
      <c r="BI63" s="945"/>
      <c r="BJ63" s="945"/>
    </row>
    <row r="64" spans="3:62" ht="12" customHeight="1">
      <c r="C64" s="458" t="s">
        <v>641</v>
      </c>
      <c r="D64" s="458"/>
      <c r="E64" s="458"/>
      <c r="F64" s="458"/>
      <c r="G64" s="458"/>
      <c r="H64" s="458"/>
      <c r="I64" s="458"/>
      <c r="J64" s="458"/>
      <c r="K64" s="458"/>
      <c r="L64" s="458"/>
      <c r="M64" s="291"/>
      <c r="N64" s="945">
        <v>13</v>
      </c>
      <c r="O64" s="945"/>
      <c r="P64" s="945"/>
      <c r="Q64" s="945"/>
      <c r="R64" s="946"/>
      <c r="S64" s="946"/>
      <c r="T64" s="946"/>
      <c r="U64" s="913">
        <v>19</v>
      </c>
      <c r="V64" s="913"/>
      <c r="W64" s="913"/>
      <c r="X64" s="913"/>
      <c r="Y64" s="913"/>
      <c r="Z64" s="913"/>
      <c r="AA64" s="913">
        <v>7</v>
      </c>
      <c r="AB64" s="913"/>
      <c r="AC64" s="913"/>
      <c r="AD64" s="913"/>
      <c r="AE64" s="913"/>
      <c r="AF64" s="913"/>
      <c r="AG64" s="913">
        <v>12</v>
      </c>
      <c r="AH64" s="913"/>
      <c r="AI64" s="913"/>
      <c r="AJ64" s="913"/>
      <c r="AK64" s="913"/>
      <c r="AL64" s="913"/>
      <c r="AM64" s="924">
        <v>416</v>
      </c>
      <c r="AN64" s="924"/>
      <c r="AO64" s="924"/>
      <c r="AP64" s="924"/>
      <c r="AQ64" s="924"/>
      <c r="AR64" s="924"/>
      <c r="AS64" s="945">
        <v>214</v>
      </c>
      <c r="AT64" s="945"/>
      <c r="AU64" s="945"/>
      <c r="AV64" s="945"/>
      <c r="AW64" s="945"/>
      <c r="AX64" s="945"/>
      <c r="AY64" s="945">
        <v>202</v>
      </c>
      <c r="AZ64" s="945"/>
      <c r="BA64" s="945"/>
      <c r="BB64" s="945"/>
      <c r="BC64" s="945"/>
      <c r="BD64" s="945"/>
      <c r="BE64" s="945">
        <v>13211</v>
      </c>
      <c r="BF64" s="945"/>
      <c r="BG64" s="945"/>
      <c r="BH64" s="945"/>
      <c r="BI64" s="945"/>
      <c r="BJ64" s="945"/>
    </row>
    <row r="65" spans="2:62" ht="12" customHeight="1">
      <c r="C65" s="458" t="s">
        <v>640</v>
      </c>
      <c r="D65" s="458"/>
      <c r="E65" s="458"/>
      <c r="F65" s="458"/>
      <c r="G65" s="458"/>
      <c r="H65" s="458"/>
      <c r="I65" s="458"/>
      <c r="J65" s="458"/>
      <c r="K65" s="458"/>
      <c r="L65" s="458"/>
      <c r="M65" s="291"/>
      <c r="N65" s="945">
        <v>21</v>
      </c>
      <c r="O65" s="945"/>
      <c r="P65" s="945"/>
      <c r="Q65" s="945"/>
      <c r="R65" s="946">
        <v>-4</v>
      </c>
      <c r="S65" s="946"/>
      <c r="T65" s="946"/>
      <c r="U65" s="913">
        <v>34</v>
      </c>
      <c r="V65" s="913"/>
      <c r="W65" s="913"/>
      <c r="X65" s="913"/>
      <c r="Y65" s="913"/>
      <c r="Z65" s="913"/>
      <c r="AA65" s="913">
        <v>11</v>
      </c>
      <c r="AB65" s="913"/>
      <c r="AC65" s="913"/>
      <c r="AD65" s="913"/>
      <c r="AE65" s="913"/>
      <c r="AF65" s="913"/>
      <c r="AG65" s="913">
        <v>23</v>
      </c>
      <c r="AH65" s="913"/>
      <c r="AI65" s="913"/>
      <c r="AJ65" s="913"/>
      <c r="AK65" s="913"/>
      <c r="AL65" s="913"/>
      <c r="AM65" s="924">
        <v>650</v>
      </c>
      <c r="AN65" s="924"/>
      <c r="AO65" s="924"/>
      <c r="AP65" s="924"/>
      <c r="AQ65" s="924"/>
      <c r="AR65" s="924"/>
      <c r="AS65" s="945">
        <v>347</v>
      </c>
      <c r="AT65" s="945"/>
      <c r="AU65" s="945"/>
      <c r="AV65" s="945"/>
      <c r="AW65" s="945"/>
      <c r="AX65" s="945"/>
      <c r="AY65" s="945">
        <v>303</v>
      </c>
      <c r="AZ65" s="945"/>
      <c r="BA65" s="945"/>
      <c r="BB65" s="945"/>
      <c r="BC65" s="945"/>
      <c r="BD65" s="945"/>
      <c r="BE65" s="945">
        <v>13460</v>
      </c>
      <c r="BF65" s="945"/>
      <c r="BG65" s="945"/>
      <c r="BH65" s="945"/>
      <c r="BI65" s="945"/>
      <c r="BJ65" s="945"/>
    </row>
    <row r="66" spans="2:62" ht="8.1" customHeight="1">
      <c r="M66" s="22"/>
      <c r="N66" s="271"/>
      <c r="O66" s="271"/>
      <c r="P66" s="271"/>
      <c r="Q66" s="271"/>
      <c r="R66" s="271"/>
      <c r="S66" s="271"/>
      <c r="T66" s="271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</row>
    <row r="67" spans="2:62" ht="12" customHeight="1">
      <c r="C67" s="458" t="s">
        <v>639</v>
      </c>
      <c r="D67" s="458"/>
      <c r="E67" s="458"/>
      <c r="F67" s="458"/>
      <c r="G67" s="458"/>
      <c r="H67" s="458"/>
      <c r="I67" s="458"/>
      <c r="J67" s="458"/>
      <c r="K67" s="458"/>
      <c r="L67" s="458"/>
      <c r="M67" s="291"/>
      <c r="N67" s="945">
        <v>18</v>
      </c>
      <c r="O67" s="945"/>
      <c r="P67" s="945"/>
      <c r="Q67" s="945"/>
      <c r="R67" s="946"/>
      <c r="S67" s="946"/>
      <c r="T67" s="946"/>
      <c r="U67" s="913">
        <v>25</v>
      </c>
      <c r="V67" s="913"/>
      <c r="W67" s="913"/>
      <c r="X67" s="913"/>
      <c r="Y67" s="913"/>
      <c r="Z67" s="913"/>
      <c r="AA67" s="913">
        <v>10</v>
      </c>
      <c r="AB67" s="913"/>
      <c r="AC67" s="913"/>
      <c r="AD67" s="913"/>
      <c r="AE67" s="913"/>
      <c r="AF67" s="913"/>
      <c r="AG67" s="913">
        <v>15</v>
      </c>
      <c r="AH67" s="913"/>
      <c r="AI67" s="913"/>
      <c r="AJ67" s="913"/>
      <c r="AK67" s="913"/>
      <c r="AL67" s="913"/>
      <c r="AM67" s="924">
        <v>582</v>
      </c>
      <c r="AN67" s="924"/>
      <c r="AO67" s="924"/>
      <c r="AP67" s="924"/>
      <c r="AQ67" s="924"/>
      <c r="AR67" s="924"/>
      <c r="AS67" s="945">
        <v>303</v>
      </c>
      <c r="AT67" s="945"/>
      <c r="AU67" s="945"/>
      <c r="AV67" s="945"/>
      <c r="AW67" s="945"/>
      <c r="AX67" s="945"/>
      <c r="AY67" s="945">
        <v>279</v>
      </c>
      <c r="AZ67" s="945"/>
      <c r="BA67" s="945"/>
      <c r="BB67" s="945"/>
      <c r="BC67" s="945"/>
      <c r="BD67" s="945"/>
      <c r="BE67" s="945">
        <v>14049</v>
      </c>
      <c r="BF67" s="945"/>
      <c r="BG67" s="945"/>
      <c r="BH67" s="945"/>
      <c r="BI67" s="945"/>
      <c r="BJ67" s="945"/>
    </row>
    <row r="68" spans="2:62" ht="12" customHeight="1">
      <c r="C68" s="458" t="s">
        <v>638</v>
      </c>
      <c r="D68" s="458"/>
      <c r="E68" s="458"/>
      <c r="F68" s="458"/>
      <c r="G68" s="458"/>
      <c r="H68" s="458"/>
      <c r="I68" s="458"/>
      <c r="J68" s="458"/>
      <c r="K68" s="458"/>
      <c r="L68" s="458"/>
      <c r="M68" s="291"/>
      <c r="N68" s="945">
        <v>12</v>
      </c>
      <c r="O68" s="945"/>
      <c r="P68" s="945"/>
      <c r="Q68" s="945"/>
      <c r="R68" s="946">
        <v>-10</v>
      </c>
      <c r="S68" s="946"/>
      <c r="T68" s="946"/>
      <c r="U68" s="913">
        <v>31</v>
      </c>
      <c r="V68" s="913"/>
      <c r="W68" s="913"/>
      <c r="X68" s="913"/>
      <c r="Y68" s="913"/>
      <c r="Z68" s="913"/>
      <c r="AA68" s="913">
        <v>12</v>
      </c>
      <c r="AB68" s="913"/>
      <c r="AC68" s="913"/>
      <c r="AD68" s="913"/>
      <c r="AE68" s="913"/>
      <c r="AF68" s="913"/>
      <c r="AG68" s="913">
        <v>19</v>
      </c>
      <c r="AH68" s="913"/>
      <c r="AI68" s="913"/>
      <c r="AJ68" s="913"/>
      <c r="AK68" s="913"/>
      <c r="AL68" s="913"/>
      <c r="AM68" s="924">
        <v>439</v>
      </c>
      <c r="AN68" s="924"/>
      <c r="AO68" s="924"/>
      <c r="AP68" s="924"/>
      <c r="AQ68" s="924"/>
      <c r="AR68" s="924"/>
      <c r="AS68" s="945">
        <v>229</v>
      </c>
      <c r="AT68" s="945"/>
      <c r="AU68" s="945"/>
      <c r="AV68" s="945"/>
      <c r="AW68" s="945"/>
      <c r="AX68" s="945"/>
      <c r="AY68" s="945">
        <v>210</v>
      </c>
      <c r="AZ68" s="945"/>
      <c r="BA68" s="945"/>
      <c r="BB68" s="945"/>
      <c r="BC68" s="945"/>
      <c r="BD68" s="945"/>
      <c r="BE68" s="945">
        <v>14460</v>
      </c>
      <c r="BF68" s="945"/>
      <c r="BG68" s="945"/>
      <c r="BH68" s="945"/>
      <c r="BI68" s="945"/>
      <c r="BJ68" s="945"/>
    </row>
    <row r="69" spans="2:62" ht="12" customHeight="1">
      <c r="C69" s="458" t="s">
        <v>637</v>
      </c>
      <c r="D69" s="458"/>
      <c r="E69" s="458"/>
      <c r="F69" s="458"/>
      <c r="G69" s="458"/>
      <c r="H69" s="458"/>
      <c r="I69" s="458"/>
      <c r="J69" s="458"/>
      <c r="K69" s="458"/>
      <c r="L69" s="458"/>
      <c r="M69" s="291"/>
      <c r="N69" s="945">
        <v>12</v>
      </c>
      <c r="O69" s="945"/>
      <c r="P69" s="945"/>
      <c r="Q69" s="945"/>
      <c r="R69" s="946"/>
      <c r="S69" s="946"/>
      <c r="T69" s="946"/>
      <c r="U69" s="913">
        <v>18</v>
      </c>
      <c r="V69" s="913"/>
      <c r="W69" s="913"/>
      <c r="X69" s="913"/>
      <c r="Y69" s="913"/>
      <c r="Z69" s="913"/>
      <c r="AA69" s="913">
        <v>8</v>
      </c>
      <c r="AB69" s="913"/>
      <c r="AC69" s="913"/>
      <c r="AD69" s="913"/>
      <c r="AE69" s="913"/>
      <c r="AF69" s="913"/>
      <c r="AG69" s="913">
        <v>10</v>
      </c>
      <c r="AH69" s="913"/>
      <c r="AI69" s="913"/>
      <c r="AJ69" s="913"/>
      <c r="AK69" s="913"/>
      <c r="AL69" s="913"/>
      <c r="AM69" s="924">
        <v>355</v>
      </c>
      <c r="AN69" s="924"/>
      <c r="AO69" s="924"/>
      <c r="AP69" s="924"/>
      <c r="AQ69" s="924"/>
      <c r="AR69" s="924"/>
      <c r="AS69" s="945">
        <v>175</v>
      </c>
      <c r="AT69" s="945"/>
      <c r="AU69" s="945"/>
      <c r="AV69" s="945"/>
      <c r="AW69" s="945"/>
      <c r="AX69" s="945"/>
      <c r="AY69" s="945">
        <v>180</v>
      </c>
      <c r="AZ69" s="945"/>
      <c r="BA69" s="945"/>
      <c r="BB69" s="945"/>
      <c r="BC69" s="945"/>
      <c r="BD69" s="945"/>
      <c r="BE69" s="945">
        <v>11359</v>
      </c>
      <c r="BF69" s="945"/>
      <c r="BG69" s="945"/>
      <c r="BH69" s="945"/>
      <c r="BI69" s="945"/>
      <c r="BJ69" s="945"/>
    </row>
    <row r="70" spans="2:62" ht="12" customHeight="1">
      <c r="C70" s="458" t="s">
        <v>636</v>
      </c>
      <c r="D70" s="458"/>
      <c r="E70" s="458"/>
      <c r="F70" s="458"/>
      <c r="G70" s="458"/>
      <c r="H70" s="458"/>
      <c r="I70" s="458"/>
      <c r="J70" s="458"/>
      <c r="K70" s="458"/>
      <c r="L70" s="458"/>
      <c r="M70" s="291"/>
      <c r="N70" s="945">
        <v>22</v>
      </c>
      <c r="O70" s="945"/>
      <c r="P70" s="945"/>
      <c r="Q70" s="945"/>
      <c r="R70" s="946"/>
      <c r="S70" s="946"/>
      <c r="T70" s="946"/>
      <c r="U70" s="913">
        <v>30</v>
      </c>
      <c r="V70" s="913"/>
      <c r="W70" s="913"/>
      <c r="X70" s="913"/>
      <c r="Y70" s="913"/>
      <c r="Z70" s="913"/>
      <c r="AA70" s="913">
        <v>11</v>
      </c>
      <c r="AB70" s="913"/>
      <c r="AC70" s="913"/>
      <c r="AD70" s="913"/>
      <c r="AE70" s="913"/>
      <c r="AF70" s="913"/>
      <c r="AG70" s="913">
        <v>19</v>
      </c>
      <c r="AH70" s="913"/>
      <c r="AI70" s="913"/>
      <c r="AJ70" s="913"/>
      <c r="AK70" s="913"/>
      <c r="AL70" s="913"/>
      <c r="AM70" s="924">
        <v>759</v>
      </c>
      <c r="AN70" s="924"/>
      <c r="AO70" s="924"/>
      <c r="AP70" s="924"/>
      <c r="AQ70" s="924"/>
      <c r="AR70" s="924"/>
      <c r="AS70" s="945">
        <v>394</v>
      </c>
      <c r="AT70" s="945"/>
      <c r="AU70" s="945"/>
      <c r="AV70" s="945"/>
      <c r="AW70" s="945"/>
      <c r="AX70" s="945"/>
      <c r="AY70" s="945">
        <v>365</v>
      </c>
      <c r="AZ70" s="945"/>
      <c r="BA70" s="945"/>
      <c r="BB70" s="945"/>
      <c r="BC70" s="945"/>
      <c r="BD70" s="945"/>
      <c r="BE70" s="945">
        <v>12229</v>
      </c>
      <c r="BF70" s="945"/>
      <c r="BG70" s="945"/>
      <c r="BH70" s="945"/>
      <c r="BI70" s="945"/>
      <c r="BJ70" s="945"/>
    </row>
    <row r="71" spans="2:62" ht="12" customHeight="1">
      <c r="C71" s="458" t="s">
        <v>635</v>
      </c>
      <c r="D71" s="458"/>
      <c r="E71" s="458"/>
      <c r="F71" s="458"/>
      <c r="G71" s="458"/>
      <c r="H71" s="458"/>
      <c r="I71" s="458"/>
      <c r="J71" s="458"/>
      <c r="K71" s="458"/>
      <c r="L71" s="458"/>
      <c r="M71" s="291"/>
      <c r="N71" s="945">
        <v>21</v>
      </c>
      <c r="O71" s="945"/>
      <c r="P71" s="945"/>
      <c r="Q71" s="945"/>
      <c r="R71" s="946">
        <v>-1</v>
      </c>
      <c r="S71" s="946"/>
      <c r="T71" s="946"/>
      <c r="U71" s="913">
        <v>30</v>
      </c>
      <c r="V71" s="913"/>
      <c r="W71" s="913"/>
      <c r="X71" s="913"/>
      <c r="Y71" s="913"/>
      <c r="Z71" s="913"/>
      <c r="AA71" s="913">
        <v>12</v>
      </c>
      <c r="AB71" s="913"/>
      <c r="AC71" s="913"/>
      <c r="AD71" s="913"/>
      <c r="AE71" s="913"/>
      <c r="AF71" s="913"/>
      <c r="AG71" s="913">
        <v>18</v>
      </c>
      <c r="AH71" s="913"/>
      <c r="AI71" s="913"/>
      <c r="AJ71" s="913"/>
      <c r="AK71" s="913"/>
      <c r="AL71" s="913"/>
      <c r="AM71" s="924">
        <v>632</v>
      </c>
      <c r="AN71" s="924"/>
      <c r="AO71" s="924"/>
      <c r="AP71" s="924"/>
      <c r="AQ71" s="924"/>
      <c r="AR71" s="924"/>
      <c r="AS71" s="945">
        <v>331</v>
      </c>
      <c r="AT71" s="945"/>
      <c r="AU71" s="945"/>
      <c r="AV71" s="945"/>
      <c r="AW71" s="945"/>
      <c r="AX71" s="945"/>
      <c r="AY71" s="945">
        <v>301</v>
      </c>
      <c r="AZ71" s="945"/>
      <c r="BA71" s="945"/>
      <c r="BB71" s="945"/>
      <c r="BC71" s="945"/>
      <c r="BD71" s="945"/>
      <c r="BE71" s="945">
        <v>14425</v>
      </c>
      <c r="BF71" s="945"/>
      <c r="BG71" s="945"/>
      <c r="BH71" s="945"/>
      <c r="BI71" s="945"/>
      <c r="BJ71" s="945"/>
    </row>
    <row r="72" spans="2:62" ht="8.1" customHeight="1">
      <c r="M72" s="22"/>
      <c r="N72" s="271"/>
      <c r="O72" s="271"/>
      <c r="P72" s="271"/>
      <c r="Q72" s="271"/>
      <c r="R72" s="271"/>
      <c r="S72" s="271"/>
      <c r="T72" s="271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</row>
    <row r="73" spans="2:62" ht="12" customHeight="1">
      <c r="C73" s="458" t="s">
        <v>634</v>
      </c>
      <c r="D73" s="458"/>
      <c r="E73" s="458"/>
      <c r="F73" s="458"/>
      <c r="G73" s="458"/>
      <c r="H73" s="458"/>
      <c r="I73" s="458"/>
      <c r="J73" s="458"/>
      <c r="K73" s="458"/>
      <c r="L73" s="458"/>
      <c r="M73" s="291"/>
      <c r="N73" s="945">
        <v>20</v>
      </c>
      <c r="O73" s="945"/>
      <c r="P73" s="945"/>
      <c r="Q73" s="945"/>
      <c r="R73" s="946"/>
      <c r="S73" s="946"/>
      <c r="T73" s="946"/>
      <c r="U73" s="913">
        <v>29</v>
      </c>
      <c r="V73" s="913"/>
      <c r="W73" s="913"/>
      <c r="X73" s="913"/>
      <c r="Y73" s="913"/>
      <c r="Z73" s="913"/>
      <c r="AA73" s="913">
        <v>11</v>
      </c>
      <c r="AB73" s="913"/>
      <c r="AC73" s="913"/>
      <c r="AD73" s="913"/>
      <c r="AE73" s="913"/>
      <c r="AF73" s="913"/>
      <c r="AG73" s="913">
        <v>18</v>
      </c>
      <c r="AH73" s="913"/>
      <c r="AI73" s="913"/>
      <c r="AJ73" s="913"/>
      <c r="AK73" s="913"/>
      <c r="AL73" s="913"/>
      <c r="AM73" s="924">
        <v>670</v>
      </c>
      <c r="AN73" s="924"/>
      <c r="AO73" s="924"/>
      <c r="AP73" s="924"/>
      <c r="AQ73" s="924"/>
      <c r="AR73" s="924"/>
      <c r="AS73" s="945">
        <v>320</v>
      </c>
      <c r="AT73" s="945"/>
      <c r="AU73" s="945"/>
      <c r="AV73" s="945"/>
      <c r="AW73" s="945"/>
      <c r="AX73" s="945"/>
      <c r="AY73" s="945">
        <v>350</v>
      </c>
      <c r="AZ73" s="945"/>
      <c r="BA73" s="945"/>
      <c r="BB73" s="945"/>
      <c r="BC73" s="945"/>
      <c r="BD73" s="945"/>
      <c r="BE73" s="945">
        <v>15372</v>
      </c>
      <c r="BF73" s="945"/>
      <c r="BG73" s="945"/>
      <c r="BH73" s="945"/>
      <c r="BI73" s="945"/>
      <c r="BJ73" s="945"/>
    </row>
    <row r="74" spans="2:62" ht="12" customHeight="1">
      <c r="C74" s="458" t="s">
        <v>633</v>
      </c>
      <c r="D74" s="458"/>
      <c r="E74" s="458"/>
      <c r="F74" s="458"/>
      <c r="G74" s="458"/>
      <c r="H74" s="458"/>
      <c r="I74" s="458"/>
      <c r="J74" s="458"/>
      <c r="K74" s="458"/>
      <c r="L74" s="458"/>
      <c r="M74" s="291"/>
      <c r="N74" s="945">
        <v>16</v>
      </c>
      <c r="O74" s="945"/>
      <c r="P74" s="945"/>
      <c r="Q74" s="945"/>
      <c r="R74" s="946"/>
      <c r="S74" s="946"/>
      <c r="T74" s="946"/>
      <c r="U74" s="913">
        <v>24</v>
      </c>
      <c r="V74" s="913"/>
      <c r="W74" s="913"/>
      <c r="X74" s="913"/>
      <c r="Y74" s="913"/>
      <c r="Z74" s="913"/>
      <c r="AA74" s="913">
        <v>8</v>
      </c>
      <c r="AB74" s="913"/>
      <c r="AC74" s="913"/>
      <c r="AD74" s="913"/>
      <c r="AE74" s="913"/>
      <c r="AF74" s="913"/>
      <c r="AG74" s="913">
        <v>16</v>
      </c>
      <c r="AH74" s="913"/>
      <c r="AI74" s="913"/>
      <c r="AJ74" s="913"/>
      <c r="AK74" s="913"/>
      <c r="AL74" s="913"/>
      <c r="AM74" s="924">
        <v>498</v>
      </c>
      <c r="AN74" s="924"/>
      <c r="AO74" s="924"/>
      <c r="AP74" s="924"/>
      <c r="AQ74" s="924"/>
      <c r="AR74" s="924"/>
      <c r="AS74" s="945">
        <v>266</v>
      </c>
      <c r="AT74" s="945"/>
      <c r="AU74" s="945"/>
      <c r="AV74" s="945"/>
      <c r="AW74" s="945"/>
      <c r="AX74" s="945"/>
      <c r="AY74" s="945">
        <v>232</v>
      </c>
      <c r="AZ74" s="945"/>
      <c r="BA74" s="945"/>
      <c r="BB74" s="945"/>
      <c r="BC74" s="945"/>
      <c r="BD74" s="945"/>
      <c r="BE74" s="945">
        <v>9905</v>
      </c>
      <c r="BF74" s="945"/>
      <c r="BG74" s="945"/>
      <c r="BH74" s="945"/>
      <c r="BI74" s="945"/>
      <c r="BJ74" s="945"/>
    </row>
    <row r="75" spans="2:62" ht="12" customHeight="1">
      <c r="C75" s="458" t="s">
        <v>632</v>
      </c>
      <c r="D75" s="458"/>
      <c r="E75" s="458"/>
      <c r="F75" s="458"/>
      <c r="G75" s="458"/>
      <c r="H75" s="458"/>
      <c r="I75" s="458"/>
      <c r="J75" s="458"/>
      <c r="K75" s="458"/>
      <c r="L75" s="458"/>
      <c r="M75" s="291"/>
      <c r="N75" s="945">
        <v>20</v>
      </c>
      <c r="O75" s="945"/>
      <c r="P75" s="945"/>
      <c r="Q75" s="945"/>
      <c r="R75" s="946">
        <v>-3</v>
      </c>
      <c r="S75" s="946"/>
      <c r="T75" s="946"/>
      <c r="U75" s="913">
        <v>31</v>
      </c>
      <c r="V75" s="913"/>
      <c r="W75" s="913"/>
      <c r="X75" s="913"/>
      <c r="Y75" s="913"/>
      <c r="Z75" s="913"/>
      <c r="AA75" s="913">
        <v>11</v>
      </c>
      <c r="AB75" s="913"/>
      <c r="AC75" s="913"/>
      <c r="AD75" s="913"/>
      <c r="AE75" s="913"/>
      <c r="AF75" s="913"/>
      <c r="AG75" s="913">
        <v>20</v>
      </c>
      <c r="AH75" s="913"/>
      <c r="AI75" s="913"/>
      <c r="AJ75" s="913"/>
      <c r="AK75" s="913"/>
      <c r="AL75" s="913"/>
      <c r="AM75" s="924">
        <v>679</v>
      </c>
      <c r="AN75" s="924"/>
      <c r="AO75" s="924"/>
      <c r="AP75" s="924"/>
      <c r="AQ75" s="924"/>
      <c r="AR75" s="924"/>
      <c r="AS75" s="945">
        <v>368</v>
      </c>
      <c r="AT75" s="945"/>
      <c r="AU75" s="945"/>
      <c r="AV75" s="945"/>
      <c r="AW75" s="945"/>
      <c r="AX75" s="945"/>
      <c r="AY75" s="945">
        <v>311</v>
      </c>
      <c r="AZ75" s="945"/>
      <c r="BA75" s="945"/>
      <c r="BB75" s="945"/>
      <c r="BC75" s="945"/>
      <c r="BD75" s="945"/>
      <c r="BE75" s="945">
        <v>15274</v>
      </c>
      <c r="BF75" s="945"/>
      <c r="BG75" s="945"/>
      <c r="BH75" s="945"/>
      <c r="BI75" s="945"/>
      <c r="BJ75" s="945"/>
    </row>
    <row r="76" spans="2:62" ht="12" customHeight="1">
      <c r="C76" s="458" t="s">
        <v>631</v>
      </c>
      <c r="D76" s="458"/>
      <c r="E76" s="458"/>
      <c r="F76" s="458"/>
      <c r="G76" s="458"/>
      <c r="H76" s="458"/>
      <c r="I76" s="458"/>
      <c r="J76" s="458"/>
      <c r="K76" s="458"/>
      <c r="L76" s="458"/>
      <c r="M76" s="291"/>
      <c r="N76" s="945">
        <v>13</v>
      </c>
      <c r="O76" s="945"/>
      <c r="P76" s="945"/>
      <c r="Q76" s="945"/>
      <c r="R76" s="946"/>
      <c r="S76" s="946"/>
      <c r="T76" s="946"/>
      <c r="U76" s="913">
        <v>19</v>
      </c>
      <c r="V76" s="913"/>
      <c r="W76" s="913"/>
      <c r="X76" s="913"/>
      <c r="Y76" s="913"/>
      <c r="Z76" s="913"/>
      <c r="AA76" s="913">
        <v>8</v>
      </c>
      <c r="AB76" s="913"/>
      <c r="AC76" s="913"/>
      <c r="AD76" s="913"/>
      <c r="AE76" s="913"/>
      <c r="AF76" s="913"/>
      <c r="AG76" s="913">
        <v>11</v>
      </c>
      <c r="AH76" s="913"/>
      <c r="AI76" s="913"/>
      <c r="AJ76" s="913"/>
      <c r="AK76" s="913"/>
      <c r="AL76" s="913"/>
      <c r="AM76" s="924">
        <v>347</v>
      </c>
      <c r="AN76" s="924"/>
      <c r="AO76" s="924"/>
      <c r="AP76" s="924"/>
      <c r="AQ76" s="924"/>
      <c r="AR76" s="924"/>
      <c r="AS76" s="945">
        <v>181</v>
      </c>
      <c r="AT76" s="945"/>
      <c r="AU76" s="945"/>
      <c r="AV76" s="945"/>
      <c r="AW76" s="945"/>
      <c r="AX76" s="945"/>
      <c r="AY76" s="945">
        <v>166</v>
      </c>
      <c r="AZ76" s="945"/>
      <c r="BA76" s="945"/>
      <c r="BB76" s="945"/>
      <c r="BC76" s="945"/>
      <c r="BD76" s="945"/>
      <c r="BE76" s="945">
        <v>12179</v>
      </c>
      <c r="BF76" s="945"/>
      <c r="BG76" s="945"/>
      <c r="BH76" s="945"/>
      <c r="BI76" s="945"/>
      <c r="BJ76" s="945"/>
    </row>
    <row r="77" spans="2:62" ht="12" customHeight="1">
      <c r="C77" s="458" t="s">
        <v>630</v>
      </c>
      <c r="D77" s="458"/>
      <c r="E77" s="458"/>
      <c r="F77" s="458"/>
      <c r="G77" s="458"/>
      <c r="H77" s="458"/>
      <c r="I77" s="458"/>
      <c r="J77" s="458"/>
      <c r="K77" s="458"/>
      <c r="L77" s="458"/>
      <c r="M77" s="291"/>
      <c r="N77" s="945">
        <v>21</v>
      </c>
      <c r="O77" s="945"/>
      <c r="P77" s="945"/>
      <c r="Q77" s="945"/>
      <c r="R77" s="946"/>
      <c r="S77" s="946"/>
      <c r="T77" s="946"/>
      <c r="U77" s="913">
        <v>30</v>
      </c>
      <c r="V77" s="913"/>
      <c r="W77" s="913"/>
      <c r="X77" s="913"/>
      <c r="Y77" s="913"/>
      <c r="Z77" s="913"/>
      <c r="AA77" s="913">
        <v>9</v>
      </c>
      <c r="AB77" s="913"/>
      <c r="AC77" s="913"/>
      <c r="AD77" s="913"/>
      <c r="AE77" s="913"/>
      <c r="AF77" s="913"/>
      <c r="AG77" s="913">
        <v>21</v>
      </c>
      <c r="AH77" s="913"/>
      <c r="AI77" s="913"/>
      <c r="AJ77" s="913"/>
      <c r="AK77" s="913"/>
      <c r="AL77" s="913"/>
      <c r="AM77" s="924">
        <v>667</v>
      </c>
      <c r="AN77" s="924"/>
      <c r="AO77" s="924"/>
      <c r="AP77" s="924"/>
      <c r="AQ77" s="924"/>
      <c r="AR77" s="924"/>
      <c r="AS77" s="945">
        <v>331</v>
      </c>
      <c r="AT77" s="945"/>
      <c r="AU77" s="945"/>
      <c r="AV77" s="945"/>
      <c r="AW77" s="945"/>
      <c r="AX77" s="945"/>
      <c r="AY77" s="945">
        <v>336</v>
      </c>
      <c r="AZ77" s="945"/>
      <c r="BA77" s="945"/>
      <c r="BB77" s="945"/>
      <c r="BC77" s="945"/>
      <c r="BD77" s="945"/>
      <c r="BE77" s="945">
        <v>12403</v>
      </c>
      <c r="BF77" s="945"/>
      <c r="BG77" s="945"/>
      <c r="BH77" s="945"/>
      <c r="BI77" s="945"/>
      <c r="BJ77" s="945"/>
    </row>
    <row r="78" spans="2:62" ht="8.1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2:62" ht="12" customHeight="1"/>
  </sheetData>
  <mergeCells count="575">
    <mergeCell ref="A1:S2"/>
    <mergeCell ref="B6:BJ6"/>
    <mergeCell ref="B8:M9"/>
    <mergeCell ref="N8:T9"/>
    <mergeCell ref="U9:Z9"/>
    <mergeCell ref="BE8:BJ9"/>
    <mergeCell ref="AA9:AF9"/>
    <mergeCell ref="AG9:AL9"/>
    <mergeCell ref="U8:AL8"/>
    <mergeCell ref="AM8:BD8"/>
    <mergeCell ref="AM9:AR9"/>
    <mergeCell ref="AS9:AX9"/>
    <mergeCell ref="AY9:BD9"/>
    <mergeCell ref="B5:BJ5"/>
    <mergeCell ref="AG13:AL13"/>
    <mergeCell ref="AM13:AR13"/>
    <mergeCell ref="AS13:AX13"/>
    <mergeCell ref="AY13:BD13"/>
    <mergeCell ref="BI10:BJ10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E11:BJ11"/>
    <mergeCell ref="BE13:BJ13"/>
    <mergeCell ref="C13:L13"/>
    <mergeCell ref="N13:Q13"/>
    <mergeCell ref="R13:T13"/>
    <mergeCell ref="U13:Z13"/>
    <mergeCell ref="AA13:AF13"/>
    <mergeCell ref="BE14:BJ14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5:BD15"/>
    <mergeCell ref="BE15:BJ15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AS19:AX19"/>
    <mergeCell ref="AY19:BD19"/>
    <mergeCell ref="BE17:BJ17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7:BD17"/>
    <mergeCell ref="BE19:BJ19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20:BJ20"/>
    <mergeCell ref="C19:L19"/>
    <mergeCell ref="N19:Q19"/>
    <mergeCell ref="R19:T19"/>
    <mergeCell ref="U19:Z19"/>
    <mergeCell ref="AA19:AF19"/>
    <mergeCell ref="AG19:AL19"/>
    <mergeCell ref="AM19:AR19"/>
    <mergeCell ref="C35:L35"/>
    <mergeCell ref="N35:Q35"/>
    <mergeCell ref="R35:T35"/>
    <mergeCell ref="U35:Z35"/>
    <mergeCell ref="AA35:AF35"/>
    <mergeCell ref="AG35:AL35"/>
    <mergeCell ref="C21:L21"/>
    <mergeCell ref="N21:Q21"/>
    <mergeCell ref="R21:T21"/>
    <mergeCell ref="U21:Z21"/>
    <mergeCell ref="AA21:AF21"/>
    <mergeCell ref="AG21:AL21"/>
    <mergeCell ref="C33:L33"/>
    <mergeCell ref="N33:Q33"/>
    <mergeCell ref="R33:T33"/>
    <mergeCell ref="BE23:BJ23"/>
    <mergeCell ref="BE37:BJ37"/>
    <mergeCell ref="U31:Z31"/>
    <mergeCell ref="AA31:AF31"/>
    <mergeCell ref="AG31:AL31"/>
    <mergeCell ref="AM31:AR31"/>
    <mergeCell ref="AS31:AX31"/>
    <mergeCell ref="AY31:BD31"/>
    <mergeCell ref="AS33:AX33"/>
    <mergeCell ref="AY33:BD33"/>
    <mergeCell ref="BE33:BJ33"/>
    <mergeCell ref="AM35:AR35"/>
    <mergeCell ref="AS35:AX35"/>
    <mergeCell ref="AY35:BD35"/>
    <mergeCell ref="BE35:BJ35"/>
    <mergeCell ref="U33:Z33"/>
    <mergeCell ref="AA33:AF33"/>
    <mergeCell ref="AG33:AL33"/>
    <mergeCell ref="AM33:AR33"/>
    <mergeCell ref="BE34:BJ34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AA39:AF39"/>
    <mergeCell ref="AG39:AL39"/>
    <mergeCell ref="AM39:AR39"/>
    <mergeCell ref="AS39:AX39"/>
    <mergeCell ref="AY39:BD39"/>
    <mergeCell ref="BE39:BJ39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45:BJ45"/>
    <mergeCell ref="BE43:BJ43"/>
    <mergeCell ref="BE41:BJ41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AY44:BD44"/>
    <mergeCell ref="BE44:BJ44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AS45:AX45"/>
    <mergeCell ref="AY45:BD45"/>
    <mergeCell ref="C44:L44"/>
    <mergeCell ref="N44:Q44"/>
    <mergeCell ref="R44:T44"/>
    <mergeCell ref="U44:Z44"/>
    <mergeCell ref="AA44:AF44"/>
    <mergeCell ref="AG44:AL44"/>
    <mergeCell ref="AM44:AR44"/>
    <mergeCell ref="C45:L45"/>
    <mergeCell ref="N45:Q45"/>
    <mergeCell ref="R45:T45"/>
    <mergeCell ref="U45:Z45"/>
    <mergeCell ref="AA45:AF45"/>
    <mergeCell ref="AG45:AL45"/>
    <mergeCell ref="AM45:AR45"/>
    <mergeCell ref="AS44:AX44"/>
    <mergeCell ref="BE47:BJ47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U50:Z50"/>
    <mergeCell ref="AA50:AF50"/>
    <mergeCell ref="AG50:AL50"/>
    <mergeCell ref="AM50:AR50"/>
    <mergeCell ref="AS50:AX50"/>
    <mergeCell ref="AY50:BD50"/>
    <mergeCell ref="BE50:BJ50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55:BJ55"/>
    <mergeCell ref="BE51:BJ51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9:BJ59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8:BJ58"/>
    <mergeCell ref="AM62:AR62"/>
    <mergeCell ref="AS62:AX62"/>
    <mergeCell ref="AY62:BD62"/>
    <mergeCell ref="BE62:BJ62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7:BJ67"/>
    <mergeCell ref="BE68:BJ68"/>
    <mergeCell ref="BE63:BJ63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5:BJ65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C64:L64"/>
    <mergeCell ref="N64:Q64"/>
    <mergeCell ref="C71:L71"/>
    <mergeCell ref="N71:Q71"/>
    <mergeCell ref="R71:T71"/>
    <mergeCell ref="U71:Z71"/>
    <mergeCell ref="AA71:AF71"/>
    <mergeCell ref="AG71:AL71"/>
    <mergeCell ref="AS68:AX68"/>
    <mergeCell ref="AY68:BD68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AS69:AX69"/>
    <mergeCell ref="AY69:BD69"/>
    <mergeCell ref="BE69:BJ69"/>
    <mergeCell ref="C68:L68"/>
    <mergeCell ref="N68:Q68"/>
    <mergeCell ref="R68:T68"/>
    <mergeCell ref="U68:Z68"/>
    <mergeCell ref="AA68:AF68"/>
    <mergeCell ref="AG68:AL68"/>
    <mergeCell ref="AM68:AR68"/>
    <mergeCell ref="C69:L69"/>
    <mergeCell ref="N69:Q69"/>
    <mergeCell ref="R69:T69"/>
    <mergeCell ref="U69:Z69"/>
    <mergeCell ref="AA69:AF69"/>
    <mergeCell ref="AG69:AL69"/>
    <mergeCell ref="AM69:AR69"/>
    <mergeCell ref="BE74:BJ74"/>
    <mergeCell ref="BE71:BJ71"/>
    <mergeCell ref="AM71:AR71"/>
    <mergeCell ref="AM73:AR73"/>
    <mergeCell ref="AS73:AX73"/>
    <mergeCell ref="AY73:BD73"/>
    <mergeCell ref="AS71:AX71"/>
    <mergeCell ref="AY71:BD71"/>
    <mergeCell ref="AA73:AF73"/>
    <mergeCell ref="AG73:AL73"/>
    <mergeCell ref="AG74:AL74"/>
    <mergeCell ref="C74:L74"/>
    <mergeCell ref="N74:Q74"/>
    <mergeCell ref="R74:T74"/>
    <mergeCell ref="U74:Z74"/>
    <mergeCell ref="AA74:AF74"/>
    <mergeCell ref="AY74:BD74"/>
    <mergeCell ref="U73:Z73"/>
    <mergeCell ref="AM74:AR74"/>
    <mergeCell ref="AS74:AX74"/>
    <mergeCell ref="BE16:BJ16"/>
    <mergeCell ref="C22:L22"/>
    <mergeCell ref="N22:Q22"/>
    <mergeCell ref="R22:T22"/>
    <mergeCell ref="U22:Z22"/>
    <mergeCell ref="AA22:AF22"/>
    <mergeCell ref="AG22:AL22"/>
    <mergeCell ref="AM22:AR22"/>
    <mergeCell ref="AS22:AX22"/>
    <mergeCell ref="AY22:BD22"/>
    <mergeCell ref="BE22:BJ22"/>
    <mergeCell ref="C16:L16"/>
    <mergeCell ref="N16:Q16"/>
    <mergeCell ref="R16:T16"/>
    <mergeCell ref="U16:Z16"/>
    <mergeCell ref="AA16:AF16"/>
    <mergeCell ref="AG16:AL16"/>
    <mergeCell ref="AM16:AR16"/>
    <mergeCell ref="AS16:AX16"/>
    <mergeCell ref="AY16:BD16"/>
    <mergeCell ref="BE21:BJ21"/>
    <mergeCell ref="AM21:AR21"/>
    <mergeCell ref="AS21:AX21"/>
    <mergeCell ref="AY21:BD21"/>
    <mergeCell ref="BE25:BJ25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5:BD25"/>
    <mergeCell ref="BE26:BJ26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7:BJ27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8:BJ28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9:BJ29"/>
    <mergeCell ref="C28:L28"/>
    <mergeCell ref="N28:Q28"/>
    <mergeCell ref="R28:T28"/>
    <mergeCell ref="U28:Z28"/>
    <mergeCell ref="AA28:AF28"/>
    <mergeCell ref="AG28:AL28"/>
    <mergeCell ref="AM28:AR28"/>
    <mergeCell ref="AS28:AX28"/>
    <mergeCell ref="AY28:BD28"/>
    <mergeCell ref="C31:L31"/>
    <mergeCell ref="N31:Q31"/>
    <mergeCell ref="R31:T31"/>
    <mergeCell ref="BE31:BJ31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2:BJ32"/>
    <mergeCell ref="BE40:BJ40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8:BJ38"/>
    <mergeCell ref="C39:L39"/>
    <mergeCell ref="N39:Q39"/>
    <mergeCell ref="R39:T39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U39:Z39"/>
    <mergeCell ref="BE46:BJ46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BE52:BJ52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49:BJ49"/>
    <mergeCell ref="C50:L50"/>
    <mergeCell ref="N50:Q50"/>
    <mergeCell ref="R50:T50"/>
    <mergeCell ref="R64:T64"/>
    <mergeCell ref="U64:Z64"/>
    <mergeCell ref="AA64:AF64"/>
    <mergeCell ref="AG64:AL64"/>
    <mergeCell ref="AM64:AR64"/>
    <mergeCell ref="AS64:AX64"/>
    <mergeCell ref="AY64:BD64"/>
    <mergeCell ref="BE64:BJ64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61:BJ61"/>
    <mergeCell ref="C62:L62"/>
    <mergeCell ref="N62:Q62"/>
    <mergeCell ref="R62:T62"/>
    <mergeCell ref="U62:Z62"/>
    <mergeCell ref="AA62:AF62"/>
    <mergeCell ref="AG62:AL62"/>
    <mergeCell ref="BE70:BJ70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5:BD75"/>
    <mergeCell ref="BE75:BJ75"/>
    <mergeCell ref="C70:L70"/>
    <mergeCell ref="N70:Q70"/>
    <mergeCell ref="R70:T70"/>
    <mergeCell ref="U70:Z70"/>
    <mergeCell ref="AA70:AF70"/>
    <mergeCell ref="AG70:AL70"/>
    <mergeCell ref="AM70:AR70"/>
    <mergeCell ref="AS70:AX70"/>
    <mergeCell ref="AY70:BD70"/>
    <mergeCell ref="C73:L73"/>
    <mergeCell ref="N73:Q73"/>
    <mergeCell ref="R73:T73"/>
    <mergeCell ref="BE73:BJ73"/>
    <mergeCell ref="BE76:BJ76"/>
    <mergeCell ref="C77:L77"/>
    <mergeCell ref="N77:Q77"/>
    <mergeCell ref="R77:T77"/>
    <mergeCell ref="U77:Z77"/>
    <mergeCell ref="AA77:AF77"/>
    <mergeCell ref="AG77:AL77"/>
    <mergeCell ref="AM77:AR77"/>
    <mergeCell ref="AS77:AX77"/>
    <mergeCell ref="AY77:BD77"/>
    <mergeCell ref="BE77:BJ77"/>
    <mergeCell ref="C76:L76"/>
    <mergeCell ref="N76:Q76"/>
    <mergeCell ref="R76:T76"/>
    <mergeCell ref="U76:Z76"/>
    <mergeCell ref="AA76:AF76"/>
    <mergeCell ref="AG76:AL76"/>
    <mergeCell ref="AM76:AR76"/>
    <mergeCell ref="AS76:AX76"/>
    <mergeCell ref="AY76:BD76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1:63" ht="11.1" customHeight="1">
      <c r="AS1" s="530">
        <f>'210'!A1+1</f>
        <v>211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1:63" ht="11.1" customHeight="1"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1:63" ht="11.1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63" ht="11.1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spans="1:63" ht="18" customHeight="1"/>
    <row r="6" spans="1:63" ht="12" customHeight="1">
      <c r="B6" s="454" t="s">
        <v>715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1:63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3" ht="13.5" customHeight="1">
      <c r="B8" s="461" t="s">
        <v>687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 t="s">
        <v>596</v>
      </c>
      <c r="O8" s="462"/>
      <c r="P8" s="462"/>
      <c r="Q8" s="462"/>
      <c r="R8" s="462"/>
      <c r="S8" s="462"/>
      <c r="T8" s="462"/>
      <c r="U8" s="462" t="s">
        <v>595</v>
      </c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 t="s">
        <v>431</v>
      </c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 t="s">
        <v>686</v>
      </c>
      <c r="BF8" s="462"/>
      <c r="BG8" s="462"/>
      <c r="BH8" s="462"/>
      <c r="BI8" s="462"/>
      <c r="BJ8" s="467"/>
    </row>
    <row r="9" spans="1:63" ht="13.5" customHeight="1"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556" t="s">
        <v>235</v>
      </c>
      <c r="V9" s="556"/>
      <c r="W9" s="556"/>
      <c r="X9" s="556"/>
      <c r="Y9" s="556"/>
      <c r="Z9" s="556"/>
      <c r="AA9" s="556" t="s">
        <v>588</v>
      </c>
      <c r="AB9" s="556"/>
      <c r="AC9" s="556"/>
      <c r="AD9" s="556"/>
      <c r="AE9" s="556"/>
      <c r="AF9" s="556"/>
      <c r="AG9" s="556" t="s">
        <v>587</v>
      </c>
      <c r="AH9" s="556"/>
      <c r="AI9" s="556"/>
      <c r="AJ9" s="556"/>
      <c r="AK9" s="556"/>
      <c r="AL9" s="556"/>
      <c r="AM9" s="556" t="s">
        <v>235</v>
      </c>
      <c r="AN9" s="556"/>
      <c r="AO9" s="556"/>
      <c r="AP9" s="556"/>
      <c r="AQ9" s="556"/>
      <c r="AR9" s="556"/>
      <c r="AS9" s="556" t="s">
        <v>588</v>
      </c>
      <c r="AT9" s="556"/>
      <c r="AU9" s="556"/>
      <c r="AV9" s="556"/>
      <c r="AW9" s="556"/>
      <c r="AX9" s="556"/>
      <c r="AY9" s="556" t="s">
        <v>587</v>
      </c>
      <c r="AZ9" s="556"/>
      <c r="BA9" s="556"/>
      <c r="BB9" s="556"/>
      <c r="BC9" s="556"/>
      <c r="BD9" s="556"/>
      <c r="BE9" s="464"/>
      <c r="BF9" s="464"/>
      <c r="BG9" s="464"/>
      <c r="BH9" s="464"/>
      <c r="BI9" s="464"/>
      <c r="BJ9" s="466"/>
    </row>
    <row r="10" spans="1:63" ht="8.1" customHeight="1">
      <c r="M10" s="21"/>
      <c r="BI10" s="949" t="s">
        <v>685</v>
      </c>
      <c r="BJ10" s="950"/>
    </row>
    <row r="11" spans="1:63" ht="12" customHeight="1">
      <c r="C11" s="458" t="s">
        <v>696</v>
      </c>
      <c r="D11" s="458"/>
      <c r="E11" s="458"/>
      <c r="F11" s="458"/>
      <c r="G11" s="458"/>
      <c r="H11" s="458"/>
      <c r="I11" s="458"/>
      <c r="J11" s="458"/>
      <c r="K11" s="458"/>
      <c r="L11" s="458"/>
      <c r="M11" s="291"/>
      <c r="N11" s="945">
        <v>21</v>
      </c>
      <c r="O11" s="945"/>
      <c r="P11" s="945"/>
      <c r="Q11" s="945"/>
      <c r="R11" s="946"/>
      <c r="S11" s="946"/>
      <c r="T11" s="946"/>
      <c r="U11" s="913">
        <f>SUM(AA11:AL11)</f>
        <v>28</v>
      </c>
      <c r="V11" s="913"/>
      <c r="W11" s="913"/>
      <c r="X11" s="913"/>
      <c r="Y11" s="913"/>
      <c r="Z11" s="913"/>
      <c r="AA11" s="913">
        <v>10</v>
      </c>
      <c r="AB11" s="913"/>
      <c r="AC11" s="913"/>
      <c r="AD11" s="913"/>
      <c r="AE11" s="913"/>
      <c r="AF11" s="913"/>
      <c r="AG11" s="913">
        <v>18</v>
      </c>
      <c r="AH11" s="913"/>
      <c r="AI11" s="913"/>
      <c r="AJ11" s="913"/>
      <c r="AK11" s="913"/>
      <c r="AL11" s="913"/>
      <c r="AM11" s="945">
        <f>SUM(AS11:BD11)</f>
        <v>681</v>
      </c>
      <c r="AN11" s="945"/>
      <c r="AO11" s="945"/>
      <c r="AP11" s="945"/>
      <c r="AQ11" s="945"/>
      <c r="AR11" s="945"/>
      <c r="AS11" s="945">
        <v>334</v>
      </c>
      <c r="AT11" s="945"/>
      <c r="AU11" s="945"/>
      <c r="AV11" s="945"/>
      <c r="AW11" s="945"/>
      <c r="AX11" s="945"/>
      <c r="AY11" s="945">
        <v>347</v>
      </c>
      <c r="AZ11" s="945"/>
      <c r="BA11" s="945"/>
      <c r="BB11" s="945"/>
      <c r="BC11" s="945"/>
      <c r="BD11" s="945"/>
      <c r="BE11" s="945">
        <v>12683</v>
      </c>
      <c r="BF11" s="945"/>
      <c r="BG11" s="945"/>
      <c r="BH11" s="945"/>
      <c r="BI11" s="945"/>
      <c r="BJ11" s="945"/>
    </row>
    <row r="12" spans="1:63" ht="12" customHeight="1">
      <c r="C12" s="458" t="s">
        <v>695</v>
      </c>
      <c r="D12" s="458"/>
      <c r="E12" s="458"/>
      <c r="F12" s="458"/>
      <c r="G12" s="458"/>
      <c r="H12" s="458"/>
      <c r="I12" s="458"/>
      <c r="J12" s="458"/>
      <c r="K12" s="458"/>
      <c r="L12" s="458"/>
      <c r="M12" s="291"/>
      <c r="N12" s="945">
        <v>12</v>
      </c>
      <c r="O12" s="945"/>
      <c r="P12" s="945"/>
      <c r="Q12" s="945"/>
      <c r="R12" s="946">
        <v>-4</v>
      </c>
      <c r="S12" s="946"/>
      <c r="T12" s="946"/>
      <c r="U12" s="913">
        <f>SUM(AA12:AL12)</f>
        <v>24</v>
      </c>
      <c r="V12" s="913"/>
      <c r="W12" s="913"/>
      <c r="X12" s="913"/>
      <c r="Y12" s="913"/>
      <c r="Z12" s="913"/>
      <c r="AA12" s="913">
        <v>8</v>
      </c>
      <c r="AB12" s="913"/>
      <c r="AC12" s="913"/>
      <c r="AD12" s="913"/>
      <c r="AE12" s="913"/>
      <c r="AF12" s="913"/>
      <c r="AG12" s="913">
        <v>16</v>
      </c>
      <c r="AH12" s="913"/>
      <c r="AI12" s="913"/>
      <c r="AJ12" s="913"/>
      <c r="AK12" s="913"/>
      <c r="AL12" s="913"/>
      <c r="AM12" s="945">
        <f>SUM(AS12:BD12)</f>
        <v>421</v>
      </c>
      <c r="AN12" s="945"/>
      <c r="AO12" s="945"/>
      <c r="AP12" s="945"/>
      <c r="AQ12" s="945"/>
      <c r="AR12" s="945"/>
      <c r="AS12" s="945">
        <v>237</v>
      </c>
      <c r="AT12" s="945"/>
      <c r="AU12" s="945"/>
      <c r="AV12" s="945"/>
      <c r="AW12" s="945"/>
      <c r="AX12" s="945"/>
      <c r="AY12" s="945">
        <v>184</v>
      </c>
      <c r="AZ12" s="945"/>
      <c r="BA12" s="945"/>
      <c r="BB12" s="945"/>
      <c r="BC12" s="945"/>
      <c r="BD12" s="945"/>
      <c r="BE12" s="795">
        <v>9210</v>
      </c>
      <c r="BF12" s="795"/>
      <c r="BG12" s="795"/>
      <c r="BH12" s="795"/>
      <c r="BI12" s="795"/>
      <c r="BJ12" s="795"/>
    </row>
    <row r="13" spans="1:63" ht="12" customHeight="1">
      <c r="C13" s="458" t="s">
        <v>714</v>
      </c>
      <c r="D13" s="458"/>
      <c r="E13" s="458"/>
      <c r="F13" s="458"/>
      <c r="G13" s="458"/>
      <c r="H13" s="458"/>
      <c r="I13" s="458"/>
      <c r="J13" s="458"/>
      <c r="K13" s="458"/>
      <c r="L13" s="458"/>
      <c r="M13" s="291"/>
      <c r="N13" s="945">
        <v>19</v>
      </c>
      <c r="O13" s="945"/>
      <c r="P13" s="945"/>
      <c r="Q13" s="945"/>
      <c r="R13" s="946"/>
      <c r="S13" s="946"/>
      <c r="T13" s="946"/>
      <c r="U13" s="913">
        <f>SUM(AA13:AL13)</f>
        <v>26</v>
      </c>
      <c r="V13" s="913"/>
      <c r="W13" s="913"/>
      <c r="X13" s="913"/>
      <c r="Y13" s="913"/>
      <c r="Z13" s="913"/>
      <c r="AA13" s="913">
        <v>10</v>
      </c>
      <c r="AB13" s="913"/>
      <c r="AC13" s="913"/>
      <c r="AD13" s="913"/>
      <c r="AE13" s="913"/>
      <c r="AF13" s="913"/>
      <c r="AG13" s="913">
        <v>16</v>
      </c>
      <c r="AH13" s="913"/>
      <c r="AI13" s="913"/>
      <c r="AJ13" s="913"/>
      <c r="AK13" s="913"/>
      <c r="AL13" s="913"/>
      <c r="AM13" s="945">
        <f>SUM(AS13:BD13)</f>
        <v>621</v>
      </c>
      <c r="AN13" s="945"/>
      <c r="AO13" s="945"/>
      <c r="AP13" s="945"/>
      <c r="AQ13" s="945"/>
      <c r="AR13" s="945"/>
      <c r="AS13" s="945">
        <v>329</v>
      </c>
      <c r="AT13" s="945"/>
      <c r="AU13" s="945"/>
      <c r="AV13" s="945"/>
      <c r="AW13" s="945"/>
      <c r="AX13" s="945"/>
      <c r="AY13" s="945">
        <v>292</v>
      </c>
      <c r="AZ13" s="945"/>
      <c r="BA13" s="945"/>
      <c r="BB13" s="945"/>
      <c r="BC13" s="945"/>
      <c r="BD13" s="945"/>
      <c r="BE13" s="945">
        <v>11006</v>
      </c>
      <c r="BF13" s="945"/>
      <c r="BG13" s="945"/>
      <c r="BH13" s="945"/>
      <c r="BI13" s="945"/>
      <c r="BJ13" s="945"/>
    </row>
    <row r="14" spans="1:63" ht="12" customHeight="1">
      <c r="C14" s="458" t="s">
        <v>694</v>
      </c>
      <c r="D14" s="458"/>
      <c r="E14" s="458"/>
      <c r="F14" s="458"/>
      <c r="G14" s="458"/>
      <c r="H14" s="458"/>
      <c r="I14" s="458"/>
      <c r="J14" s="458"/>
      <c r="K14" s="458"/>
      <c r="L14" s="458"/>
      <c r="M14" s="291"/>
      <c r="N14" s="945">
        <v>13</v>
      </c>
      <c r="O14" s="945"/>
      <c r="P14" s="945"/>
      <c r="Q14" s="945"/>
      <c r="R14" s="946"/>
      <c r="S14" s="946"/>
      <c r="T14" s="946"/>
      <c r="U14" s="913">
        <f>SUM(AA14:AL14)</f>
        <v>19</v>
      </c>
      <c r="V14" s="913"/>
      <c r="W14" s="913"/>
      <c r="X14" s="913"/>
      <c r="Y14" s="913"/>
      <c r="Z14" s="913"/>
      <c r="AA14" s="913">
        <v>7</v>
      </c>
      <c r="AB14" s="913"/>
      <c r="AC14" s="913"/>
      <c r="AD14" s="913"/>
      <c r="AE14" s="913"/>
      <c r="AF14" s="913"/>
      <c r="AG14" s="913">
        <v>12</v>
      </c>
      <c r="AH14" s="913"/>
      <c r="AI14" s="913"/>
      <c r="AJ14" s="913"/>
      <c r="AK14" s="913"/>
      <c r="AL14" s="913"/>
      <c r="AM14" s="945">
        <f>SUM(AS14:BD14)</f>
        <v>430</v>
      </c>
      <c r="AN14" s="945"/>
      <c r="AO14" s="945"/>
      <c r="AP14" s="945"/>
      <c r="AQ14" s="945"/>
      <c r="AR14" s="945"/>
      <c r="AS14" s="945">
        <v>215</v>
      </c>
      <c r="AT14" s="945"/>
      <c r="AU14" s="945"/>
      <c r="AV14" s="945"/>
      <c r="AW14" s="945"/>
      <c r="AX14" s="945"/>
      <c r="AY14" s="945">
        <v>215</v>
      </c>
      <c r="AZ14" s="945"/>
      <c r="BA14" s="945"/>
      <c r="BB14" s="945"/>
      <c r="BC14" s="945"/>
      <c r="BD14" s="945"/>
      <c r="BE14" s="945">
        <v>16076</v>
      </c>
      <c r="BF14" s="945"/>
      <c r="BG14" s="945"/>
      <c r="BH14" s="945"/>
      <c r="BI14" s="945"/>
      <c r="BJ14" s="945"/>
    </row>
    <row r="15" spans="1:63" ht="12" customHeight="1">
      <c r="C15" s="458" t="s">
        <v>713</v>
      </c>
      <c r="D15" s="458"/>
      <c r="E15" s="458"/>
      <c r="F15" s="458"/>
      <c r="G15" s="458"/>
      <c r="H15" s="458"/>
      <c r="I15" s="458"/>
      <c r="J15" s="458"/>
      <c r="K15" s="458"/>
      <c r="L15" s="458"/>
      <c r="M15" s="291"/>
      <c r="N15" s="945">
        <v>18</v>
      </c>
      <c r="O15" s="945"/>
      <c r="P15" s="945"/>
      <c r="Q15" s="945"/>
      <c r="R15" s="946"/>
      <c r="S15" s="946"/>
      <c r="T15" s="946"/>
      <c r="U15" s="913">
        <f>SUM(AA15:AL15)</f>
        <v>25</v>
      </c>
      <c r="V15" s="913"/>
      <c r="W15" s="913"/>
      <c r="X15" s="913"/>
      <c r="Y15" s="913"/>
      <c r="Z15" s="913"/>
      <c r="AA15" s="913">
        <v>7</v>
      </c>
      <c r="AB15" s="913"/>
      <c r="AC15" s="913"/>
      <c r="AD15" s="913"/>
      <c r="AE15" s="913"/>
      <c r="AF15" s="913"/>
      <c r="AG15" s="913">
        <v>18</v>
      </c>
      <c r="AH15" s="913"/>
      <c r="AI15" s="913"/>
      <c r="AJ15" s="913"/>
      <c r="AK15" s="913"/>
      <c r="AL15" s="913"/>
      <c r="AM15" s="945">
        <f>SUM(AS15:BD15)</f>
        <v>581</v>
      </c>
      <c r="AN15" s="945"/>
      <c r="AO15" s="945"/>
      <c r="AP15" s="945"/>
      <c r="AQ15" s="945"/>
      <c r="AR15" s="945"/>
      <c r="AS15" s="945">
        <v>306</v>
      </c>
      <c r="AT15" s="945"/>
      <c r="AU15" s="945"/>
      <c r="AV15" s="945"/>
      <c r="AW15" s="945"/>
      <c r="AX15" s="945"/>
      <c r="AY15" s="945">
        <v>275</v>
      </c>
      <c r="AZ15" s="945"/>
      <c r="BA15" s="945"/>
      <c r="BB15" s="945"/>
      <c r="BC15" s="945"/>
      <c r="BD15" s="945"/>
      <c r="BE15" s="945">
        <v>9518</v>
      </c>
      <c r="BF15" s="945"/>
      <c r="BG15" s="945"/>
      <c r="BH15" s="945"/>
      <c r="BI15" s="945"/>
      <c r="BJ15" s="945"/>
    </row>
    <row r="16" spans="1:63" ht="8.1" customHeight="1">
      <c r="M16" s="22"/>
      <c r="N16" s="271"/>
      <c r="O16" s="271"/>
      <c r="P16" s="271"/>
      <c r="Q16" s="271"/>
      <c r="R16" s="271"/>
      <c r="S16" s="271"/>
      <c r="T16" s="271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</row>
    <row r="17" spans="2:63" ht="12" customHeight="1">
      <c r="C17" s="458" t="s">
        <v>712</v>
      </c>
      <c r="D17" s="458"/>
      <c r="E17" s="458"/>
      <c r="F17" s="458"/>
      <c r="G17" s="458"/>
      <c r="H17" s="458"/>
      <c r="I17" s="458"/>
      <c r="J17" s="458"/>
      <c r="K17" s="458"/>
      <c r="L17" s="458"/>
      <c r="M17" s="291"/>
      <c r="N17" s="945">
        <v>13</v>
      </c>
      <c r="O17" s="945"/>
      <c r="P17" s="945"/>
      <c r="Q17" s="945"/>
      <c r="R17" s="946"/>
      <c r="S17" s="946"/>
      <c r="T17" s="946"/>
      <c r="U17" s="913">
        <f>SUM(AA17:AL17)</f>
        <v>19</v>
      </c>
      <c r="V17" s="913"/>
      <c r="W17" s="913"/>
      <c r="X17" s="913"/>
      <c r="Y17" s="913"/>
      <c r="Z17" s="913"/>
      <c r="AA17" s="913">
        <v>7</v>
      </c>
      <c r="AB17" s="913"/>
      <c r="AC17" s="913"/>
      <c r="AD17" s="913"/>
      <c r="AE17" s="913"/>
      <c r="AF17" s="913"/>
      <c r="AG17" s="913">
        <v>12</v>
      </c>
      <c r="AH17" s="913"/>
      <c r="AI17" s="913"/>
      <c r="AJ17" s="913"/>
      <c r="AK17" s="913"/>
      <c r="AL17" s="913"/>
      <c r="AM17" s="945">
        <f>SUM(AS17:BD17)</f>
        <v>378</v>
      </c>
      <c r="AN17" s="945"/>
      <c r="AO17" s="945"/>
      <c r="AP17" s="945"/>
      <c r="AQ17" s="945"/>
      <c r="AR17" s="945"/>
      <c r="AS17" s="945">
        <v>186</v>
      </c>
      <c r="AT17" s="945"/>
      <c r="AU17" s="945"/>
      <c r="AV17" s="945"/>
      <c r="AW17" s="945"/>
      <c r="AX17" s="945"/>
      <c r="AY17" s="945">
        <v>192</v>
      </c>
      <c r="AZ17" s="945"/>
      <c r="BA17" s="945"/>
      <c r="BB17" s="945"/>
      <c r="BC17" s="945"/>
      <c r="BD17" s="945"/>
      <c r="BE17" s="945">
        <v>10129</v>
      </c>
      <c r="BF17" s="945"/>
      <c r="BG17" s="945"/>
      <c r="BH17" s="945"/>
      <c r="BI17" s="945"/>
      <c r="BJ17" s="945"/>
    </row>
    <row r="18" spans="2:63" ht="12" customHeight="1">
      <c r="C18" s="458" t="s">
        <v>711</v>
      </c>
      <c r="D18" s="458"/>
      <c r="E18" s="458"/>
      <c r="F18" s="458"/>
      <c r="G18" s="458"/>
      <c r="H18" s="458"/>
      <c r="I18" s="458"/>
      <c r="J18" s="458"/>
      <c r="K18" s="458"/>
      <c r="L18" s="458"/>
      <c r="M18" s="291"/>
      <c r="N18" s="945">
        <v>12</v>
      </c>
      <c r="O18" s="945"/>
      <c r="P18" s="945"/>
      <c r="Q18" s="945"/>
      <c r="R18" s="946">
        <v>-4</v>
      </c>
      <c r="S18" s="946"/>
      <c r="T18" s="946"/>
      <c r="U18" s="913">
        <f>SUM(AA18:AL18)</f>
        <v>23</v>
      </c>
      <c r="V18" s="913"/>
      <c r="W18" s="913"/>
      <c r="X18" s="913"/>
      <c r="Y18" s="913"/>
      <c r="Z18" s="913"/>
      <c r="AA18" s="913">
        <v>11</v>
      </c>
      <c r="AB18" s="913"/>
      <c r="AC18" s="913"/>
      <c r="AD18" s="913"/>
      <c r="AE18" s="913"/>
      <c r="AF18" s="913"/>
      <c r="AG18" s="913">
        <v>12</v>
      </c>
      <c r="AH18" s="913"/>
      <c r="AI18" s="913"/>
      <c r="AJ18" s="913"/>
      <c r="AK18" s="913"/>
      <c r="AL18" s="913"/>
      <c r="AM18" s="945">
        <f>SUM(AS18:BD18)</f>
        <v>341</v>
      </c>
      <c r="AN18" s="945"/>
      <c r="AO18" s="945"/>
      <c r="AP18" s="945"/>
      <c r="AQ18" s="945"/>
      <c r="AR18" s="945"/>
      <c r="AS18" s="945">
        <v>185</v>
      </c>
      <c r="AT18" s="945"/>
      <c r="AU18" s="945"/>
      <c r="AV18" s="945"/>
      <c r="AW18" s="945"/>
      <c r="AX18" s="945"/>
      <c r="AY18" s="945">
        <v>156</v>
      </c>
      <c r="AZ18" s="945"/>
      <c r="BA18" s="945"/>
      <c r="BB18" s="945"/>
      <c r="BC18" s="945"/>
      <c r="BD18" s="945"/>
      <c r="BE18" s="945">
        <v>11978</v>
      </c>
      <c r="BF18" s="945"/>
      <c r="BG18" s="945"/>
      <c r="BH18" s="945"/>
      <c r="BI18" s="945"/>
      <c r="BJ18" s="945"/>
    </row>
    <row r="19" spans="2:63" ht="12" customHeight="1">
      <c r="C19" s="458" t="s">
        <v>698</v>
      </c>
      <c r="D19" s="458"/>
      <c r="E19" s="458"/>
      <c r="F19" s="458"/>
      <c r="G19" s="458"/>
      <c r="H19" s="458"/>
      <c r="I19" s="458"/>
      <c r="J19" s="458"/>
      <c r="K19" s="458"/>
      <c r="L19" s="458"/>
      <c r="M19" s="291"/>
      <c r="N19" s="945">
        <v>12</v>
      </c>
      <c r="O19" s="945"/>
      <c r="P19" s="945"/>
      <c r="Q19" s="945"/>
      <c r="R19" s="946"/>
      <c r="S19" s="946"/>
      <c r="T19" s="946"/>
      <c r="U19" s="913">
        <f>SUM(AA19:AL19)</f>
        <v>18</v>
      </c>
      <c r="V19" s="913"/>
      <c r="W19" s="913"/>
      <c r="X19" s="913"/>
      <c r="Y19" s="913"/>
      <c r="Z19" s="913"/>
      <c r="AA19" s="913">
        <v>6</v>
      </c>
      <c r="AB19" s="913"/>
      <c r="AC19" s="913"/>
      <c r="AD19" s="913"/>
      <c r="AE19" s="913"/>
      <c r="AF19" s="913"/>
      <c r="AG19" s="913">
        <v>12</v>
      </c>
      <c r="AH19" s="913"/>
      <c r="AI19" s="913"/>
      <c r="AJ19" s="913"/>
      <c r="AK19" s="913"/>
      <c r="AL19" s="913"/>
      <c r="AM19" s="945">
        <f>SUM(AS19:BD19)</f>
        <v>294</v>
      </c>
      <c r="AN19" s="945"/>
      <c r="AO19" s="945"/>
      <c r="AP19" s="945"/>
      <c r="AQ19" s="945"/>
      <c r="AR19" s="945"/>
      <c r="AS19" s="945">
        <v>159</v>
      </c>
      <c r="AT19" s="945"/>
      <c r="AU19" s="945"/>
      <c r="AV19" s="945"/>
      <c r="AW19" s="945"/>
      <c r="AX19" s="945"/>
      <c r="AY19" s="945">
        <v>135</v>
      </c>
      <c r="AZ19" s="945"/>
      <c r="BA19" s="945"/>
      <c r="BB19" s="945"/>
      <c r="BC19" s="945"/>
      <c r="BD19" s="945"/>
      <c r="BE19" s="795">
        <v>9894</v>
      </c>
      <c r="BF19" s="795"/>
      <c r="BG19" s="795"/>
      <c r="BH19" s="795"/>
      <c r="BI19" s="795"/>
      <c r="BJ19" s="795"/>
    </row>
    <row r="20" spans="2:63" ht="12" customHeight="1">
      <c r="C20" s="458" t="s">
        <v>710</v>
      </c>
      <c r="D20" s="458"/>
      <c r="E20" s="458"/>
      <c r="F20" s="458"/>
      <c r="G20" s="458"/>
      <c r="H20" s="458"/>
      <c r="I20" s="458"/>
      <c r="J20" s="458"/>
      <c r="K20" s="458"/>
      <c r="L20" s="458"/>
      <c r="M20" s="291"/>
      <c r="N20" s="945">
        <v>19</v>
      </c>
      <c r="O20" s="945"/>
      <c r="P20" s="945"/>
      <c r="Q20" s="945"/>
      <c r="R20" s="946"/>
      <c r="S20" s="946"/>
      <c r="T20" s="946"/>
      <c r="U20" s="913">
        <f>SUM(AA20:AL20)</f>
        <v>28</v>
      </c>
      <c r="V20" s="913"/>
      <c r="W20" s="913"/>
      <c r="X20" s="913"/>
      <c r="Y20" s="913"/>
      <c r="Z20" s="913"/>
      <c r="AA20" s="913">
        <v>11</v>
      </c>
      <c r="AB20" s="913"/>
      <c r="AC20" s="913"/>
      <c r="AD20" s="913"/>
      <c r="AE20" s="913"/>
      <c r="AF20" s="913"/>
      <c r="AG20" s="913">
        <v>17</v>
      </c>
      <c r="AH20" s="913"/>
      <c r="AI20" s="913"/>
      <c r="AJ20" s="913"/>
      <c r="AK20" s="913"/>
      <c r="AL20" s="913"/>
      <c r="AM20" s="945">
        <f>SUM(AS20:BD20)</f>
        <v>612</v>
      </c>
      <c r="AN20" s="945"/>
      <c r="AO20" s="945"/>
      <c r="AP20" s="945"/>
      <c r="AQ20" s="945"/>
      <c r="AR20" s="945"/>
      <c r="AS20" s="945">
        <v>301</v>
      </c>
      <c r="AT20" s="945"/>
      <c r="AU20" s="945"/>
      <c r="AV20" s="945"/>
      <c r="AW20" s="945"/>
      <c r="AX20" s="945"/>
      <c r="AY20" s="945">
        <v>311</v>
      </c>
      <c r="AZ20" s="945"/>
      <c r="BA20" s="945"/>
      <c r="BB20" s="945"/>
      <c r="BC20" s="945"/>
      <c r="BD20" s="945"/>
      <c r="BE20" s="945">
        <v>9453</v>
      </c>
      <c r="BF20" s="945"/>
      <c r="BG20" s="945"/>
      <c r="BH20" s="945"/>
      <c r="BI20" s="945"/>
      <c r="BJ20" s="945"/>
    </row>
    <row r="21" spans="2:63" ht="12" customHeight="1">
      <c r="C21" s="458" t="s">
        <v>692</v>
      </c>
      <c r="D21" s="458"/>
      <c r="E21" s="458"/>
      <c r="F21" s="458"/>
      <c r="G21" s="458"/>
      <c r="H21" s="458"/>
      <c r="I21" s="458"/>
      <c r="J21" s="458"/>
      <c r="K21" s="458"/>
      <c r="L21" s="458"/>
      <c r="M21" s="291"/>
      <c r="N21" s="945">
        <v>15</v>
      </c>
      <c r="O21" s="945"/>
      <c r="P21" s="945"/>
      <c r="Q21" s="945"/>
      <c r="R21" s="946"/>
      <c r="S21" s="946"/>
      <c r="T21" s="946"/>
      <c r="U21" s="913">
        <f>SUM(AA21:AL21)</f>
        <v>21</v>
      </c>
      <c r="V21" s="913"/>
      <c r="W21" s="913"/>
      <c r="X21" s="913"/>
      <c r="Y21" s="913"/>
      <c r="Z21" s="913"/>
      <c r="AA21" s="913">
        <v>9</v>
      </c>
      <c r="AB21" s="913"/>
      <c r="AC21" s="913"/>
      <c r="AD21" s="913"/>
      <c r="AE21" s="913"/>
      <c r="AF21" s="913"/>
      <c r="AG21" s="913">
        <v>12</v>
      </c>
      <c r="AH21" s="913"/>
      <c r="AI21" s="913"/>
      <c r="AJ21" s="913"/>
      <c r="AK21" s="913"/>
      <c r="AL21" s="913"/>
      <c r="AM21" s="945">
        <f>SUM(AS21:BD21)</f>
        <v>460</v>
      </c>
      <c r="AN21" s="945"/>
      <c r="AO21" s="945"/>
      <c r="AP21" s="945"/>
      <c r="AQ21" s="945"/>
      <c r="AR21" s="945"/>
      <c r="AS21" s="945">
        <v>241</v>
      </c>
      <c r="AT21" s="945"/>
      <c r="AU21" s="945"/>
      <c r="AV21" s="945"/>
      <c r="AW21" s="945"/>
      <c r="AX21" s="945"/>
      <c r="AY21" s="945">
        <v>219</v>
      </c>
      <c r="AZ21" s="945"/>
      <c r="BA21" s="945"/>
      <c r="BB21" s="945"/>
      <c r="BC21" s="945"/>
      <c r="BD21" s="945"/>
      <c r="BE21" s="945">
        <v>10115</v>
      </c>
      <c r="BF21" s="945"/>
      <c r="BG21" s="945"/>
      <c r="BH21" s="945"/>
      <c r="BI21" s="945"/>
      <c r="BJ21" s="945"/>
    </row>
    <row r="22" spans="2:63" ht="8.1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3" ht="12" customHeight="1">
      <c r="C23" s="486" t="s">
        <v>8</v>
      </c>
      <c r="D23" s="486"/>
      <c r="E23" s="354" t="s">
        <v>543</v>
      </c>
      <c r="F23" s="489">
        <v>-1</v>
      </c>
      <c r="G23" s="489"/>
      <c r="H23" s="4" t="s">
        <v>691</v>
      </c>
    </row>
    <row r="24" spans="2:63" ht="12" customHeight="1">
      <c r="F24" s="490">
        <v>-2</v>
      </c>
      <c r="G24" s="490"/>
      <c r="H24" s="5" t="s">
        <v>709</v>
      </c>
    </row>
    <row r="25" spans="2:63" ht="12" customHeight="1">
      <c r="F25" s="490">
        <v>-3</v>
      </c>
      <c r="G25" s="490"/>
      <c r="H25" s="5" t="s">
        <v>793</v>
      </c>
    </row>
    <row r="26" spans="2:63" ht="12" customHeight="1">
      <c r="B26" s="480" t="s">
        <v>9</v>
      </c>
      <c r="C26" s="480"/>
      <c r="D26" s="480"/>
      <c r="E26" s="354" t="s">
        <v>543</v>
      </c>
      <c r="F26" s="2" t="s">
        <v>830</v>
      </c>
    </row>
    <row r="28" spans="2:63" ht="12" customHeight="1">
      <c r="B28" s="454" t="s">
        <v>708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</row>
    <row r="29" spans="2:63" ht="12" customHeight="1">
      <c r="BJ29" s="20" t="s">
        <v>792</v>
      </c>
    </row>
    <row r="30" spans="2:63" ht="13.5" customHeight="1">
      <c r="B30" s="461" t="s">
        <v>687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 t="s">
        <v>596</v>
      </c>
      <c r="O30" s="462"/>
      <c r="P30" s="462"/>
      <c r="Q30" s="462"/>
      <c r="R30" s="462"/>
      <c r="S30" s="462"/>
      <c r="T30" s="462"/>
      <c r="U30" s="462" t="s">
        <v>595</v>
      </c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 t="s">
        <v>624</v>
      </c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 t="s">
        <v>686</v>
      </c>
      <c r="BF30" s="462"/>
      <c r="BG30" s="462"/>
      <c r="BH30" s="462"/>
      <c r="BI30" s="462"/>
      <c r="BJ30" s="467"/>
      <c r="BK30" s="538"/>
    </row>
    <row r="31" spans="2:63" ht="13.5" customHeight="1">
      <c r="B31" s="463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556" t="s">
        <v>235</v>
      </c>
      <c r="V31" s="556"/>
      <c r="W31" s="556"/>
      <c r="X31" s="556"/>
      <c r="Y31" s="556"/>
      <c r="Z31" s="556"/>
      <c r="AA31" s="556" t="s">
        <v>588</v>
      </c>
      <c r="AB31" s="556"/>
      <c r="AC31" s="556"/>
      <c r="AD31" s="556"/>
      <c r="AE31" s="556"/>
      <c r="AF31" s="556"/>
      <c r="AG31" s="556" t="s">
        <v>587</v>
      </c>
      <c r="AH31" s="556"/>
      <c r="AI31" s="556"/>
      <c r="AJ31" s="556"/>
      <c r="AK31" s="556"/>
      <c r="AL31" s="556"/>
      <c r="AM31" s="556" t="s">
        <v>235</v>
      </c>
      <c r="AN31" s="556"/>
      <c r="AO31" s="556"/>
      <c r="AP31" s="556"/>
      <c r="AQ31" s="556"/>
      <c r="AR31" s="556"/>
      <c r="AS31" s="556" t="s">
        <v>588</v>
      </c>
      <c r="AT31" s="556"/>
      <c r="AU31" s="556"/>
      <c r="AV31" s="556"/>
      <c r="AW31" s="556"/>
      <c r="AX31" s="556"/>
      <c r="AY31" s="556" t="s">
        <v>587</v>
      </c>
      <c r="AZ31" s="556"/>
      <c r="BA31" s="556"/>
      <c r="BB31" s="556"/>
      <c r="BC31" s="556"/>
      <c r="BD31" s="556"/>
      <c r="BE31" s="464"/>
      <c r="BF31" s="464"/>
      <c r="BG31" s="464"/>
      <c r="BH31" s="464"/>
      <c r="BI31" s="464"/>
      <c r="BJ31" s="466"/>
      <c r="BK31" s="538"/>
    </row>
    <row r="32" spans="2:63" ht="12" customHeight="1">
      <c r="M32" s="21"/>
      <c r="BI32" s="949" t="s">
        <v>685</v>
      </c>
      <c r="BJ32" s="950"/>
    </row>
    <row r="33" spans="3:62" ht="12" customHeight="1">
      <c r="C33" s="901" t="s">
        <v>18</v>
      </c>
      <c r="D33" s="901"/>
      <c r="E33" s="901"/>
      <c r="F33" s="901"/>
      <c r="G33" s="901"/>
      <c r="H33" s="901"/>
      <c r="I33" s="901"/>
      <c r="J33" s="901"/>
      <c r="K33" s="901"/>
      <c r="L33" s="901"/>
      <c r="M33" s="291"/>
      <c r="N33" s="951">
        <f>SUM(N35:Q74)</f>
        <v>406</v>
      </c>
      <c r="O33" s="951"/>
      <c r="P33" s="951"/>
      <c r="Q33" s="951"/>
      <c r="R33" s="952">
        <v>-43</v>
      </c>
      <c r="S33" s="952"/>
      <c r="T33" s="952"/>
      <c r="U33" s="925">
        <v>838</v>
      </c>
      <c r="V33" s="925"/>
      <c r="W33" s="925"/>
      <c r="X33" s="925"/>
      <c r="Y33" s="925"/>
      <c r="Z33" s="925"/>
      <c r="AA33" s="925">
        <v>476</v>
      </c>
      <c r="AB33" s="925"/>
      <c r="AC33" s="925"/>
      <c r="AD33" s="925"/>
      <c r="AE33" s="925"/>
      <c r="AF33" s="925"/>
      <c r="AG33" s="925">
        <v>362</v>
      </c>
      <c r="AH33" s="925"/>
      <c r="AI33" s="925"/>
      <c r="AJ33" s="925"/>
      <c r="AK33" s="925"/>
      <c r="AL33" s="925"/>
      <c r="AM33" s="925">
        <v>14215</v>
      </c>
      <c r="AN33" s="925"/>
      <c r="AO33" s="925"/>
      <c r="AP33" s="925"/>
      <c r="AQ33" s="925"/>
      <c r="AR33" s="925"/>
      <c r="AS33" s="925">
        <f>SUM(AS35:AX74)</f>
        <v>7527</v>
      </c>
      <c r="AT33" s="925"/>
      <c r="AU33" s="925"/>
      <c r="AV33" s="925"/>
      <c r="AW33" s="925"/>
      <c r="AX33" s="925"/>
      <c r="AY33" s="925">
        <f>SUM(AY35:BD74)</f>
        <v>6688</v>
      </c>
      <c r="AZ33" s="925"/>
      <c r="BA33" s="925"/>
      <c r="BB33" s="925"/>
      <c r="BC33" s="925"/>
      <c r="BD33" s="925"/>
      <c r="BE33" s="925">
        <f>SUM(BE35:BJ74)</f>
        <v>538155</v>
      </c>
      <c r="BF33" s="925"/>
      <c r="BG33" s="925"/>
      <c r="BH33" s="925"/>
      <c r="BI33" s="925"/>
      <c r="BJ33" s="925"/>
    </row>
    <row r="34" spans="3:62" ht="8.1" customHeight="1">
      <c r="M34" s="22"/>
      <c r="N34" s="271"/>
      <c r="O34" s="271"/>
      <c r="P34" s="271"/>
      <c r="Q34" s="271"/>
      <c r="R34" s="271"/>
      <c r="S34" s="271"/>
      <c r="T34" s="271"/>
      <c r="BI34" s="369"/>
      <c r="BJ34" s="370"/>
    </row>
    <row r="35" spans="3:62" ht="12" customHeight="1">
      <c r="C35" s="458" t="s">
        <v>684</v>
      </c>
      <c r="D35" s="458"/>
      <c r="E35" s="458"/>
      <c r="F35" s="458"/>
      <c r="G35" s="458"/>
      <c r="H35" s="458"/>
      <c r="I35" s="458"/>
      <c r="J35" s="458"/>
      <c r="K35" s="458"/>
      <c r="L35" s="458"/>
      <c r="M35" s="291"/>
      <c r="N35" s="945">
        <v>6</v>
      </c>
      <c r="O35" s="945"/>
      <c r="P35" s="945"/>
      <c r="Q35" s="945"/>
      <c r="R35" s="946">
        <v>-3</v>
      </c>
      <c r="S35" s="946"/>
      <c r="T35" s="946"/>
      <c r="U35" s="913">
        <f>SUM(AA35:AL35)</f>
        <v>19</v>
      </c>
      <c r="V35" s="913"/>
      <c r="W35" s="913"/>
      <c r="X35" s="913"/>
      <c r="Y35" s="913"/>
      <c r="Z35" s="913"/>
      <c r="AA35" s="913">
        <v>11</v>
      </c>
      <c r="AB35" s="913"/>
      <c r="AC35" s="913"/>
      <c r="AD35" s="913"/>
      <c r="AE35" s="913"/>
      <c r="AF35" s="913"/>
      <c r="AG35" s="913">
        <v>8</v>
      </c>
      <c r="AH35" s="913"/>
      <c r="AI35" s="913"/>
      <c r="AJ35" s="913"/>
      <c r="AK35" s="913"/>
      <c r="AL35" s="913"/>
      <c r="AM35" s="945">
        <f>SUM(AS35:BD35)</f>
        <v>185</v>
      </c>
      <c r="AN35" s="945"/>
      <c r="AO35" s="945"/>
      <c r="AP35" s="945"/>
      <c r="AQ35" s="945"/>
      <c r="AR35" s="945"/>
      <c r="AS35" s="945">
        <v>107</v>
      </c>
      <c r="AT35" s="945"/>
      <c r="AU35" s="945"/>
      <c r="AV35" s="945"/>
      <c r="AW35" s="945"/>
      <c r="AX35" s="945"/>
      <c r="AY35" s="945">
        <v>78</v>
      </c>
      <c r="AZ35" s="945"/>
      <c r="BA35" s="945"/>
      <c r="BB35" s="945"/>
      <c r="BC35" s="945"/>
      <c r="BD35" s="945"/>
      <c r="BE35" s="945">
        <v>12900</v>
      </c>
      <c r="BF35" s="945"/>
      <c r="BG35" s="945"/>
      <c r="BH35" s="945"/>
      <c r="BI35" s="945"/>
      <c r="BJ35" s="945"/>
    </row>
    <row r="36" spans="3:62" ht="12" customHeight="1">
      <c r="C36" s="458" t="s">
        <v>682</v>
      </c>
      <c r="D36" s="458"/>
      <c r="E36" s="458"/>
      <c r="F36" s="458"/>
      <c r="G36" s="458"/>
      <c r="H36" s="458"/>
      <c r="I36" s="458"/>
      <c r="J36" s="458"/>
      <c r="K36" s="458"/>
      <c r="L36" s="458"/>
      <c r="M36" s="291"/>
      <c r="N36" s="945">
        <v>8</v>
      </c>
      <c r="O36" s="945"/>
      <c r="P36" s="945"/>
      <c r="Q36" s="945"/>
      <c r="R36" s="946"/>
      <c r="S36" s="946"/>
      <c r="T36" s="946"/>
      <c r="U36" s="913">
        <f>SUM(AA36:AL36)</f>
        <v>17</v>
      </c>
      <c r="V36" s="913"/>
      <c r="W36" s="913"/>
      <c r="X36" s="913"/>
      <c r="Y36" s="913"/>
      <c r="Z36" s="913"/>
      <c r="AA36" s="913">
        <v>7</v>
      </c>
      <c r="AB36" s="913"/>
      <c r="AC36" s="913"/>
      <c r="AD36" s="913"/>
      <c r="AE36" s="913"/>
      <c r="AF36" s="913"/>
      <c r="AG36" s="913">
        <v>10</v>
      </c>
      <c r="AH36" s="913"/>
      <c r="AI36" s="913"/>
      <c r="AJ36" s="913"/>
      <c r="AK36" s="913"/>
      <c r="AL36" s="913"/>
      <c r="AM36" s="945">
        <f>SUM(AS36:BD36)</f>
        <v>263</v>
      </c>
      <c r="AN36" s="945"/>
      <c r="AO36" s="945"/>
      <c r="AP36" s="945"/>
      <c r="AQ36" s="945"/>
      <c r="AR36" s="945"/>
      <c r="AS36" s="945">
        <v>139</v>
      </c>
      <c r="AT36" s="945"/>
      <c r="AU36" s="945"/>
      <c r="AV36" s="945"/>
      <c r="AW36" s="945"/>
      <c r="AX36" s="945"/>
      <c r="AY36" s="945">
        <v>124</v>
      </c>
      <c r="AZ36" s="945"/>
      <c r="BA36" s="945"/>
      <c r="BB36" s="945"/>
      <c r="BC36" s="945"/>
      <c r="BD36" s="945"/>
      <c r="BE36" s="945">
        <v>13769</v>
      </c>
      <c r="BF36" s="945"/>
      <c r="BG36" s="945"/>
      <c r="BH36" s="945"/>
      <c r="BI36" s="945"/>
      <c r="BJ36" s="945"/>
    </row>
    <row r="37" spans="3:62" ht="12" customHeight="1">
      <c r="C37" s="458" t="s">
        <v>681</v>
      </c>
      <c r="D37" s="458"/>
      <c r="E37" s="458"/>
      <c r="F37" s="458"/>
      <c r="G37" s="458"/>
      <c r="H37" s="458"/>
      <c r="I37" s="458"/>
      <c r="J37" s="458"/>
      <c r="K37" s="458"/>
      <c r="L37" s="458"/>
      <c r="M37" s="291"/>
      <c r="N37" s="945">
        <v>6</v>
      </c>
      <c r="O37" s="945"/>
      <c r="P37" s="945"/>
      <c r="Q37" s="945"/>
      <c r="R37" s="946">
        <v>-5</v>
      </c>
      <c r="S37" s="946"/>
      <c r="T37" s="946"/>
      <c r="U37" s="913">
        <f>SUM(AA37:AL37)</f>
        <v>24</v>
      </c>
      <c r="V37" s="913"/>
      <c r="W37" s="913"/>
      <c r="X37" s="913"/>
      <c r="Y37" s="913"/>
      <c r="Z37" s="913"/>
      <c r="AA37" s="913">
        <v>12</v>
      </c>
      <c r="AB37" s="913"/>
      <c r="AC37" s="913"/>
      <c r="AD37" s="913"/>
      <c r="AE37" s="913"/>
      <c r="AF37" s="913"/>
      <c r="AG37" s="913">
        <v>12</v>
      </c>
      <c r="AH37" s="913"/>
      <c r="AI37" s="913"/>
      <c r="AJ37" s="913"/>
      <c r="AK37" s="913"/>
      <c r="AL37" s="913"/>
      <c r="AM37" s="945">
        <f>SUM(AS37:BD37)</f>
        <v>188</v>
      </c>
      <c r="AN37" s="945"/>
      <c r="AO37" s="945"/>
      <c r="AP37" s="945"/>
      <c r="AQ37" s="945"/>
      <c r="AR37" s="945"/>
      <c r="AS37" s="945">
        <v>95</v>
      </c>
      <c r="AT37" s="945"/>
      <c r="AU37" s="945"/>
      <c r="AV37" s="945"/>
      <c r="AW37" s="945"/>
      <c r="AX37" s="945"/>
      <c r="AY37" s="945">
        <v>93</v>
      </c>
      <c r="AZ37" s="945"/>
      <c r="BA37" s="945"/>
      <c r="BB37" s="945"/>
      <c r="BC37" s="945"/>
      <c r="BD37" s="945"/>
      <c r="BE37" s="945">
        <v>11375</v>
      </c>
      <c r="BF37" s="945"/>
      <c r="BG37" s="945"/>
      <c r="BH37" s="945"/>
      <c r="BI37" s="945"/>
      <c r="BJ37" s="945"/>
    </row>
    <row r="38" spans="3:62" ht="12" customHeight="1">
      <c r="C38" s="458" t="s">
        <v>678</v>
      </c>
      <c r="D38" s="458"/>
      <c r="E38" s="458"/>
      <c r="F38" s="458"/>
      <c r="G38" s="458"/>
      <c r="H38" s="458"/>
      <c r="I38" s="458"/>
      <c r="J38" s="458"/>
      <c r="K38" s="458"/>
      <c r="L38" s="458"/>
      <c r="M38" s="291"/>
      <c r="N38" s="945">
        <v>15</v>
      </c>
      <c r="O38" s="945"/>
      <c r="P38" s="945"/>
      <c r="Q38" s="945"/>
      <c r="R38" s="946">
        <v>-2</v>
      </c>
      <c r="S38" s="946"/>
      <c r="T38" s="946"/>
      <c r="U38" s="913">
        <f>SUM(AA38:AL38)</f>
        <v>30</v>
      </c>
      <c r="V38" s="913"/>
      <c r="W38" s="913"/>
      <c r="X38" s="913"/>
      <c r="Y38" s="913"/>
      <c r="Z38" s="913"/>
      <c r="AA38" s="913">
        <v>19</v>
      </c>
      <c r="AB38" s="913"/>
      <c r="AC38" s="913"/>
      <c r="AD38" s="913"/>
      <c r="AE38" s="913"/>
      <c r="AF38" s="913"/>
      <c r="AG38" s="913">
        <v>11</v>
      </c>
      <c r="AH38" s="913"/>
      <c r="AI38" s="913"/>
      <c r="AJ38" s="913"/>
      <c r="AK38" s="913"/>
      <c r="AL38" s="913"/>
      <c r="AM38" s="945">
        <f>SUM(AS38:BD38)</f>
        <v>538</v>
      </c>
      <c r="AN38" s="945"/>
      <c r="AO38" s="945"/>
      <c r="AP38" s="945"/>
      <c r="AQ38" s="945"/>
      <c r="AR38" s="945"/>
      <c r="AS38" s="945">
        <v>301</v>
      </c>
      <c r="AT38" s="945"/>
      <c r="AU38" s="945"/>
      <c r="AV38" s="945"/>
      <c r="AW38" s="945"/>
      <c r="AX38" s="945"/>
      <c r="AY38" s="945">
        <v>237</v>
      </c>
      <c r="AZ38" s="945"/>
      <c r="BA38" s="945"/>
      <c r="BB38" s="945"/>
      <c r="BC38" s="945"/>
      <c r="BD38" s="945"/>
      <c r="BE38" s="945">
        <v>24378</v>
      </c>
      <c r="BF38" s="945"/>
      <c r="BG38" s="945"/>
      <c r="BH38" s="945"/>
      <c r="BI38" s="945"/>
      <c r="BJ38" s="945"/>
    </row>
    <row r="39" spans="3:62" ht="12" customHeight="1">
      <c r="C39" s="458" t="s">
        <v>707</v>
      </c>
      <c r="D39" s="458"/>
      <c r="E39" s="458"/>
      <c r="F39" s="458"/>
      <c r="G39" s="458"/>
      <c r="H39" s="458"/>
      <c r="I39" s="458"/>
      <c r="J39" s="458"/>
      <c r="K39" s="458"/>
      <c r="L39" s="458"/>
      <c r="M39" s="291"/>
      <c r="N39" s="945">
        <v>15</v>
      </c>
      <c r="O39" s="945"/>
      <c r="P39" s="945"/>
      <c r="Q39" s="945"/>
      <c r="R39" s="946"/>
      <c r="S39" s="946"/>
      <c r="T39" s="946"/>
      <c r="U39" s="913">
        <f>SUM(AA39:AL39)</f>
        <v>26</v>
      </c>
      <c r="V39" s="913"/>
      <c r="W39" s="913"/>
      <c r="X39" s="913"/>
      <c r="Y39" s="913"/>
      <c r="Z39" s="913"/>
      <c r="AA39" s="913">
        <v>15</v>
      </c>
      <c r="AB39" s="913"/>
      <c r="AC39" s="913"/>
      <c r="AD39" s="913"/>
      <c r="AE39" s="913"/>
      <c r="AF39" s="913"/>
      <c r="AG39" s="913">
        <v>11</v>
      </c>
      <c r="AH39" s="913"/>
      <c r="AI39" s="913"/>
      <c r="AJ39" s="913"/>
      <c r="AK39" s="913"/>
      <c r="AL39" s="913"/>
      <c r="AM39" s="945">
        <f>SUM(AS39:BD39)</f>
        <v>569</v>
      </c>
      <c r="AN39" s="945"/>
      <c r="AO39" s="945"/>
      <c r="AP39" s="945"/>
      <c r="AQ39" s="945"/>
      <c r="AR39" s="945"/>
      <c r="AS39" s="945">
        <v>302</v>
      </c>
      <c r="AT39" s="945"/>
      <c r="AU39" s="945"/>
      <c r="AV39" s="945"/>
      <c r="AW39" s="945"/>
      <c r="AX39" s="945"/>
      <c r="AY39" s="945">
        <v>267</v>
      </c>
      <c r="AZ39" s="945"/>
      <c r="BA39" s="945"/>
      <c r="BB39" s="945"/>
      <c r="BC39" s="945"/>
      <c r="BD39" s="945"/>
      <c r="BE39" s="795">
        <v>24736</v>
      </c>
      <c r="BF39" s="795"/>
      <c r="BG39" s="795"/>
      <c r="BH39" s="795"/>
      <c r="BI39" s="795"/>
      <c r="BJ39" s="795"/>
    </row>
    <row r="40" spans="3:62" ht="8.1" customHeight="1">
      <c r="M40" s="22"/>
      <c r="N40" s="271"/>
      <c r="O40" s="271"/>
      <c r="P40" s="271"/>
      <c r="Q40" s="271"/>
      <c r="R40" s="271"/>
      <c r="S40" s="271"/>
      <c r="T40" s="271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</row>
    <row r="41" spans="3:62" ht="12" customHeight="1">
      <c r="C41" s="458" t="s">
        <v>674</v>
      </c>
      <c r="D41" s="458"/>
      <c r="E41" s="458"/>
      <c r="F41" s="458"/>
      <c r="G41" s="458"/>
      <c r="H41" s="458"/>
      <c r="I41" s="458"/>
      <c r="J41" s="458"/>
      <c r="K41" s="458"/>
      <c r="L41" s="458"/>
      <c r="M41" s="291"/>
      <c r="N41" s="945">
        <v>14</v>
      </c>
      <c r="O41" s="945"/>
      <c r="P41" s="945"/>
      <c r="Q41" s="945"/>
      <c r="R41" s="946">
        <v>-1</v>
      </c>
      <c r="S41" s="946"/>
      <c r="T41" s="946"/>
      <c r="U41" s="913">
        <f>SUM(AA41:AL41)</f>
        <v>28</v>
      </c>
      <c r="V41" s="913"/>
      <c r="W41" s="913"/>
      <c r="X41" s="913"/>
      <c r="Y41" s="913"/>
      <c r="Z41" s="913"/>
      <c r="AA41" s="913">
        <v>18</v>
      </c>
      <c r="AB41" s="913"/>
      <c r="AC41" s="913"/>
      <c r="AD41" s="913"/>
      <c r="AE41" s="913"/>
      <c r="AF41" s="913"/>
      <c r="AG41" s="913">
        <v>10</v>
      </c>
      <c r="AH41" s="913"/>
      <c r="AI41" s="913"/>
      <c r="AJ41" s="913"/>
      <c r="AK41" s="913"/>
      <c r="AL41" s="913"/>
      <c r="AM41" s="945">
        <f>SUM(AS41:BD41)</f>
        <v>465</v>
      </c>
      <c r="AN41" s="945"/>
      <c r="AO41" s="945"/>
      <c r="AP41" s="945"/>
      <c r="AQ41" s="945"/>
      <c r="AR41" s="945"/>
      <c r="AS41" s="945">
        <v>228</v>
      </c>
      <c r="AT41" s="945"/>
      <c r="AU41" s="945"/>
      <c r="AV41" s="945"/>
      <c r="AW41" s="945"/>
      <c r="AX41" s="945"/>
      <c r="AY41" s="945">
        <v>237</v>
      </c>
      <c r="AZ41" s="945"/>
      <c r="BA41" s="945"/>
      <c r="BB41" s="945"/>
      <c r="BC41" s="945"/>
      <c r="BD41" s="945"/>
      <c r="BE41" s="945">
        <v>25889</v>
      </c>
      <c r="BF41" s="945"/>
      <c r="BG41" s="945"/>
      <c r="BH41" s="945"/>
      <c r="BI41" s="945"/>
      <c r="BJ41" s="945"/>
    </row>
    <row r="42" spans="3:62" ht="12" customHeight="1">
      <c r="C42" s="458" t="s">
        <v>706</v>
      </c>
      <c r="D42" s="458"/>
      <c r="E42" s="458"/>
      <c r="F42" s="458"/>
      <c r="G42" s="458"/>
      <c r="H42" s="458"/>
      <c r="I42" s="458"/>
      <c r="J42" s="458"/>
      <c r="K42" s="458"/>
      <c r="L42" s="458"/>
      <c r="M42" s="291"/>
      <c r="N42" s="945">
        <v>12</v>
      </c>
      <c r="O42" s="945"/>
      <c r="P42" s="945"/>
      <c r="Q42" s="945"/>
      <c r="R42" s="946">
        <v>-1</v>
      </c>
      <c r="S42" s="946"/>
      <c r="T42" s="946"/>
      <c r="U42" s="913">
        <f>SUM(AA42:AL42)</f>
        <v>26</v>
      </c>
      <c r="V42" s="913"/>
      <c r="W42" s="913"/>
      <c r="X42" s="913"/>
      <c r="Y42" s="913"/>
      <c r="Z42" s="913"/>
      <c r="AA42" s="913">
        <v>15</v>
      </c>
      <c r="AB42" s="913"/>
      <c r="AC42" s="913"/>
      <c r="AD42" s="913"/>
      <c r="AE42" s="913"/>
      <c r="AF42" s="913"/>
      <c r="AG42" s="913">
        <v>11</v>
      </c>
      <c r="AH42" s="913"/>
      <c r="AI42" s="913"/>
      <c r="AJ42" s="913"/>
      <c r="AK42" s="913"/>
      <c r="AL42" s="913"/>
      <c r="AM42" s="945">
        <f>SUM(AS42:BD42)</f>
        <v>434</v>
      </c>
      <c r="AN42" s="945"/>
      <c r="AO42" s="945"/>
      <c r="AP42" s="945"/>
      <c r="AQ42" s="945"/>
      <c r="AR42" s="945"/>
      <c r="AS42" s="945">
        <v>230</v>
      </c>
      <c r="AT42" s="945"/>
      <c r="AU42" s="945"/>
      <c r="AV42" s="945"/>
      <c r="AW42" s="945"/>
      <c r="AX42" s="945"/>
      <c r="AY42" s="945">
        <v>204</v>
      </c>
      <c r="AZ42" s="945"/>
      <c r="BA42" s="945"/>
      <c r="BB42" s="945"/>
      <c r="BC42" s="945"/>
      <c r="BD42" s="945"/>
      <c r="BE42" s="945">
        <v>18361</v>
      </c>
      <c r="BF42" s="945"/>
      <c r="BG42" s="945"/>
      <c r="BH42" s="945"/>
      <c r="BI42" s="945"/>
      <c r="BJ42" s="945"/>
    </row>
    <row r="43" spans="3:62" ht="12" customHeight="1">
      <c r="C43" s="458" t="s">
        <v>705</v>
      </c>
      <c r="D43" s="458"/>
      <c r="E43" s="458"/>
      <c r="F43" s="458"/>
      <c r="G43" s="458"/>
      <c r="H43" s="458"/>
      <c r="I43" s="458"/>
      <c r="J43" s="458"/>
      <c r="K43" s="458"/>
      <c r="L43" s="458"/>
      <c r="M43" s="291"/>
      <c r="N43" s="945">
        <v>11</v>
      </c>
      <c r="O43" s="945"/>
      <c r="P43" s="945"/>
      <c r="Q43" s="945"/>
      <c r="R43" s="946"/>
      <c r="S43" s="946"/>
      <c r="T43" s="946"/>
      <c r="U43" s="913">
        <f>SUM(AA43:AL43)</f>
        <v>22</v>
      </c>
      <c r="V43" s="913"/>
      <c r="W43" s="913"/>
      <c r="X43" s="913"/>
      <c r="Y43" s="913"/>
      <c r="Z43" s="913"/>
      <c r="AA43" s="913">
        <v>12</v>
      </c>
      <c r="AB43" s="913"/>
      <c r="AC43" s="913"/>
      <c r="AD43" s="913"/>
      <c r="AE43" s="913"/>
      <c r="AF43" s="913"/>
      <c r="AG43" s="913">
        <v>10</v>
      </c>
      <c r="AH43" s="913"/>
      <c r="AI43" s="913"/>
      <c r="AJ43" s="913"/>
      <c r="AK43" s="913"/>
      <c r="AL43" s="913"/>
      <c r="AM43" s="945">
        <f>SUM(AS43:BD43)</f>
        <v>384</v>
      </c>
      <c r="AN43" s="945"/>
      <c r="AO43" s="945"/>
      <c r="AP43" s="945"/>
      <c r="AQ43" s="945"/>
      <c r="AR43" s="945"/>
      <c r="AS43" s="945">
        <v>225</v>
      </c>
      <c r="AT43" s="945"/>
      <c r="AU43" s="945"/>
      <c r="AV43" s="945"/>
      <c r="AW43" s="945"/>
      <c r="AX43" s="945"/>
      <c r="AY43" s="945">
        <v>159</v>
      </c>
      <c r="AZ43" s="945"/>
      <c r="BA43" s="945"/>
      <c r="BB43" s="945"/>
      <c r="BC43" s="945"/>
      <c r="BD43" s="945"/>
      <c r="BE43" s="945">
        <v>14586</v>
      </c>
      <c r="BF43" s="945"/>
      <c r="BG43" s="945"/>
      <c r="BH43" s="945"/>
      <c r="BI43" s="945"/>
      <c r="BJ43" s="945"/>
    </row>
    <row r="44" spans="3:62" ht="12" customHeight="1">
      <c r="C44" s="458" t="s">
        <v>669</v>
      </c>
      <c r="D44" s="458"/>
      <c r="E44" s="458"/>
      <c r="F44" s="458"/>
      <c r="G44" s="458"/>
      <c r="H44" s="458"/>
      <c r="I44" s="458"/>
      <c r="J44" s="458"/>
      <c r="K44" s="458"/>
      <c r="L44" s="458"/>
      <c r="M44" s="291"/>
      <c r="N44" s="945">
        <v>9</v>
      </c>
      <c r="O44" s="945"/>
      <c r="P44" s="945"/>
      <c r="Q44" s="945"/>
      <c r="R44" s="946"/>
      <c r="S44" s="946"/>
      <c r="T44" s="946"/>
      <c r="U44" s="913">
        <f>SUM(AA44:AL44)</f>
        <v>20</v>
      </c>
      <c r="V44" s="913"/>
      <c r="W44" s="913"/>
      <c r="X44" s="913"/>
      <c r="Y44" s="913"/>
      <c r="Z44" s="913"/>
      <c r="AA44" s="913">
        <v>13</v>
      </c>
      <c r="AB44" s="913"/>
      <c r="AC44" s="913"/>
      <c r="AD44" s="913"/>
      <c r="AE44" s="913"/>
      <c r="AF44" s="913"/>
      <c r="AG44" s="913">
        <v>7</v>
      </c>
      <c r="AH44" s="913"/>
      <c r="AI44" s="913"/>
      <c r="AJ44" s="913"/>
      <c r="AK44" s="913"/>
      <c r="AL44" s="913"/>
      <c r="AM44" s="945">
        <f>SUM(AS44:BD44)</f>
        <v>343</v>
      </c>
      <c r="AN44" s="945"/>
      <c r="AO44" s="945"/>
      <c r="AP44" s="945"/>
      <c r="AQ44" s="945"/>
      <c r="AR44" s="945"/>
      <c r="AS44" s="945">
        <v>164</v>
      </c>
      <c r="AT44" s="945"/>
      <c r="AU44" s="945"/>
      <c r="AV44" s="945"/>
      <c r="AW44" s="945"/>
      <c r="AX44" s="945"/>
      <c r="AY44" s="945">
        <v>179</v>
      </c>
      <c r="AZ44" s="945"/>
      <c r="BA44" s="945"/>
      <c r="BB44" s="945"/>
      <c r="BC44" s="945"/>
      <c r="BD44" s="945"/>
      <c r="BE44" s="945">
        <v>15086</v>
      </c>
      <c r="BF44" s="945"/>
      <c r="BG44" s="945"/>
      <c r="BH44" s="945"/>
      <c r="BI44" s="945"/>
      <c r="BJ44" s="945"/>
    </row>
    <row r="45" spans="3:62" ht="12" customHeight="1">
      <c r="C45" s="458" t="s">
        <v>667</v>
      </c>
      <c r="D45" s="458"/>
      <c r="E45" s="458"/>
      <c r="F45" s="458"/>
      <c r="G45" s="458"/>
      <c r="H45" s="458"/>
      <c r="I45" s="458"/>
      <c r="J45" s="458"/>
      <c r="K45" s="458"/>
      <c r="L45" s="458"/>
      <c r="M45" s="291"/>
      <c r="N45" s="945">
        <v>12</v>
      </c>
      <c r="O45" s="945"/>
      <c r="P45" s="945"/>
      <c r="Q45" s="945"/>
      <c r="R45" s="946">
        <v>-5</v>
      </c>
      <c r="S45" s="946"/>
      <c r="T45" s="946"/>
      <c r="U45" s="913">
        <f>SUM(AA45:AL45)</f>
        <v>31</v>
      </c>
      <c r="V45" s="913"/>
      <c r="W45" s="913"/>
      <c r="X45" s="913"/>
      <c r="Y45" s="913"/>
      <c r="Z45" s="913"/>
      <c r="AA45" s="913">
        <v>17</v>
      </c>
      <c r="AB45" s="913"/>
      <c r="AC45" s="913"/>
      <c r="AD45" s="913"/>
      <c r="AE45" s="913"/>
      <c r="AF45" s="913"/>
      <c r="AG45" s="913">
        <v>14</v>
      </c>
      <c r="AH45" s="913"/>
      <c r="AI45" s="913"/>
      <c r="AJ45" s="913"/>
      <c r="AK45" s="913"/>
      <c r="AL45" s="913"/>
      <c r="AM45" s="945">
        <f>SUM(AS45:BD45)</f>
        <v>460</v>
      </c>
      <c r="AN45" s="945"/>
      <c r="AO45" s="945"/>
      <c r="AP45" s="945"/>
      <c r="AQ45" s="945"/>
      <c r="AR45" s="945"/>
      <c r="AS45" s="945">
        <v>226</v>
      </c>
      <c r="AT45" s="945"/>
      <c r="AU45" s="945"/>
      <c r="AV45" s="945"/>
      <c r="AW45" s="945"/>
      <c r="AX45" s="945"/>
      <c r="AY45" s="945">
        <v>234</v>
      </c>
      <c r="AZ45" s="945"/>
      <c r="BA45" s="945"/>
      <c r="BB45" s="945"/>
      <c r="BC45" s="945"/>
      <c r="BD45" s="945"/>
      <c r="BE45" s="945">
        <v>19968</v>
      </c>
      <c r="BF45" s="945"/>
      <c r="BG45" s="945"/>
      <c r="BH45" s="945"/>
      <c r="BI45" s="945"/>
      <c r="BJ45" s="945"/>
    </row>
    <row r="46" spans="3:62" ht="8.1" customHeight="1">
      <c r="M46" s="22"/>
      <c r="N46" s="271"/>
      <c r="O46" s="271"/>
      <c r="P46" s="271"/>
      <c r="Q46" s="271"/>
      <c r="R46" s="271"/>
      <c r="S46" s="271"/>
      <c r="T46" s="271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</row>
    <row r="47" spans="3:62" ht="12" customHeight="1">
      <c r="C47" s="458" t="s">
        <v>664</v>
      </c>
      <c r="D47" s="458"/>
      <c r="E47" s="458"/>
      <c r="F47" s="458"/>
      <c r="G47" s="458"/>
      <c r="H47" s="458"/>
      <c r="I47" s="458"/>
      <c r="J47" s="458"/>
      <c r="K47" s="458"/>
      <c r="L47" s="458"/>
      <c r="M47" s="291"/>
      <c r="N47" s="945">
        <v>14</v>
      </c>
      <c r="O47" s="945"/>
      <c r="P47" s="945"/>
      <c r="Q47" s="945"/>
      <c r="R47" s="946"/>
      <c r="S47" s="946"/>
      <c r="T47" s="946"/>
      <c r="U47" s="913">
        <f>SUM(AA47:AL47)</f>
        <v>25</v>
      </c>
      <c r="V47" s="913"/>
      <c r="W47" s="913"/>
      <c r="X47" s="913"/>
      <c r="Y47" s="913"/>
      <c r="Z47" s="913"/>
      <c r="AA47" s="913">
        <v>19</v>
      </c>
      <c r="AB47" s="913"/>
      <c r="AC47" s="913"/>
      <c r="AD47" s="913"/>
      <c r="AE47" s="913"/>
      <c r="AF47" s="913"/>
      <c r="AG47" s="913">
        <v>6</v>
      </c>
      <c r="AH47" s="913"/>
      <c r="AI47" s="913"/>
      <c r="AJ47" s="913"/>
      <c r="AK47" s="913"/>
      <c r="AL47" s="913"/>
      <c r="AM47" s="945">
        <f>SUM(AS47:BD47)</f>
        <v>475</v>
      </c>
      <c r="AN47" s="945"/>
      <c r="AO47" s="945"/>
      <c r="AP47" s="945"/>
      <c r="AQ47" s="945"/>
      <c r="AR47" s="945"/>
      <c r="AS47" s="945">
        <v>269</v>
      </c>
      <c r="AT47" s="945"/>
      <c r="AU47" s="945"/>
      <c r="AV47" s="945"/>
      <c r="AW47" s="945"/>
      <c r="AX47" s="945"/>
      <c r="AY47" s="945">
        <v>206</v>
      </c>
      <c r="AZ47" s="945"/>
      <c r="BA47" s="945"/>
      <c r="BB47" s="945"/>
      <c r="BC47" s="945"/>
      <c r="BD47" s="945"/>
      <c r="BE47" s="945">
        <v>15647</v>
      </c>
      <c r="BF47" s="945"/>
      <c r="BG47" s="945"/>
      <c r="BH47" s="945"/>
      <c r="BI47" s="945"/>
      <c r="BJ47" s="945"/>
    </row>
    <row r="48" spans="3:62" ht="12" customHeight="1">
      <c r="C48" s="458" t="s">
        <v>704</v>
      </c>
      <c r="D48" s="458"/>
      <c r="E48" s="458"/>
      <c r="F48" s="458"/>
      <c r="G48" s="458"/>
      <c r="H48" s="458"/>
      <c r="I48" s="458"/>
      <c r="J48" s="458"/>
      <c r="K48" s="458"/>
      <c r="L48" s="458"/>
      <c r="M48" s="291"/>
      <c r="N48" s="945">
        <v>12</v>
      </c>
      <c r="O48" s="945"/>
      <c r="P48" s="945"/>
      <c r="Q48" s="945"/>
      <c r="R48" s="946"/>
      <c r="S48" s="946"/>
      <c r="T48" s="946"/>
      <c r="U48" s="913">
        <f>SUM(AA48:AL48)</f>
        <v>22</v>
      </c>
      <c r="V48" s="913"/>
      <c r="W48" s="913"/>
      <c r="X48" s="913"/>
      <c r="Y48" s="913"/>
      <c r="Z48" s="913"/>
      <c r="AA48" s="913">
        <v>13</v>
      </c>
      <c r="AB48" s="913"/>
      <c r="AC48" s="913"/>
      <c r="AD48" s="913"/>
      <c r="AE48" s="913"/>
      <c r="AF48" s="913"/>
      <c r="AG48" s="913">
        <v>9</v>
      </c>
      <c r="AH48" s="913"/>
      <c r="AI48" s="913"/>
      <c r="AJ48" s="913"/>
      <c r="AK48" s="913"/>
      <c r="AL48" s="913"/>
      <c r="AM48" s="945">
        <f>SUM(AS48:BD48)</f>
        <v>404</v>
      </c>
      <c r="AN48" s="945"/>
      <c r="AO48" s="945"/>
      <c r="AP48" s="945"/>
      <c r="AQ48" s="945"/>
      <c r="AR48" s="945"/>
      <c r="AS48" s="945">
        <v>216</v>
      </c>
      <c r="AT48" s="945"/>
      <c r="AU48" s="945"/>
      <c r="AV48" s="945"/>
      <c r="AW48" s="945"/>
      <c r="AX48" s="945"/>
      <c r="AY48" s="945">
        <v>188</v>
      </c>
      <c r="AZ48" s="945"/>
      <c r="BA48" s="945"/>
      <c r="BB48" s="945"/>
      <c r="BC48" s="945"/>
      <c r="BD48" s="945"/>
      <c r="BE48" s="945">
        <v>13839</v>
      </c>
      <c r="BF48" s="945"/>
      <c r="BG48" s="945"/>
      <c r="BH48" s="945"/>
      <c r="BI48" s="945"/>
      <c r="BJ48" s="945"/>
    </row>
    <row r="49" spans="3:62" ht="12" customHeight="1">
      <c r="C49" s="458" t="s">
        <v>663</v>
      </c>
      <c r="D49" s="458"/>
      <c r="E49" s="458"/>
      <c r="F49" s="458"/>
      <c r="G49" s="458"/>
      <c r="H49" s="458"/>
      <c r="I49" s="458"/>
      <c r="J49" s="458"/>
      <c r="K49" s="458"/>
      <c r="L49" s="458"/>
      <c r="M49" s="291"/>
      <c r="N49" s="945">
        <v>15</v>
      </c>
      <c r="O49" s="945"/>
      <c r="P49" s="945"/>
      <c r="Q49" s="945"/>
      <c r="R49" s="946"/>
      <c r="S49" s="946"/>
      <c r="T49" s="946"/>
      <c r="U49" s="913">
        <f>SUM(AA49:AL49)</f>
        <v>26</v>
      </c>
      <c r="V49" s="913"/>
      <c r="W49" s="913"/>
      <c r="X49" s="913"/>
      <c r="Y49" s="913"/>
      <c r="Z49" s="913"/>
      <c r="AA49" s="913">
        <v>15</v>
      </c>
      <c r="AB49" s="913"/>
      <c r="AC49" s="913"/>
      <c r="AD49" s="913"/>
      <c r="AE49" s="913"/>
      <c r="AF49" s="913"/>
      <c r="AG49" s="913">
        <v>11</v>
      </c>
      <c r="AH49" s="913"/>
      <c r="AI49" s="913"/>
      <c r="AJ49" s="913"/>
      <c r="AK49" s="913"/>
      <c r="AL49" s="913"/>
      <c r="AM49" s="945">
        <f>SUM(AS49:BD49)</f>
        <v>526</v>
      </c>
      <c r="AN49" s="945"/>
      <c r="AO49" s="945"/>
      <c r="AP49" s="945"/>
      <c r="AQ49" s="945"/>
      <c r="AR49" s="945"/>
      <c r="AS49" s="945">
        <v>279</v>
      </c>
      <c r="AT49" s="945"/>
      <c r="AU49" s="945"/>
      <c r="AV49" s="945"/>
      <c r="AW49" s="945"/>
      <c r="AX49" s="945"/>
      <c r="AY49" s="945">
        <v>247</v>
      </c>
      <c r="AZ49" s="945"/>
      <c r="BA49" s="945"/>
      <c r="BB49" s="945"/>
      <c r="BC49" s="945"/>
      <c r="BD49" s="945"/>
      <c r="BE49" s="945">
        <v>14702</v>
      </c>
      <c r="BF49" s="945"/>
      <c r="BG49" s="945"/>
      <c r="BH49" s="945"/>
      <c r="BI49" s="945"/>
      <c r="BJ49" s="945"/>
    </row>
    <row r="50" spans="3:62" ht="12" customHeight="1">
      <c r="C50" s="458" t="s">
        <v>660</v>
      </c>
      <c r="D50" s="458"/>
      <c r="E50" s="458"/>
      <c r="F50" s="458"/>
      <c r="G50" s="458"/>
      <c r="H50" s="458"/>
      <c r="I50" s="458"/>
      <c r="J50" s="458"/>
      <c r="K50" s="458"/>
      <c r="L50" s="458"/>
      <c r="M50" s="291"/>
      <c r="N50" s="945">
        <v>6</v>
      </c>
      <c r="O50" s="945"/>
      <c r="P50" s="945"/>
      <c r="Q50" s="945"/>
      <c r="R50" s="946"/>
      <c r="S50" s="946"/>
      <c r="T50" s="946"/>
      <c r="U50" s="913">
        <f>SUM(AA50:AL50)</f>
        <v>15</v>
      </c>
      <c r="V50" s="913"/>
      <c r="W50" s="913"/>
      <c r="X50" s="913"/>
      <c r="Y50" s="913"/>
      <c r="Z50" s="913"/>
      <c r="AA50" s="913">
        <v>8</v>
      </c>
      <c r="AB50" s="913"/>
      <c r="AC50" s="913"/>
      <c r="AD50" s="913"/>
      <c r="AE50" s="913"/>
      <c r="AF50" s="913"/>
      <c r="AG50" s="913">
        <v>7</v>
      </c>
      <c r="AH50" s="913"/>
      <c r="AI50" s="913"/>
      <c r="AJ50" s="913"/>
      <c r="AK50" s="913"/>
      <c r="AL50" s="913"/>
      <c r="AM50" s="945">
        <f>SUM(AS50:BD50)</f>
        <v>155</v>
      </c>
      <c r="AN50" s="945"/>
      <c r="AO50" s="945"/>
      <c r="AP50" s="945"/>
      <c r="AQ50" s="945"/>
      <c r="AR50" s="945"/>
      <c r="AS50" s="945">
        <v>88</v>
      </c>
      <c r="AT50" s="945"/>
      <c r="AU50" s="945"/>
      <c r="AV50" s="945"/>
      <c r="AW50" s="945"/>
      <c r="AX50" s="945"/>
      <c r="AY50" s="945">
        <v>67</v>
      </c>
      <c r="AZ50" s="945"/>
      <c r="BA50" s="945"/>
      <c r="BB50" s="945"/>
      <c r="BC50" s="945"/>
      <c r="BD50" s="945"/>
      <c r="BE50" s="945">
        <v>10818</v>
      </c>
      <c r="BF50" s="945"/>
      <c r="BG50" s="945"/>
      <c r="BH50" s="945"/>
      <c r="BI50" s="945"/>
      <c r="BJ50" s="945"/>
    </row>
    <row r="51" spans="3:62" ht="12" customHeight="1">
      <c r="C51" s="458" t="s">
        <v>703</v>
      </c>
      <c r="D51" s="458"/>
      <c r="E51" s="458"/>
      <c r="F51" s="458"/>
      <c r="G51" s="458"/>
      <c r="H51" s="458"/>
      <c r="I51" s="458"/>
      <c r="J51" s="458"/>
      <c r="K51" s="458"/>
      <c r="L51" s="458"/>
      <c r="M51" s="291"/>
      <c r="N51" s="945">
        <v>9</v>
      </c>
      <c r="O51" s="945"/>
      <c r="P51" s="945"/>
      <c r="Q51" s="945"/>
      <c r="R51" s="946"/>
      <c r="S51" s="946"/>
      <c r="T51" s="946"/>
      <c r="U51" s="913">
        <f>SUM(AA51:AL51)</f>
        <v>18</v>
      </c>
      <c r="V51" s="913"/>
      <c r="W51" s="913"/>
      <c r="X51" s="913"/>
      <c r="Y51" s="913"/>
      <c r="Z51" s="913"/>
      <c r="AA51" s="913">
        <v>12</v>
      </c>
      <c r="AB51" s="913"/>
      <c r="AC51" s="913"/>
      <c r="AD51" s="913"/>
      <c r="AE51" s="913"/>
      <c r="AF51" s="913"/>
      <c r="AG51" s="913">
        <v>6</v>
      </c>
      <c r="AH51" s="913"/>
      <c r="AI51" s="913"/>
      <c r="AJ51" s="913"/>
      <c r="AK51" s="913"/>
      <c r="AL51" s="913"/>
      <c r="AM51" s="945">
        <f>SUM(AS51:BD51)</f>
        <v>296</v>
      </c>
      <c r="AN51" s="945"/>
      <c r="AO51" s="945"/>
      <c r="AP51" s="945"/>
      <c r="AQ51" s="945"/>
      <c r="AR51" s="945"/>
      <c r="AS51" s="945">
        <v>165</v>
      </c>
      <c r="AT51" s="945"/>
      <c r="AU51" s="945"/>
      <c r="AV51" s="945"/>
      <c r="AW51" s="945"/>
      <c r="AX51" s="945"/>
      <c r="AY51" s="945">
        <v>131</v>
      </c>
      <c r="AZ51" s="945"/>
      <c r="BA51" s="945"/>
      <c r="BB51" s="945"/>
      <c r="BC51" s="945"/>
      <c r="BD51" s="945"/>
      <c r="BE51" s="945">
        <v>14999</v>
      </c>
      <c r="BF51" s="945"/>
      <c r="BG51" s="945"/>
      <c r="BH51" s="945"/>
      <c r="BI51" s="945"/>
      <c r="BJ51" s="945"/>
    </row>
    <row r="52" spans="3:62" ht="8.1" customHeight="1">
      <c r="M52" s="22"/>
      <c r="N52" s="271"/>
      <c r="O52" s="271"/>
      <c r="P52" s="271"/>
      <c r="Q52" s="271"/>
      <c r="R52" s="271"/>
      <c r="S52" s="271"/>
      <c r="T52" s="271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</row>
    <row r="53" spans="3:62" ht="12" customHeight="1">
      <c r="C53" s="458" t="s">
        <v>702</v>
      </c>
      <c r="D53" s="458"/>
      <c r="E53" s="458"/>
      <c r="F53" s="458"/>
      <c r="G53" s="458"/>
      <c r="H53" s="458"/>
      <c r="I53" s="458"/>
      <c r="J53" s="458"/>
      <c r="K53" s="458"/>
      <c r="L53" s="458"/>
      <c r="M53" s="291"/>
      <c r="N53" s="945">
        <v>9</v>
      </c>
      <c r="O53" s="945"/>
      <c r="P53" s="945"/>
      <c r="Q53" s="945"/>
      <c r="R53" s="946"/>
      <c r="S53" s="946"/>
      <c r="T53" s="946"/>
      <c r="U53" s="913">
        <f>SUM(AA53:AL53)</f>
        <v>18</v>
      </c>
      <c r="V53" s="913"/>
      <c r="W53" s="913"/>
      <c r="X53" s="913"/>
      <c r="Y53" s="913"/>
      <c r="Z53" s="913"/>
      <c r="AA53" s="913">
        <v>11</v>
      </c>
      <c r="AB53" s="913"/>
      <c r="AC53" s="913"/>
      <c r="AD53" s="913"/>
      <c r="AE53" s="913"/>
      <c r="AF53" s="913"/>
      <c r="AG53" s="913">
        <v>7</v>
      </c>
      <c r="AH53" s="913"/>
      <c r="AI53" s="913"/>
      <c r="AJ53" s="913"/>
      <c r="AK53" s="913"/>
      <c r="AL53" s="913"/>
      <c r="AM53" s="945">
        <f>SUM(AS53:BD53)</f>
        <v>321</v>
      </c>
      <c r="AN53" s="945"/>
      <c r="AO53" s="945"/>
      <c r="AP53" s="945"/>
      <c r="AQ53" s="945"/>
      <c r="AR53" s="945"/>
      <c r="AS53" s="945">
        <v>177</v>
      </c>
      <c r="AT53" s="945"/>
      <c r="AU53" s="945"/>
      <c r="AV53" s="945"/>
      <c r="AW53" s="945"/>
      <c r="AX53" s="945"/>
      <c r="AY53" s="945">
        <v>144</v>
      </c>
      <c r="AZ53" s="945"/>
      <c r="BA53" s="945"/>
      <c r="BB53" s="945"/>
      <c r="BC53" s="945"/>
      <c r="BD53" s="945"/>
      <c r="BE53" s="945">
        <v>14957</v>
      </c>
      <c r="BF53" s="945"/>
      <c r="BG53" s="945"/>
      <c r="BH53" s="945"/>
      <c r="BI53" s="945"/>
      <c r="BJ53" s="945"/>
    </row>
    <row r="54" spans="3:62" ht="12" customHeight="1">
      <c r="C54" s="458" t="s">
        <v>701</v>
      </c>
      <c r="D54" s="458"/>
      <c r="E54" s="458"/>
      <c r="F54" s="458"/>
      <c r="G54" s="458"/>
      <c r="H54" s="458"/>
      <c r="I54" s="458"/>
      <c r="J54" s="458"/>
      <c r="K54" s="458"/>
      <c r="L54" s="458"/>
      <c r="M54" s="291"/>
      <c r="N54" s="945">
        <v>9</v>
      </c>
      <c r="O54" s="945"/>
      <c r="P54" s="945"/>
      <c r="Q54" s="945"/>
      <c r="R54" s="946">
        <v>-4</v>
      </c>
      <c r="S54" s="946"/>
      <c r="T54" s="946"/>
      <c r="U54" s="913">
        <f>SUM(AA54:AL54)</f>
        <v>24</v>
      </c>
      <c r="V54" s="913"/>
      <c r="W54" s="913"/>
      <c r="X54" s="913"/>
      <c r="Y54" s="913"/>
      <c r="Z54" s="913"/>
      <c r="AA54" s="913">
        <v>11</v>
      </c>
      <c r="AB54" s="913"/>
      <c r="AC54" s="913"/>
      <c r="AD54" s="913"/>
      <c r="AE54" s="913"/>
      <c r="AF54" s="913"/>
      <c r="AG54" s="913">
        <v>13</v>
      </c>
      <c r="AH54" s="913"/>
      <c r="AI54" s="913"/>
      <c r="AJ54" s="913"/>
      <c r="AK54" s="913"/>
      <c r="AL54" s="913"/>
      <c r="AM54" s="945">
        <f>SUM(AS54:BD54)</f>
        <v>326</v>
      </c>
      <c r="AN54" s="945"/>
      <c r="AO54" s="945"/>
      <c r="AP54" s="945"/>
      <c r="AQ54" s="945"/>
      <c r="AR54" s="945"/>
      <c r="AS54" s="945">
        <v>152</v>
      </c>
      <c r="AT54" s="945"/>
      <c r="AU54" s="945"/>
      <c r="AV54" s="945"/>
      <c r="AW54" s="945"/>
      <c r="AX54" s="945"/>
      <c r="AY54" s="945">
        <v>174</v>
      </c>
      <c r="AZ54" s="945"/>
      <c r="BA54" s="945"/>
      <c r="BB54" s="945"/>
      <c r="BC54" s="945"/>
      <c r="BD54" s="945"/>
      <c r="BE54" s="795">
        <v>17977</v>
      </c>
      <c r="BF54" s="795"/>
      <c r="BG54" s="795"/>
      <c r="BH54" s="795"/>
      <c r="BI54" s="795"/>
      <c r="BJ54" s="795"/>
    </row>
    <row r="55" spans="3:62" ht="12" customHeight="1">
      <c r="C55" s="458" t="s">
        <v>700</v>
      </c>
      <c r="D55" s="458"/>
      <c r="E55" s="458"/>
      <c r="F55" s="458"/>
      <c r="G55" s="458"/>
      <c r="H55" s="458"/>
      <c r="I55" s="458"/>
      <c r="J55" s="458"/>
      <c r="K55" s="458"/>
      <c r="L55" s="458"/>
      <c r="M55" s="291"/>
      <c r="N55" s="945">
        <v>6</v>
      </c>
      <c r="O55" s="945"/>
      <c r="P55" s="945"/>
      <c r="Q55" s="945"/>
      <c r="R55" s="946">
        <v>-3</v>
      </c>
      <c r="S55" s="946"/>
      <c r="T55" s="946"/>
      <c r="U55" s="913">
        <f>SUM(AA55:AL55)</f>
        <v>18</v>
      </c>
      <c r="V55" s="913"/>
      <c r="W55" s="913"/>
      <c r="X55" s="913"/>
      <c r="Y55" s="913"/>
      <c r="Z55" s="913"/>
      <c r="AA55" s="913">
        <v>9</v>
      </c>
      <c r="AB55" s="913"/>
      <c r="AC55" s="913"/>
      <c r="AD55" s="913"/>
      <c r="AE55" s="913"/>
      <c r="AF55" s="913"/>
      <c r="AG55" s="913">
        <v>9</v>
      </c>
      <c r="AH55" s="913"/>
      <c r="AI55" s="913"/>
      <c r="AJ55" s="913"/>
      <c r="AK55" s="913"/>
      <c r="AL55" s="913"/>
      <c r="AM55" s="945">
        <f>SUM(AS55:BD55)</f>
        <v>183</v>
      </c>
      <c r="AN55" s="945"/>
      <c r="AO55" s="945"/>
      <c r="AP55" s="945"/>
      <c r="AQ55" s="945"/>
      <c r="AR55" s="945"/>
      <c r="AS55" s="945">
        <v>99</v>
      </c>
      <c r="AT55" s="945"/>
      <c r="AU55" s="945"/>
      <c r="AV55" s="945"/>
      <c r="AW55" s="945"/>
      <c r="AX55" s="945"/>
      <c r="AY55" s="945">
        <v>84</v>
      </c>
      <c r="AZ55" s="945"/>
      <c r="BA55" s="945"/>
      <c r="BB55" s="945"/>
      <c r="BC55" s="945"/>
      <c r="BD55" s="945"/>
      <c r="BE55" s="945">
        <v>15003</v>
      </c>
      <c r="BF55" s="945"/>
      <c r="BG55" s="945"/>
      <c r="BH55" s="945"/>
      <c r="BI55" s="945"/>
      <c r="BJ55" s="945"/>
    </row>
    <row r="56" spans="3:62" ht="12" customHeight="1">
      <c r="C56" s="458" t="s">
        <v>651</v>
      </c>
      <c r="D56" s="458"/>
      <c r="E56" s="458"/>
      <c r="F56" s="458"/>
      <c r="G56" s="458"/>
      <c r="H56" s="458"/>
      <c r="I56" s="458"/>
      <c r="J56" s="458"/>
      <c r="K56" s="458"/>
      <c r="L56" s="458"/>
      <c r="M56" s="291"/>
      <c r="N56" s="945">
        <v>17</v>
      </c>
      <c r="O56" s="945"/>
      <c r="P56" s="945"/>
      <c r="Q56" s="945"/>
      <c r="R56" s="946">
        <v>-4</v>
      </c>
      <c r="S56" s="946"/>
      <c r="T56" s="946"/>
      <c r="U56" s="913">
        <f>SUM(AA56:AL56)</f>
        <v>36</v>
      </c>
      <c r="V56" s="913"/>
      <c r="W56" s="913"/>
      <c r="X56" s="913"/>
      <c r="Y56" s="913"/>
      <c r="Z56" s="913"/>
      <c r="AA56" s="913">
        <v>20</v>
      </c>
      <c r="AB56" s="913"/>
      <c r="AC56" s="913"/>
      <c r="AD56" s="913"/>
      <c r="AE56" s="913"/>
      <c r="AF56" s="913"/>
      <c r="AG56" s="913">
        <v>16</v>
      </c>
      <c r="AH56" s="913"/>
      <c r="AI56" s="913"/>
      <c r="AJ56" s="913"/>
      <c r="AK56" s="913"/>
      <c r="AL56" s="913"/>
      <c r="AM56" s="945">
        <f>SUM(AS56:BD56)</f>
        <v>653</v>
      </c>
      <c r="AN56" s="945"/>
      <c r="AO56" s="945"/>
      <c r="AP56" s="945"/>
      <c r="AQ56" s="945"/>
      <c r="AR56" s="945"/>
      <c r="AS56" s="945">
        <v>374</v>
      </c>
      <c r="AT56" s="945"/>
      <c r="AU56" s="945"/>
      <c r="AV56" s="945"/>
      <c r="AW56" s="945"/>
      <c r="AX56" s="945"/>
      <c r="AY56" s="945">
        <v>279</v>
      </c>
      <c r="AZ56" s="945"/>
      <c r="BA56" s="945"/>
      <c r="BB56" s="945"/>
      <c r="BC56" s="945"/>
      <c r="BD56" s="945"/>
      <c r="BE56" s="945">
        <v>16874</v>
      </c>
      <c r="BF56" s="945"/>
      <c r="BG56" s="945"/>
      <c r="BH56" s="945"/>
      <c r="BI56" s="945"/>
      <c r="BJ56" s="945"/>
    </row>
    <row r="57" spans="3:62" ht="12" customHeight="1">
      <c r="C57" s="458" t="s">
        <v>650</v>
      </c>
      <c r="D57" s="458"/>
      <c r="E57" s="458"/>
      <c r="F57" s="458"/>
      <c r="G57" s="458"/>
      <c r="H57" s="458"/>
      <c r="I57" s="458"/>
      <c r="J57" s="458"/>
      <c r="K57" s="458"/>
      <c r="L57" s="458"/>
      <c r="M57" s="291"/>
      <c r="N57" s="945">
        <v>14</v>
      </c>
      <c r="O57" s="945"/>
      <c r="P57" s="945"/>
      <c r="Q57" s="945"/>
      <c r="R57" s="946"/>
      <c r="S57" s="946"/>
      <c r="T57" s="946"/>
      <c r="U57" s="913">
        <f>SUM(AA57:AL57)</f>
        <v>25</v>
      </c>
      <c r="V57" s="913"/>
      <c r="W57" s="913"/>
      <c r="X57" s="913"/>
      <c r="Y57" s="913"/>
      <c r="Z57" s="913"/>
      <c r="AA57" s="913">
        <v>14</v>
      </c>
      <c r="AB57" s="913"/>
      <c r="AC57" s="913"/>
      <c r="AD57" s="913"/>
      <c r="AE57" s="913"/>
      <c r="AF57" s="913"/>
      <c r="AG57" s="913">
        <v>11</v>
      </c>
      <c r="AH57" s="913"/>
      <c r="AI57" s="913"/>
      <c r="AJ57" s="913"/>
      <c r="AK57" s="913"/>
      <c r="AL57" s="913"/>
      <c r="AM57" s="945">
        <f>SUM(AS57:BD57)</f>
        <v>469</v>
      </c>
      <c r="AN57" s="945"/>
      <c r="AO57" s="945"/>
      <c r="AP57" s="945"/>
      <c r="AQ57" s="945"/>
      <c r="AR57" s="945"/>
      <c r="AS57" s="945">
        <v>240</v>
      </c>
      <c r="AT57" s="945"/>
      <c r="AU57" s="945"/>
      <c r="AV57" s="945"/>
      <c r="AW57" s="945"/>
      <c r="AX57" s="945"/>
      <c r="AY57" s="945">
        <v>229</v>
      </c>
      <c r="AZ57" s="945"/>
      <c r="BA57" s="945"/>
      <c r="BB57" s="945"/>
      <c r="BC57" s="945"/>
      <c r="BD57" s="945"/>
      <c r="BE57" s="795">
        <v>11595</v>
      </c>
      <c r="BF57" s="795"/>
      <c r="BG57" s="795"/>
      <c r="BH57" s="795"/>
      <c r="BI57" s="795"/>
      <c r="BJ57" s="795"/>
    </row>
    <row r="58" spans="3:62" ht="8.1" customHeight="1">
      <c r="M58" s="22"/>
      <c r="N58" s="271"/>
      <c r="O58" s="271"/>
      <c r="P58" s="271"/>
      <c r="Q58" s="271"/>
      <c r="R58" s="271"/>
      <c r="S58" s="271"/>
      <c r="T58" s="271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</row>
    <row r="59" spans="3:62" ht="12" customHeight="1">
      <c r="C59" s="458" t="s">
        <v>649</v>
      </c>
      <c r="D59" s="458"/>
      <c r="E59" s="458"/>
      <c r="F59" s="458"/>
      <c r="G59" s="458"/>
      <c r="H59" s="458"/>
      <c r="I59" s="458"/>
      <c r="J59" s="458"/>
      <c r="K59" s="458"/>
      <c r="L59" s="458"/>
      <c r="M59" s="291"/>
      <c r="N59" s="945">
        <v>18</v>
      </c>
      <c r="O59" s="945"/>
      <c r="P59" s="945"/>
      <c r="Q59" s="945"/>
      <c r="R59" s="946"/>
      <c r="S59" s="946"/>
      <c r="T59" s="946"/>
      <c r="U59" s="913">
        <f>SUM(AA59:AL59)</f>
        <v>31</v>
      </c>
      <c r="V59" s="913"/>
      <c r="W59" s="913"/>
      <c r="X59" s="913"/>
      <c r="Y59" s="913"/>
      <c r="Z59" s="913"/>
      <c r="AA59" s="913">
        <v>16</v>
      </c>
      <c r="AB59" s="913"/>
      <c r="AC59" s="913"/>
      <c r="AD59" s="913"/>
      <c r="AE59" s="913"/>
      <c r="AF59" s="913"/>
      <c r="AG59" s="913">
        <v>15</v>
      </c>
      <c r="AH59" s="913"/>
      <c r="AI59" s="913"/>
      <c r="AJ59" s="913"/>
      <c r="AK59" s="913"/>
      <c r="AL59" s="913"/>
      <c r="AM59" s="945">
        <f>SUM(AS59:BD59)</f>
        <v>654</v>
      </c>
      <c r="AN59" s="945"/>
      <c r="AO59" s="945"/>
      <c r="AP59" s="945"/>
      <c r="AQ59" s="945"/>
      <c r="AR59" s="945"/>
      <c r="AS59" s="945">
        <v>363</v>
      </c>
      <c r="AT59" s="945"/>
      <c r="AU59" s="945"/>
      <c r="AV59" s="945"/>
      <c r="AW59" s="945"/>
      <c r="AX59" s="945"/>
      <c r="AY59" s="945">
        <v>291</v>
      </c>
      <c r="AZ59" s="945"/>
      <c r="BA59" s="945"/>
      <c r="BB59" s="945"/>
      <c r="BC59" s="945"/>
      <c r="BD59" s="945"/>
      <c r="BE59" s="945">
        <v>15920</v>
      </c>
      <c r="BF59" s="945"/>
      <c r="BG59" s="945"/>
      <c r="BH59" s="945"/>
      <c r="BI59" s="945"/>
      <c r="BJ59" s="945"/>
    </row>
    <row r="60" spans="3:62" ht="12" customHeight="1">
      <c r="C60" s="458" t="s">
        <v>699</v>
      </c>
      <c r="D60" s="458"/>
      <c r="E60" s="458"/>
      <c r="F60" s="458"/>
      <c r="G60" s="458"/>
      <c r="H60" s="458"/>
      <c r="I60" s="458"/>
      <c r="J60" s="458"/>
      <c r="K60" s="458"/>
      <c r="L60" s="458"/>
      <c r="M60" s="291"/>
      <c r="N60" s="945">
        <v>12</v>
      </c>
      <c r="O60" s="945"/>
      <c r="P60" s="945"/>
      <c r="Q60" s="945"/>
      <c r="R60" s="946"/>
      <c r="S60" s="946"/>
      <c r="T60" s="946"/>
      <c r="U60" s="913">
        <f>SUM(AA60:AL60)</f>
        <v>21</v>
      </c>
      <c r="V60" s="913"/>
      <c r="W60" s="913"/>
      <c r="X60" s="913"/>
      <c r="Y60" s="913"/>
      <c r="Z60" s="913"/>
      <c r="AA60" s="913">
        <v>14</v>
      </c>
      <c r="AB60" s="913"/>
      <c r="AC60" s="913"/>
      <c r="AD60" s="913"/>
      <c r="AE60" s="913"/>
      <c r="AF60" s="913"/>
      <c r="AG60" s="913">
        <v>7</v>
      </c>
      <c r="AH60" s="913"/>
      <c r="AI60" s="913"/>
      <c r="AJ60" s="913"/>
      <c r="AK60" s="913"/>
      <c r="AL60" s="913"/>
      <c r="AM60" s="945">
        <f>SUM(AS60:BD60)</f>
        <v>413</v>
      </c>
      <c r="AN60" s="945"/>
      <c r="AO60" s="945"/>
      <c r="AP60" s="945"/>
      <c r="AQ60" s="945"/>
      <c r="AR60" s="945"/>
      <c r="AS60" s="945">
        <v>212</v>
      </c>
      <c r="AT60" s="945"/>
      <c r="AU60" s="945"/>
      <c r="AV60" s="945"/>
      <c r="AW60" s="945"/>
      <c r="AX60" s="945"/>
      <c r="AY60" s="945">
        <v>201</v>
      </c>
      <c r="AZ60" s="945"/>
      <c r="BA60" s="945"/>
      <c r="BB60" s="945"/>
      <c r="BC60" s="945"/>
      <c r="BD60" s="945"/>
      <c r="BE60" s="945">
        <v>11296</v>
      </c>
      <c r="BF60" s="945"/>
      <c r="BG60" s="945"/>
      <c r="BH60" s="945"/>
      <c r="BI60" s="945"/>
      <c r="BJ60" s="945"/>
    </row>
    <row r="61" spans="3:62" ht="12" customHeight="1">
      <c r="C61" s="458" t="s">
        <v>647</v>
      </c>
      <c r="D61" s="458"/>
      <c r="E61" s="458"/>
      <c r="F61" s="458"/>
      <c r="G61" s="458"/>
      <c r="H61" s="458"/>
      <c r="I61" s="458"/>
      <c r="J61" s="458"/>
      <c r="K61" s="458"/>
      <c r="L61" s="458"/>
      <c r="M61" s="291"/>
      <c r="N61" s="945">
        <v>12</v>
      </c>
      <c r="O61" s="945"/>
      <c r="P61" s="945"/>
      <c r="Q61" s="945"/>
      <c r="R61" s="946">
        <v>-2</v>
      </c>
      <c r="S61" s="946"/>
      <c r="T61" s="946"/>
      <c r="U61" s="913">
        <f>SUM(AA61:AL61)</f>
        <v>27</v>
      </c>
      <c r="V61" s="913"/>
      <c r="W61" s="913"/>
      <c r="X61" s="913"/>
      <c r="Y61" s="913"/>
      <c r="Z61" s="913"/>
      <c r="AA61" s="913">
        <v>13</v>
      </c>
      <c r="AB61" s="913"/>
      <c r="AC61" s="913"/>
      <c r="AD61" s="913"/>
      <c r="AE61" s="913"/>
      <c r="AF61" s="913"/>
      <c r="AG61" s="913">
        <v>14</v>
      </c>
      <c r="AH61" s="913"/>
      <c r="AI61" s="913"/>
      <c r="AJ61" s="913"/>
      <c r="AK61" s="913"/>
      <c r="AL61" s="913"/>
      <c r="AM61" s="945">
        <f>SUM(AS61:BD61)</f>
        <v>378</v>
      </c>
      <c r="AN61" s="945"/>
      <c r="AO61" s="945"/>
      <c r="AP61" s="945"/>
      <c r="AQ61" s="945"/>
      <c r="AR61" s="945"/>
      <c r="AS61" s="945">
        <v>162</v>
      </c>
      <c r="AT61" s="945"/>
      <c r="AU61" s="945"/>
      <c r="AV61" s="945"/>
      <c r="AW61" s="945"/>
      <c r="AX61" s="945"/>
      <c r="AY61" s="945">
        <v>216</v>
      </c>
      <c r="AZ61" s="945"/>
      <c r="BA61" s="945"/>
      <c r="BB61" s="945"/>
      <c r="BC61" s="945"/>
      <c r="BD61" s="945"/>
      <c r="BE61" s="795">
        <v>13559</v>
      </c>
      <c r="BF61" s="795"/>
      <c r="BG61" s="795"/>
      <c r="BH61" s="795"/>
      <c r="BI61" s="795"/>
      <c r="BJ61" s="795"/>
    </row>
    <row r="62" spans="3:62" ht="12" customHeight="1">
      <c r="C62" s="458" t="s">
        <v>698</v>
      </c>
      <c r="D62" s="458"/>
      <c r="E62" s="458"/>
      <c r="F62" s="458"/>
      <c r="G62" s="458"/>
      <c r="H62" s="458"/>
      <c r="I62" s="458"/>
      <c r="J62" s="458"/>
      <c r="K62" s="458"/>
      <c r="L62" s="458"/>
      <c r="M62" s="291"/>
      <c r="N62" s="945">
        <v>7</v>
      </c>
      <c r="O62" s="945"/>
      <c r="P62" s="945"/>
      <c r="Q62" s="945"/>
      <c r="R62" s="946">
        <v>-2</v>
      </c>
      <c r="S62" s="946"/>
      <c r="T62" s="946"/>
      <c r="U62" s="913">
        <f>SUM(AA62:AL62)</f>
        <v>20</v>
      </c>
      <c r="V62" s="913"/>
      <c r="W62" s="913"/>
      <c r="X62" s="913"/>
      <c r="Y62" s="913"/>
      <c r="Z62" s="913"/>
      <c r="AA62" s="913">
        <v>13</v>
      </c>
      <c r="AB62" s="913"/>
      <c r="AC62" s="913"/>
      <c r="AD62" s="913"/>
      <c r="AE62" s="913"/>
      <c r="AF62" s="913"/>
      <c r="AG62" s="913">
        <v>7</v>
      </c>
      <c r="AH62" s="913"/>
      <c r="AI62" s="913"/>
      <c r="AJ62" s="913"/>
      <c r="AK62" s="913"/>
      <c r="AL62" s="913"/>
      <c r="AM62" s="945">
        <f>SUM(AS62:BD62)</f>
        <v>219</v>
      </c>
      <c r="AN62" s="945"/>
      <c r="AO62" s="945"/>
      <c r="AP62" s="945"/>
      <c r="AQ62" s="945"/>
      <c r="AR62" s="945"/>
      <c r="AS62" s="945">
        <v>125</v>
      </c>
      <c r="AT62" s="945"/>
      <c r="AU62" s="945"/>
      <c r="AV62" s="945"/>
      <c r="AW62" s="945"/>
      <c r="AX62" s="945"/>
      <c r="AY62" s="945">
        <v>94</v>
      </c>
      <c r="AZ62" s="945"/>
      <c r="BA62" s="945"/>
      <c r="BB62" s="945"/>
      <c r="BC62" s="945"/>
      <c r="BD62" s="945"/>
      <c r="BE62" s="945">
        <v>18915</v>
      </c>
      <c r="BF62" s="945"/>
      <c r="BG62" s="945"/>
      <c r="BH62" s="945"/>
      <c r="BI62" s="945"/>
      <c r="BJ62" s="945"/>
    </row>
    <row r="63" spans="3:62" ht="12" customHeight="1">
      <c r="C63" s="458" t="s">
        <v>643</v>
      </c>
      <c r="D63" s="458"/>
      <c r="E63" s="458"/>
      <c r="F63" s="458"/>
      <c r="G63" s="458"/>
      <c r="H63" s="458"/>
      <c r="I63" s="458"/>
      <c r="J63" s="458"/>
      <c r="K63" s="458"/>
      <c r="L63" s="458"/>
      <c r="M63" s="291"/>
      <c r="N63" s="945">
        <v>10</v>
      </c>
      <c r="O63" s="945"/>
      <c r="P63" s="945"/>
      <c r="Q63" s="945"/>
      <c r="R63" s="946">
        <v>-3</v>
      </c>
      <c r="S63" s="946"/>
      <c r="T63" s="946"/>
      <c r="U63" s="913">
        <f>SUM(AA63:AL63)</f>
        <v>25</v>
      </c>
      <c r="V63" s="913"/>
      <c r="W63" s="913"/>
      <c r="X63" s="913"/>
      <c r="Y63" s="913"/>
      <c r="Z63" s="913"/>
      <c r="AA63" s="913">
        <v>14</v>
      </c>
      <c r="AB63" s="913"/>
      <c r="AC63" s="913"/>
      <c r="AD63" s="913"/>
      <c r="AE63" s="913"/>
      <c r="AF63" s="913"/>
      <c r="AG63" s="913">
        <v>11</v>
      </c>
      <c r="AH63" s="913"/>
      <c r="AI63" s="913"/>
      <c r="AJ63" s="913"/>
      <c r="AK63" s="913"/>
      <c r="AL63" s="913"/>
      <c r="AM63" s="945">
        <f>SUM(AS63:BD63)</f>
        <v>381</v>
      </c>
      <c r="AN63" s="945"/>
      <c r="AO63" s="945"/>
      <c r="AP63" s="945"/>
      <c r="AQ63" s="945"/>
      <c r="AR63" s="945"/>
      <c r="AS63" s="945">
        <v>204</v>
      </c>
      <c r="AT63" s="945"/>
      <c r="AU63" s="945"/>
      <c r="AV63" s="945"/>
      <c r="AW63" s="945"/>
      <c r="AX63" s="945"/>
      <c r="AY63" s="945">
        <v>177</v>
      </c>
      <c r="AZ63" s="945"/>
      <c r="BA63" s="945"/>
      <c r="BB63" s="945"/>
      <c r="BC63" s="945"/>
      <c r="BD63" s="945"/>
      <c r="BE63" s="945">
        <v>14608</v>
      </c>
      <c r="BF63" s="945"/>
      <c r="BG63" s="945"/>
      <c r="BH63" s="945"/>
      <c r="BI63" s="945"/>
      <c r="BJ63" s="945"/>
    </row>
    <row r="64" spans="3:62" ht="8.1" customHeight="1">
      <c r="M64" s="22"/>
      <c r="N64" s="271"/>
      <c r="O64" s="271"/>
      <c r="P64" s="271"/>
      <c r="Q64" s="271"/>
      <c r="R64" s="271"/>
      <c r="S64" s="271"/>
      <c r="T64" s="271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</row>
    <row r="65" spans="2:62" ht="12" customHeight="1">
      <c r="C65" s="458" t="s">
        <v>697</v>
      </c>
      <c r="D65" s="458"/>
      <c r="E65" s="458"/>
      <c r="F65" s="458"/>
      <c r="G65" s="458"/>
      <c r="H65" s="458"/>
      <c r="I65" s="458"/>
      <c r="J65" s="458"/>
      <c r="K65" s="458"/>
      <c r="L65" s="458"/>
      <c r="M65" s="291"/>
      <c r="N65" s="945">
        <v>16</v>
      </c>
      <c r="O65" s="945"/>
      <c r="P65" s="945"/>
      <c r="Q65" s="945"/>
      <c r="R65" s="946"/>
      <c r="S65" s="946"/>
      <c r="T65" s="946"/>
      <c r="U65" s="913">
        <f>SUM(AA65:AL65)</f>
        <v>30</v>
      </c>
      <c r="V65" s="913"/>
      <c r="W65" s="913"/>
      <c r="X65" s="913"/>
      <c r="Y65" s="913"/>
      <c r="Z65" s="913"/>
      <c r="AA65" s="913">
        <v>14</v>
      </c>
      <c r="AB65" s="913"/>
      <c r="AC65" s="913"/>
      <c r="AD65" s="913"/>
      <c r="AE65" s="913"/>
      <c r="AF65" s="913"/>
      <c r="AG65" s="913">
        <v>16</v>
      </c>
      <c r="AH65" s="913"/>
      <c r="AI65" s="913"/>
      <c r="AJ65" s="913"/>
      <c r="AK65" s="913"/>
      <c r="AL65" s="913"/>
      <c r="AM65" s="945">
        <f>SUM(AS65:BD65)</f>
        <v>577</v>
      </c>
      <c r="AN65" s="945"/>
      <c r="AO65" s="945"/>
      <c r="AP65" s="945"/>
      <c r="AQ65" s="945"/>
      <c r="AR65" s="945"/>
      <c r="AS65" s="945">
        <v>331</v>
      </c>
      <c r="AT65" s="945"/>
      <c r="AU65" s="945"/>
      <c r="AV65" s="945"/>
      <c r="AW65" s="945"/>
      <c r="AX65" s="945"/>
      <c r="AY65" s="945">
        <v>246</v>
      </c>
      <c r="AZ65" s="945"/>
      <c r="BA65" s="945"/>
      <c r="BB65" s="945"/>
      <c r="BC65" s="945"/>
      <c r="BD65" s="945"/>
      <c r="BE65" s="945">
        <v>13058</v>
      </c>
      <c r="BF65" s="945"/>
      <c r="BG65" s="945"/>
      <c r="BH65" s="945"/>
      <c r="BI65" s="945"/>
      <c r="BJ65" s="945"/>
    </row>
    <row r="66" spans="2:62" ht="12" customHeight="1">
      <c r="C66" s="458" t="s">
        <v>638</v>
      </c>
      <c r="D66" s="458"/>
      <c r="E66" s="458"/>
      <c r="F66" s="458"/>
      <c r="G66" s="458"/>
      <c r="H66" s="458"/>
      <c r="I66" s="458"/>
      <c r="J66" s="458"/>
      <c r="K66" s="458"/>
      <c r="L66" s="458"/>
      <c r="M66" s="291"/>
      <c r="N66" s="945">
        <v>20</v>
      </c>
      <c r="O66" s="945"/>
      <c r="P66" s="945"/>
      <c r="Q66" s="945"/>
      <c r="R66" s="946">
        <v>-5</v>
      </c>
      <c r="S66" s="946"/>
      <c r="T66" s="946"/>
      <c r="U66" s="913">
        <f>SUM(AA66:AL66)</f>
        <v>42</v>
      </c>
      <c r="V66" s="913"/>
      <c r="W66" s="913"/>
      <c r="X66" s="913"/>
      <c r="Y66" s="913"/>
      <c r="Z66" s="913"/>
      <c r="AA66" s="913">
        <v>24</v>
      </c>
      <c r="AB66" s="913"/>
      <c r="AC66" s="913"/>
      <c r="AD66" s="913"/>
      <c r="AE66" s="913"/>
      <c r="AF66" s="913"/>
      <c r="AG66" s="913">
        <v>18</v>
      </c>
      <c r="AH66" s="913"/>
      <c r="AI66" s="913"/>
      <c r="AJ66" s="913"/>
      <c r="AK66" s="913"/>
      <c r="AL66" s="913"/>
      <c r="AM66" s="945">
        <f>SUM(AS66:BD66)</f>
        <v>733</v>
      </c>
      <c r="AN66" s="945"/>
      <c r="AO66" s="945"/>
      <c r="AP66" s="945"/>
      <c r="AQ66" s="945"/>
      <c r="AR66" s="945"/>
      <c r="AS66" s="945">
        <v>383</v>
      </c>
      <c r="AT66" s="945"/>
      <c r="AU66" s="945"/>
      <c r="AV66" s="945"/>
      <c r="AW66" s="945"/>
      <c r="AX66" s="945"/>
      <c r="AY66" s="945">
        <v>350</v>
      </c>
      <c r="AZ66" s="945"/>
      <c r="BA66" s="945"/>
      <c r="BB66" s="945"/>
      <c r="BC66" s="945"/>
      <c r="BD66" s="945"/>
      <c r="BE66" s="945">
        <v>16732</v>
      </c>
      <c r="BF66" s="945"/>
      <c r="BG66" s="945"/>
      <c r="BH66" s="945"/>
      <c r="BI66" s="945"/>
      <c r="BJ66" s="945"/>
    </row>
    <row r="67" spans="2:62" ht="12" customHeight="1">
      <c r="C67" s="458" t="s">
        <v>636</v>
      </c>
      <c r="D67" s="458"/>
      <c r="E67" s="458"/>
      <c r="F67" s="458"/>
      <c r="G67" s="458"/>
      <c r="H67" s="458"/>
      <c r="I67" s="458"/>
      <c r="J67" s="458"/>
      <c r="K67" s="458"/>
      <c r="L67" s="458"/>
      <c r="M67" s="291"/>
      <c r="N67" s="945">
        <v>17</v>
      </c>
      <c r="O67" s="945"/>
      <c r="P67" s="945"/>
      <c r="Q67" s="945"/>
      <c r="R67" s="946"/>
      <c r="S67" s="946"/>
      <c r="T67" s="946"/>
      <c r="U67" s="913">
        <f>SUM(AA67:AL67)</f>
        <v>28</v>
      </c>
      <c r="V67" s="913"/>
      <c r="W67" s="913"/>
      <c r="X67" s="913"/>
      <c r="Y67" s="913"/>
      <c r="Z67" s="913"/>
      <c r="AA67" s="913">
        <v>17</v>
      </c>
      <c r="AB67" s="913"/>
      <c r="AC67" s="913"/>
      <c r="AD67" s="913"/>
      <c r="AE67" s="913"/>
      <c r="AF67" s="913"/>
      <c r="AG67" s="913">
        <v>11</v>
      </c>
      <c r="AH67" s="913"/>
      <c r="AI67" s="913"/>
      <c r="AJ67" s="913"/>
      <c r="AK67" s="913"/>
      <c r="AL67" s="913"/>
      <c r="AM67" s="945">
        <f>SUM(AS67:BD67)</f>
        <v>613</v>
      </c>
      <c r="AN67" s="945"/>
      <c r="AO67" s="945"/>
      <c r="AP67" s="945"/>
      <c r="AQ67" s="945"/>
      <c r="AR67" s="945"/>
      <c r="AS67" s="945">
        <v>321</v>
      </c>
      <c r="AT67" s="945"/>
      <c r="AU67" s="945"/>
      <c r="AV67" s="945"/>
      <c r="AW67" s="945"/>
      <c r="AX67" s="945"/>
      <c r="AY67" s="945">
        <v>292</v>
      </c>
      <c r="AZ67" s="945"/>
      <c r="BA67" s="945"/>
      <c r="BB67" s="945"/>
      <c r="BC67" s="945"/>
      <c r="BD67" s="945"/>
      <c r="BE67" s="945">
        <v>18919</v>
      </c>
      <c r="BF67" s="945"/>
      <c r="BG67" s="945"/>
      <c r="BH67" s="945"/>
      <c r="BI67" s="945"/>
      <c r="BJ67" s="945"/>
    </row>
    <row r="68" spans="2:62" ht="12" customHeight="1">
      <c r="C68" s="458" t="s">
        <v>631</v>
      </c>
      <c r="D68" s="458"/>
      <c r="E68" s="458"/>
      <c r="F68" s="458"/>
      <c r="G68" s="458"/>
      <c r="H68" s="458"/>
      <c r="I68" s="458"/>
      <c r="J68" s="458"/>
      <c r="K68" s="458"/>
      <c r="L68" s="458"/>
      <c r="M68" s="291"/>
      <c r="N68" s="945">
        <v>14</v>
      </c>
      <c r="O68" s="945"/>
      <c r="P68" s="945"/>
      <c r="Q68" s="945"/>
      <c r="R68" s="946"/>
      <c r="S68" s="946"/>
      <c r="T68" s="946"/>
      <c r="U68" s="913">
        <f>SUM(AA68:AL68)</f>
        <v>25</v>
      </c>
      <c r="V68" s="913"/>
      <c r="W68" s="913"/>
      <c r="X68" s="913"/>
      <c r="Y68" s="913"/>
      <c r="Z68" s="913"/>
      <c r="AA68" s="913">
        <v>12</v>
      </c>
      <c r="AB68" s="913"/>
      <c r="AC68" s="913"/>
      <c r="AD68" s="913"/>
      <c r="AE68" s="913"/>
      <c r="AF68" s="913"/>
      <c r="AG68" s="913">
        <v>13</v>
      </c>
      <c r="AH68" s="913"/>
      <c r="AI68" s="913"/>
      <c r="AJ68" s="913"/>
      <c r="AK68" s="913"/>
      <c r="AL68" s="913"/>
      <c r="AM68" s="945">
        <f>SUM(AS68:BD68)</f>
        <v>540</v>
      </c>
      <c r="AN68" s="945"/>
      <c r="AO68" s="945"/>
      <c r="AP68" s="945"/>
      <c r="AQ68" s="945"/>
      <c r="AR68" s="945"/>
      <c r="AS68" s="945">
        <v>269</v>
      </c>
      <c r="AT68" s="945"/>
      <c r="AU68" s="945"/>
      <c r="AV68" s="945"/>
      <c r="AW68" s="945"/>
      <c r="AX68" s="945"/>
      <c r="AY68" s="945">
        <v>271</v>
      </c>
      <c r="AZ68" s="945"/>
      <c r="BA68" s="945"/>
      <c r="BB68" s="945"/>
      <c r="BC68" s="945"/>
      <c r="BD68" s="945"/>
      <c r="BE68" s="945">
        <v>12829</v>
      </c>
      <c r="BF68" s="945"/>
      <c r="BG68" s="945"/>
      <c r="BH68" s="945"/>
      <c r="BI68" s="945"/>
      <c r="BJ68" s="945"/>
    </row>
    <row r="69" spans="2:62" ht="12" customHeight="1">
      <c r="C69" s="458" t="s">
        <v>696</v>
      </c>
      <c r="D69" s="458"/>
      <c r="E69" s="458"/>
      <c r="F69" s="458"/>
      <c r="G69" s="458"/>
      <c r="H69" s="458"/>
      <c r="I69" s="458"/>
      <c r="J69" s="458"/>
      <c r="K69" s="458"/>
      <c r="L69" s="458"/>
      <c r="M69" s="291"/>
      <c r="N69" s="945">
        <v>15</v>
      </c>
      <c r="O69" s="945"/>
      <c r="P69" s="945"/>
      <c r="Q69" s="945"/>
      <c r="R69" s="946"/>
      <c r="S69" s="946"/>
      <c r="T69" s="946"/>
      <c r="U69" s="913">
        <f>SUM(AA69:AL69)</f>
        <v>27</v>
      </c>
      <c r="V69" s="913"/>
      <c r="W69" s="913"/>
      <c r="X69" s="913"/>
      <c r="Y69" s="913"/>
      <c r="Z69" s="913"/>
      <c r="AA69" s="913">
        <v>18</v>
      </c>
      <c r="AB69" s="913"/>
      <c r="AC69" s="913"/>
      <c r="AD69" s="913"/>
      <c r="AE69" s="913"/>
      <c r="AF69" s="913"/>
      <c r="AG69" s="913">
        <v>9</v>
      </c>
      <c r="AH69" s="913"/>
      <c r="AI69" s="913"/>
      <c r="AJ69" s="913"/>
      <c r="AK69" s="913"/>
      <c r="AL69" s="913"/>
      <c r="AM69" s="945">
        <f>SUM(AS69:BD69)</f>
        <v>508</v>
      </c>
      <c r="AN69" s="945"/>
      <c r="AO69" s="945"/>
      <c r="AP69" s="945"/>
      <c r="AQ69" s="945"/>
      <c r="AR69" s="945"/>
      <c r="AS69" s="945">
        <v>270</v>
      </c>
      <c r="AT69" s="945"/>
      <c r="AU69" s="945"/>
      <c r="AV69" s="945"/>
      <c r="AW69" s="945"/>
      <c r="AX69" s="945"/>
      <c r="AY69" s="945">
        <v>238</v>
      </c>
      <c r="AZ69" s="945"/>
      <c r="BA69" s="945"/>
      <c r="BB69" s="945"/>
      <c r="BC69" s="945"/>
      <c r="BD69" s="945"/>
      <c r="BE69" s="945">
        <v>14598</v>
      </c>
      <c r="BF69" s="945"/>
      <c r="BG69" s="945"/>
      <c r="BH69" s="945"/>
      <c r="BI69" s="945"/>
      <c r="BJ69" s="945"/>
    </row>
    <row r="70" spans="2:62" ht="8.1" customHeight="1">
      <c r="M70" s="22"/>
      <c r="N70" s="271"/>
      <c r="O70" s="271"/>
      <c r="P70" s="271"/>
      <c r="Q70" s="271"/>
      <c r="R70" s="271"/>
      <c r="S70" s="271"/>
      <c r="T70" s="271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</row>
    <row r="71" spans="2:62" ht="12" customHeight="1">
      <c r="C71" s="458" t="s">
        <v>695</v>
      </c>
      <c r="D71" s="458"/>
      <c r="E71" s="458"/>
      <c r="F71" s="458"/>
      <c r="G71" s="458"/>
      <c r="H71" s="458"/>
      <c r="I71" s="458"/>
      <c r="J71" s="458"/>
      <c r="K71" s="458"/>
      <c r="L71" s="458"/>
      <c r="M71" s="291"/>
      <c r="N71" s="945">
        <v>14</v>
      </c>
      <c r="O71" s="945"/>
      <c r="P71" s="945"/>
      <c r="Q71" s="945"/>
      <c r="R71" s="946"/>
      <c r="S71" s="946"/>
      <c r="T71" s="946"/>
      <c r="U71" s="913">
        <f>SUM(AA71:AL71)</f>
        <v>23</v>
      </c>
      <c r="V71" s="913"/>
      <c r="W71" s="913"/>
      <c r="X71" s="913"/>
      <c r="Y71" s="913"/>
      <c r="Z71" s="913"/>
      <c r="AA71" s="913">
        <v>12</v>
      </c>
      <c r="AB71" s="913"/>
      <c r="AC71" s="913"/>
      <c r="AD71" s="913"/>
      <c r="AE71" s="913"/>
      <c r="AF71" s="913"/>
      <c r="AG71" s="913">
        <v>11</v>
      </c>
      <c r="AH71" s="913"/>
      <c r="AI71" s="913"/>
      <c r="AJ71" s="913"/>
      <c r="AK71" s="913"/>
      <c r="AL71" s="913"/>
      <c r="AM71" s="945">
        <f>SUM(AS71:BD71)</f>
        <v>502</v>
      </c>
      <c r="AN71" s="945"/>
      <c r="AO71" s="945"/>
      <c r="AP71" s="945"/>
      <c r="AQ71" s="945"/>
      <c r="AR71" s="945"/>
      <c r="AS71" s="945">
        <v>255</v>
      </c>
      <c r="AT71" s="945"/>
      <c r="AU71" s="945"/>
      <c r="AV71" s="945"/>
      <c r="AW71" s="945"/>
      <c r="AX71" s="945"/>
      <c r="AY71" s="945">
        <v>247</v>
      </c>
      <c r="AZ71" s="945"/>
      <c r="BA71" s="945"/>
      <c r="BB71" s="945"/>
      <c r="BC71" s="945"/>
      <c r="BD71" s="945"/>
      <c r="BE71" s="945">
        <v>14439</v>
      </c>
      <c r="BF71" s="945"/>
      <c r="BG71" s="945"/>
      <c r="BH71" s="945"/>
      <c r="BI71" s="945"/>
      <c r="BJ71" s="945"/>
    </row>
    <row r="72" spans="2:62" ht="12" customHeight="1">
      <c r="C72" s="458" t="s">
        <v>694</v>
      </c>
      <c r="D72" s="458"/>
      <c r="E72" s="458"/>
      <c r="F72" s="458"/>
      <c r="G72" s="458"/>
      <c r="H72" s="458"/>
      <c r="I72" s="458"/>
      <c r="J72" s="458"/>
      <c r="K72" s="458"/>
      <c r="L72" s="458"/>
      <c r="M72" s="291"/>
      <c r="N72" s="945">
        <v>8</v>
      </c>
      <c r="O72" s="945"/>
      <c r="P72" s="945"/>
      <c r="Q72" s="945"/>
      <c r="R72" s="946"/>
      <c r="S72" s="946"/>
      <c r="T72" s="946"/>
      <c r="U72" s="913">
        <f>SUM(AA72:AL72)</f>
        <v>18</v>
      </c>
      <c r="V72" s="913"/>
      <c r="W72" s="913"/>
      <c r="X72" s="913"/>
      <c r="Y72" s="913"/>
      <c r="Z72" s="913"/>
      <c r="AA72" s="913">
        <v>9</v>
      </c>
      <c r="AB72" s="913"/>
      <c r="AC72" s="913"/>
      <c r="AD72" s="913"/>
      <c r="AE72" s="913"/>
      <c r="AF72" s="913"/>
      <c r="AG72" s="913">
        <v>9</v>
      </c>
      <c r="AH72" s="913"/>
      <c r="AI72" s="913"/>
      <c r="AJ72" s="913"/>
      <c r="AK72" s="913"/>
      <c r="AL72" s="913"/>
      <c r="AM72" s="945">
        <f>SUM(AS72:BD72)</f>
        <v>229</v>
      </c>
      <c r="AN72" s="945"/>
      <c r="AO72" s="945"/>
      <c r="AP72" s="945"/>
      <c r="AQ72" s="945"/>
      <c r="AR72" s="945"/>
      <c r="AS72" s="945">
        <v>117</v>
      </c>
      <c r="AT72" s="945"/>
      <c r="AU72" s="945"/>
      <c r="AV72" s="945"/>
      <c r="AW72" s="945"/>
      <c r="AX72" s="945"/>
      <c r="AY72" s="945">
        <v>112</v>
      </c>
      <c r="AZ72" s="945"/>
      <c r="BA72" s="945"/>
      <c r="BB72" s="945"/>
      <c r="BC72" s="945"/>
      <c r="BD72" s="945"/>
      <c r="BE72" s="945">
        <v>15958</v>
      </c>
      <c r="BF72" s="945"/>
      <c r="BG72" s="945"/>
      <c r="BH72" s="945"/>
      <c r="BI72" s="945"/>
      <c r="BJ72" s="945"/>
    </row>
    <row r="73" spans="2:62" ht="12" customHeight="1">
      <c r="C73" s="458" t="s">
        <v>693</v>
      </c>
      <c r="D73" s="458"/>
      <c r="E73" s="458"/>
      <c r="F73" s="458"/>
      <c r="G73" s="458"/>
      <c r="H73" s="458"/>
      <c r="I73" s="458"/>
      <c r="J73" s="458"/>
      <c r="K73" s="458"/>
      <c r="L73" s="458"/>
      <c r="M73" s="291"/>
      <c r="N73" s="945">
        <v>15</v>
      </c>
      <c r="O73" s="945"/>
      <c r="P73" s="945"/>
      <c r="Q73" s="945"/>
      <c r="R73" s="946"/>
      <c r="S73" s="946"/>
      <c r="T73" s="946"/>
      <c r="U73" s="913">
        <f>SUM(AA73:AL73)</f>
        <v>27</v>
      </c>
      <c r="V73" s="913"/>
      <c r="W73" s="913"/>
      <c r="X73" s="913"/>
      <c r="Y73" s="913"/>
      <c r="Z73" s="913"/>
      <c r="AA73" s="913">
        <v>15</v>
      </c>
      <c r="AB73" s="913"/>
      <c r="AC73" s="913"/>
      <c r="AD73" s="913"/>
      <c r="AE73" s="913"/>
      <c r="AF73" s="913"/>
      <c r="AG73" s="913">
        <v>12</v>
      </c>
      <c r="AH73" s="913"/>
      <c r="AI73" s="913"/>
      <c r="AJ73" s="913"/>
      <c r="AK73" s="913"/>
      <c r="AL73" s="913"/>
      <c r="AM73" s="945">
        <f>SUM(AS73:BD73)</f>
        <v>548</v>
      </c>
      <c r="AN73" s="945"/>
      <c r="AO73" s="945"/>
      <c r="AP73" s="945"/>
      <c r="AQ73" s="945"/>
      <c r="AR73" s="945"/>
      <c r="AS73" s="945">
        <v>293</v>
      </c>
      <c r="AT73" s="945"/>
      <c r="AU73" s="945"/>
      <c r="AV73" s="945"/>
      <c r="AW73" s="945"/>
      <c r="AX73" s="945"/>
      <c r="AY73" s="945">
        <v>255</v>
      </c>
      <c r="AZ73" s="945"/>
      <c r="BA73" s="945"/>
      <c r="BB73" s="945"/>
      <c r="BC73" s="945"/>
      <c r="BD73" s="945"/>
      <c r="BE73" s="945">
        <v>12686</v>
      </c>
      <c r="BF73" s="945"/>
      <c r="BG73" s="945"/>
      <c r="BH73" s="945"/>
      <c r="BI73" s="945"/>
      <c r="BJ73" s="945"/>
    </row>
    <row r="74" spans="2:62" ht="12" customHeight="1">
      <c r="C74" s="458" t="s">
        <v>692</v>
      </c>
      <c r="D74" s="458"/>
      <c r="E74" s="458"/>
      <c r="F74" s="458"/>
      <c r="G74" s="458"/>
      <c r="H74" s="458"/>
      <c r="I74" s="458"/>
      <c r="J74" s="458"/>
      <c r="K74" s="458"/>
      <c r="L74" s="458"/>
      <c r="M74" s="291"/>
      <c r="N74" s="945">
        <v>9</v>
      </c>
      <c r="O74" s="945"/>
      <c r="P74" s="945"/>
      <c r="Q74" s="945"/>
      <c r="R74" s="946">
        <v>-3</v>
      </c>
      <c r="S74" s="946"/>
      <c r="T74" s="946"/>
      <c r="U74" s="913">
        <f>SUM(AA74:AL74)</f>
        <v>24</v>
      </c>
      <c r="V74" s="913"/>
      <c r="W74" s="913"/>
      <c r="X74" s="913"/>
      <c r="Y74" s="913"/>
      <c r="Z74" s="913"/>
      <c r="AA74" s="913">
        <v>14</v>
      </c>
      <c r="AB74" s="913"/>
      <c r="AC74" s="913"/>
      <c r="AD74" s="913"/>
      <c r="AE74" s="913"/>
      <c r="AF74" s="913"/>
      <c r="AG74" s="913">
        <v>10</v>
      </c>
      <c r="AH74" s="913"/>
      <c r="AI74" s="913"/>
      <c r="AJ74" s="913"/>
      <c r="AK74" s="913"/>
      <c r="AL74" s="913"/>
      <c r="AM74" s="945">
        <f>SUM(AS74:BD74)</f>
        <v>283</v>
      </c>
      <c r="AN74" s="945"/>
      <c r="AO74" s="945"/>
      <c r="AP74" s="945"/>
      <c r="AQ74" s="945"/>
      <c r="AR74" s="945"/>
      <c r="AS74" s="945">
        <v>146</v>
      </c>
      <c r="AT74" s="945"/>
      <c r="AU74" s="945"/>
      <c r="AV74" s="945"/>
      <c r="AW74" s="945"/>
      <c r="AX74" s="945"/>
      <c r="AY74" s="945">
        <v>137</v>
      </c>
      <c r="AZ74" s="945"/>
      <c r="BA74" s="945"/>
      <c r="BB74" s="945"/>
      <c r="BC74" s="945"/>
      <c r="BD74" s="945"/>
      <c r="BE74" s="945">
        <v>17179</v>
      </c>
      <c r="BF74" s="945"/>
      <c r="BG74" s="945"/>
      <c r="BH74" s="945"/>
      <c r="BI74" s="945"/>
      <c r="BJ74" s="945"/>
    </row>
    <row r="75" spans="2:62" ht="8.1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2:62" ht="12" customHeight="1">
      <c r="C76" s="486" t="s">
        <v>8</v>
      </c>
      <c r="D76" s="486"/>
      <c r="E76" s="354" t="s">
        <v>10</v>
      </c>
      <c r="F76" s="489">
        <v>-1</v>
      </c>
      <c r="G76" s="489"/>
      <c r="H76" s="4" t="s">
        <v>691</v>
      </c>
    </row>
    <row r="77" spans="2:62" ht="12" customHeight="1">
      <c r="F77" s="490">
        <v>-2</v>
      </c>
      <c r="G77" s="490"/>
      <c r="H77" s="5" t="s">
        <v>690</v>
      </c>
    </row>
    <row r="78" spans="2:62" ht="12" customHeight="1">
      <c r="B78" s="480" t="s">
        <v>9</v>
      </c>
      <c r="C78" s="480"/>
      <c r="D78" s="480"/>
      <c r="E78" s="354" t="s">
        <v>10</v>
      </c>
      <c r="F78" s="2" t="s">
        <v>830</v>
      </c>
    </row>
  </sheetData>
  <mergeCells count="487">
    <mergeCell ref="AS1:BK2"/>
    <mergeCell ref="BE54:BJ54"/>
    <mergeCell ref="C55:L55"/>
    <mergeCell ref="N55:Q55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AY12:BD12"/>
    <mergeCell ref="BE12:BJ12"/>
    <mergeCell ref="AM12:AR12"/>
    <mergeCell ref="AS12:AX12"/>
    <mergeCell ref="C35:L35"/>
    <mergeCell ref="N35:Q35"/>
    <mergeCell ref="R35:T35"/>
    <mergeCell ref="U35:Z35"/>
    <mergeCell ref="AA35:AF35"/>
    <mergeCell ref="AG35:AL35"/>
    <mergeCell ref="U12:Z12"/>
    <mergeCell ref="AA12:AF12"/>
    <mergeCell ref="AG12:AL12"/>
    <mergeCell ref="C12:L12"/>
    <mergeCell ref="N12:Q12"/>
    <mergeCell ref="R12:T12"/>
    <mergeCell ref="C13:L13"/>
    <mergeCell ref="N13:Q13"/>
    <mergeCell ref="R13:T13"/>
    <mergeCell ref="U13:Z13"/>
    <mergeCell ref="AA13:AF13"/>
    <mergeCell ref="AG13:AL13"/>
    <mergeCell ref="AY13:BD13"/>
    <mergeCell ref="BE13:BJ13"/>
    <mergeCell ref="C14:L14"/>
    <mergeCell ref="B6:BJ6"/>
    <mergeCell ref="B8:M9"/>
    <mergeCell ref="N8:T9"/>
    <mergeCell ref="U8:AL8"/>
    <mergeCell ref="AM8:BD8"/>
    <mergeCell ref="BE8:BJ9"/>
    <mergeCell ref="U9:Z9"/>
    <mergeCell ref="AA9:AF9"/>
    <mergeCell ref="AG9:AL9"/>
    <mergeCell ref="AM9:AR9"/>
    <mergeCell ref="AS9:AX9"/>
    <mergeCell ref="AY9:BD9"/>
    <mergeCell ref="BI10:BJ10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E11:BJ11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BE14:BJ14"/>
    <mergeCell ref="AM13:AR13"/>
    <mergeCell ref="AS13:AX13"/>
    <mergeCell ref="R15:T15"/>
    <mergeCell ref="U15:Z15"/>
    <mergeCell ref="AA15:AF15"/>
    <mergeCell ref="AG15:AL15"/>
    <mergeCell ref="AM15:AR15"/>
    <mergeCell ref="AS15:AX15"/>
    <mergeCell ref="AY15:BD15"/>
    <mergeCell ref="BE15:BJ15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7:BD17"/>
    <mergeCell ref="BE17:BJ17"/>
    <mergeCell ref="C15:L15"/>
    <mergeCell ref="N15:Q15"/>
    <mergeCell ref="BE18:BJ18"/>
    <mergeCell ref="C19:L19"/>
    <mergeCell ref="N19:Q19"/>
    <mergeCell ref="R19:T19"/>
    <mergeCell ref="U19:Z19"/>
    <mergeCell ref="AA19:AF19"/>
    <mergeCell ref="AG19:AL19"/>
    <mergeCell ref="AM19:AR19"/>
    <mergeCell ref="AS19:AX19"/>
    <mergeCell ref="AY19:BD19"/>
    <mergeCell ref="BE19:BJ19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8:BD18"/>
    <mergeCell ref="BE20:BJ20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21:BD21"/>
    <mergeCell ref="BE21:BJ21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C23:D23"/>
    <mergeCell ref="F23:G23"/>
    <mergeCell ref="F24:G24"/>
    <mergeCell ref="F25:G25"/>
    <mergeCell ref="B26:D26"/>
    <mergeCell ref="B28:BJ28"/>
    <mergeCell ref="B30:M31"/>
    <mergeCell ref="N30:T31"/>
    <mergeCell ref="U30:AL30"/>
    <mergeCell ref="AM30:BD30"/>
    <mergeCell ref="BE30:BJ31"/>
    <mergeCell ref="BK30:BK31"/>
    <mergeCell ref="U31:Z31"/>
    <mergeCell ref="AA31:AF31"/>
    <mergeCell ref="AG31:AL31"/>
    <mergeCell ref="AM31:AR31"/>
    <mergeCell ref="AS31:AX31"/>
    <mergeCell ref="AY31:BD31"/>
    <mergeCell ref="BI32:BJ32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3:BJ33"/>
    <mergeCell ref="AM35:AR35"/>
    <mergeCell ref="AS35:AX35"/>
    <mergeCell ref="AY35:BD35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BE36:BJ36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8:BJ38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9:BJ39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41:BJ41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42:BJ42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3:BJ43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42:BD42"/>
    <mergeCell ref="BE44:BJ44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BE45:BJ45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7:BJ47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8:BD48"/>
    <mergeCell ref="BE48:BJ48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9:BJ49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50:BJ50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51:BJ51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R55:T55"/>
    <mergeCell ref="U55:Z55"/>
    <mergeCell ref="AA55:AF55"/>
    <mergeCell ref="AG55:AL55"/>
    <mergeCell ref="AM55:AR55"/>
    <mergeCell ref="AS55:AX55"/>
    <mergeCell ref="AY55:BD55"/>
    <mergeCell ref="BE55:BJ55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6:BJ56"/>
    <mergeCell ref="AA59:AF59"/>
    <mergeCell ref="AG59:AL59"/>
    <mergeCell ref="AM59:AR59"/>
    <mergeCell ref="AS59:AX59"/>
    <mergeCell ref="AY59:BD59"/>
    <mergeCell ref="BE59:BJ59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BE60:BJ60"/>
    <mergeCell ref="C59:L59"/>
    <mergeCell ref="N59:Q59"/>
    <mergeCell ref="R59:T59"/>
    <mergeCell ref="U59:Z59"/>
    <mergeCell ref="BE61:BJ61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2:BJ62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3:BJ63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5:BJ65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6:BJ66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BE67:BJ67"/>
    <mergeCell ref="C66:L66"/>
    <mergeCell ref="N66:Q66"/>
    <mergeCell ref="R66:T66"/>
    <mergeCell ref="U66:Z66"/>
    <mergeCell ref="AA66:AF66"/>
    <mergeCell ref="AG66:AL66"/>
    <mergeCell ref="AM66:AR66"/>
    <mergeCell ref="AS66:AX66"/>
    <mergeCell ref="AY66:BD66"/>
    <mergeCell ref="BE68:BJ68"/>
    <mergeCell ref="C69:L69"/>
    <mergeCell ref="N69:Q69"/>
    <mergeCell ref="R69:T69"/>
    <mergeCell ref="U69:Z69"/>
    <mergeCell ref="AA69:AF69"/>
    <mergeCell ref="AG69:AL69"/>
    <mergeCell ref="AM69:AR69"/>
    <mergeCell ref="AS69:AX69"/>
    <mergeCell ref="AY69:BD69"/>
    <mergeCell ref="BE69:BJ69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8:BD68"/>
    <mergeCell ref="BE71:BJ71"/>
    <mergeCell ref="C72:L72"/>
    <mergeCell ref="N72:Q72"/>
    <mergeCell ref="R72:T72"/>
    <mergeCell ref="U72:Z72"/>
    <mergeCell ref="AA72:AF72"/>
    <mergeCell ref="AG72:AL72"/>
    <mergeCell ref="AM72:AR72"/>
    <mergeCell ref="AS72:AX72"/>
    <mergeCell ref="AY72:BD72"/>
    <mergeCell ref="BE72:BJ72"/>
    <mergeCell ref="C71:L71"/>
    <mergeCell ref="N71:Q71"/>
    <mergeCell ref="R71:T71"/>
    <mergeCell ref="U71:Z71"/>
    <mergeCell ref="AA71:AF71"/>
    <mergeCell ref="AG71:AL71"/>
    <mergeCell ref="AM71:AR71"/>
    <mergeCell ref="AS71:AX71"/>
    <mergeCell ref="AY71:BD71"/>
    <mergeCell ref="C76:D76"/>
    <mergeCell ref="F76:G76"/>
    <mergeCell ref="F77:G77"/>
    <mergeCell ref="B78:D78"/>
    <mergeCell ref="BE73:BJ73"/>
    <mergeCell ref="C74:L74"/>
    <mergeCell ref="N74:Q74"/>
    <mergeCell ref="R74:T74"/>
    <mergeCell ref="U74:Z74"/>
    <mergeCell ref="AA74:AF74"/>
    <mergeCell ref="AG74:AL74"/>
    <mergeCell ref="AM74:AR74"/>
    <mergeCell ref="AS74:AX74"/>
    <mergeCell ref="AY74:BD74"/>
    <mergeCell ref="BE74:BJ74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3:BD73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2"/>
  <sheetViews>
    <sheetView view="pageBreakPreview" topLeftCell="A52" zoomScaleNormal="100" zoomScaleSheetLayoutView="100" workbookViewId="0">
      <selection activeCell="W79" sqref="W79:AF79"/>
    </sheetView>
  </sheetViews>
  <sheetFormatPr defaultRowHeight="13.5"/>
  <cols>
    <col min="1" max="63" width="1.625" customWidth="1"/>
  </cols>
  <sheetData>
    <row r="1" spans="1:63" ht="11.1" customHeight="1">
      <c r="A1" s="445">
        <f>'211'!AS1+1</f>
        <v>212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BK1" s="294"/>
    </row>
    <row r="2" spans="1:63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3" ht="11.1" customHeight="1"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</row>
    <row r="4" spans="1:63" ht="11.1" customHeight="1"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</row>
    <row r="5" spans="1:63" ht="12" customHeight="1">
      <c r="B5" s="454" t="s">
        <v>722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1.1" customHeight="1">
      <c r="BJ6" s="20" t="s">
        <v>792</v>
      </c>
    </row>
    <row r="7" spans="1:63" ht="13.5" customHeight="1">
      <c r="B7" s="461" t="s">
        <v>687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 t="s">
        <v>596</v>
      </c>
      <c r="P7" s="462"/>
      <c r="Q7" s="462"/>
      <c r="R7" s="462"/>
      <c r="S7" s="462"/>
      <c r="T7" s="462"/>
      <c r="U7" s="462" t="s">
        <v>595</v>
      </c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 t="s">
        <v>624</v>
      </c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 t="s">
        <v>686</v>
      </c>
      <c r="BF7" s="462"/>
      <c r="BG7" s="462"/>
      <c r="BH7" s="462"/>
      <c r="BI7" s="462"/>
      <c r="BJ7" s="467"/>
    </row>
    <row r="8" spans="1:63" ht="13.5" customHeight="1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556" t="s">
        <v>235</v>
      </c>
      <c r="V8" s="556"/>
      <c r="W8" s="556"/>
      <c r="X8" s="556"/>
      <c r="Y8" s="556"/>
      <c r="Z8" s="556"/>
      <c r="AA8" s="556" t="s">
        <v>588</v>
      </c>
      <c r="AB8" s="556"/>
      <c r="AC8" s="556"/>
      <c r="AD8" s="556"/>
      <c r="AE8" s="556"/>
      <c r="AF8" s="556"/>
      <c r="AG8" s="556" t="s">
        <v>587</v>
      </c>
      <c r="AH8" s="556"/>
      <c r="AI8" s="556"/>
      <c r="AJ8" s="556"/>
      <c r="AK8" s="556"/>
      <c r="AL8" s="556"/>
      <c r="AM8" s="556" t="s">
        <v>235</v>
      </c>
      <c r="AN8" s="556"/>
      <c r="AO8" s="556"/>
      <c r="AP8" s="556"/>
      <c r="AQ8" s="556"/>
      <c r="AR8" s="556"/>
      <c r="AS8" s="556" t="s">
        <v>588</v>
      </c>
      <c r="AT8" s="556"/>
      <c r="AU8" s="556"/>
      <c r="AV8" s="556"/>
      <c r="AW8" s="556"/>
      <c r="AX8" s="556"/>
      <c r="AY8" s="556" t="s">
        <v>587</v>
      </c>
      <c r="AZ8" s="556"/>
      <c r="BA8" s="556"/>
      <c r="BB8" s="556"/>
      <c r="BC8" s="556"/>
      <c r="BD8" s="556"/>
      <c r="BE8" s="464"/>
      <c r="BF8" s="464"/>
      <c r="BG8" s="464"/>
      <c r="BH8" s="464"/>
      <c r="BI8" s="464"/>
      <c r="BJ8" s="466"/>
    </row>
    <row r="9" spans="1:63" ht="11.1" customHeight="1">
      <c r="N9" s="21"/>
      <c r="BI9" s="949" t="s">
        <v>727</v>
      </c>
      <c r="BJ9" s="950"/>
    </row>
    <row r="10" spans="1:63" ht="12" customHeight="1">
      <c r="C10" s="901" t="s">
        <v>18</v>
      </c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22"/>
      <c r="O10" s="925">
        <v>21</v>
      </c>
      <c r="P10" s="925"/>
      <c r="Q10" s="925"/>
      <c r="R10" s="925"/>
      <c r="S10" s="925"/>
      <c r="T10" s="925"/>
      <c r="U10" s="481">
        <f>U12</f>
        <v>37</v>
      </c>
      <c r="V10" s="481"/>
      <c r="W10" s="481"/>
      <c r="X10" s="481"/>
      <c r="Y10" s="481"/>
      <c r="Z10" s="481"/>
      <c r="AA10" s="481">
        <f>AA12</f>
        <v>16</v>
      </c>
      <c r="AB10" s="481"/>
      <c r="AC10" s="481"/>
      <c r="AD10" s="481"/>
      <c r="AE10" s="481"/>
      <c r="AF10" s="481"/>
      <c r="AG10" s="481">
        <f>AG12</f>
        <v>21</v>
      </c>
      <c r="AH10" s="481"/>
      <c r="AI10" s="481"/>
      <c r="AJ10" s="481"/>
      <c r="AK10" s="481"/>
      <c r="AL10" s="481"/>
      <c r="AM10" s="951">
        <f>AM12</f>
        <v>659</v>
      </c>
      <c r="AN10" s="951"/>
      <c r="AO10" s="951"/>
      <c r="AP10" s="951"/>
      <c r="AQ10" s="951"/>
      <c r="AR10" s="951"/>
      <c r="AS10" s="951">
        <f>AS12</f>
        <v>332</v>
      </c>
      <c r="AT10" s="951"/>
      <c r="AU10" s="951"/>
      <c r="AV10" s="951"/>
      <c r="AW10" s="951"/>
      <c r="AX10" s="951"/>
      <c r="AY10" s="951">
        <f>AY12</f>
        <v>327</v>
      </c>
      <c r="AZ10" s="951"/>
      <c r="BA10" s="951"/>
      <c r="BB10" s="951"/>
      <c r="BC10" s="951"/>
      <c r="BD10" s="951"/>
      <c r="BE10" s="925">
        <v>32034</v>
      </c>
      <c r="BF10" s="925"/>
      <c r="BG10" s="925"/>
      <c r="BH10" s="925"/>
      <c r="BI10" s="925"/>
      <c r="BJ10" s="925"/>
    </row>
    <row r="11" spans="1:63" ht="8.1" customHeight="1">
      <c r="N11" s="22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</row>
    <row r="12" spans="1:63" ht="12" customHeight="1">
      <c r="C12" s="458" t="s">
        <v>726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293"/>
      <c r="O12" s="924">
        <v>21</v>
      </c>
      <c r="P12" s="924"/>
      <c r="Q12" s="924"/>
      <c r="R12" s="924"/>
      <c r="S12" s="924"/>
      <c r="T12" s="924"/>
      <c r="U12" s="913">
        <f>SUM(AA12:AL12)</f>
        <v>37</v>
      </c>
      <c r="V12" s="913"/>
      <c r="W12" s="913"/>
      <c r="X12" s="913"/>
      <c r="Y12" s="913"/>
      <c r="Z12" s="913"/>
      <c r="AA12" s="913">
        <v>16</v>
      </c>
      <c r="AB12" s="913"/>
      <c r="AC12" s="913"/>
      <c r="AD12" s="913"/>
      <c r="AE12" s="913"/>
      <c r="AF12" s="913"/>
      <c r="AG12" s="913">
        <v>21</v>
      </c>
      <c r="AH12" s="913"/>
      <c r="AI12" s="913"/>
      <c r="AJ12" s="913"/>
      <c r="AK12" s="913"/>
      <c r="AL12" s="913"/>
      <c r="AM12" s="945">
        <f>SUM(AS12:BD12)</f>
        <v>659</v>
      </c>
      <c r="AN12" s="945"/>
      <c r="AO12" s="945"/>
      <c r="AP12" s="945"/>
      <c r="AQ12" s="945"/>
      <c r="AR12" s="945"/>
      <c r="AS12" s="945">
        <v>332</v>
      </c>
      <c r="AT12" s="945"/>
      <c r="AU12" s="945"/>
      <c r="AV12" s="945"/>
      <c r="AW12" s="945"/>
      <c r="AX12" s="945"/>
      <c r="AY12" s="945">
        <v>327</v>
      </c>
      <c r="AZ12" s="945"/>
      <c r="BA12" s="945"/>
      <c r="BB12" s="945"/>
      <c r="BC12" s="945"/>
      <c r="BD12" s="945"/>
      <c r="BE12" s="924">
        <v>32034</v>
      </c>
      <c r="BF12" s="924"/>
      <c r="BG12" s="924"/>
      <c r="BH12" s="924"/>
      <c r="BI12" s="924"/>
      <c r="BJ12" s="924"/>
    </row>
    <row r="13" spans="1:63" ht="8.1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3" ht="11.1" customHeight="1">
      <c r="C14" s="486" t="s">
        <v>8</v>
      </c>
      <c r="D14" s="486"/>
      <c r="E14" s="354" t="s">
        <v>10</v>
      </c>
      <c r="F14" s="489">
        <v>-1</v>
      </c>
      <c r="G14" s="489"/>
      <c r="H14" s="4" t="s">
        <v>725</v>
      </c>
    </row>
    <row r="15" spans="1:63" ht="11.1" customHeight="1">
      <c r="F15" s="490">
        <v>-2</v>
      </c>
      <c r="G15" s="490"/>
      <c r="H15" s="5" t="s">
        <v>724</v>
      </c>
    </row>
    <row r="16" spans="1:63" ht="11.1" customHeight="1">
      <c r="F16" s="490">
        <v>-3</v>
      </c>
      <c r="G16" s="490"/>
      <c r="H16" s="5" t="s">
        <v>794</v>
      </c>
    </row>
    <row r="17" spans="2:63" ht="11.1" customHeight="1">
      <c r="B17" s="480" t="s">
        <v>9</v>
      </c>
      <c r="C17" s="480"/>
      <c r="D17" s="480"/>
      <c r="E17" s="354" t="s">
        <v>10</v>
      </c>
      <c r="F17" s="2" t="s">
        <v>830</v>
      </c>
    </row>
    <row r="18" spans="2:63" ht="11.1" customHeight="1"/>
    <row r="19" spans="2:63" ht="15.95" customHeight="1">
      <c r="B19" s="446" t="s">
        <v>864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</row>
    <row r="20" spans="2:63" ht="12" customHeight="1">
      <c r="B20" s="454" t="s">
        <v>689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</row>
    <row r="21" spans="2:63" ht="11.1" customHeight="1">
      <c r="BJ21" s="20" t="s">
        <v>598</v>
      </c>
    </row>
    <row r="22" spans="2:63" ht="13.5" customHeight="1">
      <c r="B22" s="461" t="s">
        <v>399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954" t="s">
        <v>18</v>
      </c>
      <c r="O22" s="825"/>
      <c r="P22" s="825"/>
      <c r="Q22" s="825"/>
      <c r="R22" s="825"/>
      <c r="S22" s="825"/>
      <c r="T22" s="825"/>
      <c r="U22" s="462" t="s">
        <v>622</v>
      </c>
      <c r="V22" s="825"/>
      <c r="W22" s="825"/>
      <c r="X22" s="825"/>
      <c r="Y22" s="825"/>
      <c r="Z22" s="825"/>
      <c r="AA22" s="825"/>
      <c r="AB22" s="462" t="s">
        <v>621</v>
      </c>
      <c r="AC22" s="825"/>
      <c r="AD22" s="825"/>
      <c r="AE22" s="825"/>
      <c r="AF22" s="825"/>
      <c r="AG22" s="825"/>
      <c r="AH22" s="825"/>
      <c r="AI22" s="462" t="s">
        <v>620</v>
      </c>
      <c r="AJ22" s="825"/>
      <c r="AK22" s="825"/>
      <c r="AL22" s="825"/>
      <c r="AM22" s="825"/>
      <c r="AN22" s="825"/>
      <c r="AO22" s="825"/>
      <c r="AP22" s="462" t="s">
        <v>628</v>
      </c>
      <c r="AQ22" s="825"/>
      <c r="AR22" s="825"/>
      <c r="AS22" s="825"/>
      <c r="AT22" s="825"/>
      <c r="AU22" s="825"/>
      <c r="AV22" s="825"/>
      <c r="AW22" s="462" t="s">
        <v>627</v>
      </c>
      <c r="AX22" s="825"/>
      <c r="AY22" s="825"/>
      <c r="AZ22" s="825"/>
      <c r="BA22" s="825"/>
      <c r="BB22" s="825"/>
      <c r="BC22" s="825"/>
      <c r="BD22" s="462" t="s">
        <v>626</v>
      </c>
      <c r="BE22" s="462"/>
      <c r="BF22" s="462"/>
      <c r="BG22" s="462"/>
      <c r="BH22" s="462"/>
      <c r="BI22" s="462"/>
      <c r="BJ22" s="467"/>
    </row>
    <row r="23" spans="2:63" ht="8.1" customHeight="1">
      <c r="M23" s="21"/>
    </row>
    <row r="24" spans="2:63" ht="12" customHeight="1">
      <c r="C24" s="458" t="s">
        <v>7</v>
      </c>
      <c r="D24" s="458"/>
      <c r="E24" s="458"/>
      <c r="F24" s="458"/>
      <c r="G24" s="454">
        <v>26</v>
      </c>
      <c r="H24" s="454"/>
      <c r="I24" s="454"/>
      <c r="J24" s="454" t="s">
        <v>403</v>
      </c>
      <c r="K24" s="454"/>
      <c r="L24" s="454"/>
      <c r="M24" s="22"/>
      <c r="N24" s="797">
        <v>32268</v>
      </c>
      <c r="O24" s="798"/>
      <c r="P24" s="798"/>
      <c r="Q24" s="798"/>
      <c r="R24" s="798"/>
      <c r="S24" s="798"/>
      <c r="T24" s="798"/>
      <c r="U24" s="795">
        <v>5458</v>
      </c>
      <c r="V24" s="479"/>
      <c r="W24" s="479"/>
      <c r="X24" s="479"/>
      <c r="Y24" s="479"/>
      <c r="Z24" s="479"/>
      <c r="AA24" s="479"/>
      <c r="AB24" s="795">
        <v>5369</v>
      </c>
      <c r="AC24" s="924"/>
      <c r="AD24" s="924"/>
      <c r="AE24" s="924"/>
      <c r="AF24" s="924"/>
      <c r="AG24" s="924"/>
      <c r="AH24" s="924"/>
      <c r="AI24" s="795">
        <v>5115</v>
      </c>
      <c r="AJ24" s="924"/>
      <c r="AK24" s="924"/>
      <c r="AL24" s="924"/>
      <c r="AM24" s="924"/>
      <c r="AN24" s="924"/>
      <c r="AO24" s="924"/>
      <c r="AP24" s="795">
        <v>5287</v>
      </c>
      <c r="AQ24" s="924"/>
      <c r="AR24" s="924"/>
      <c r="AS24" s="924"/>
      <c r="AT24" s="924"/>
      <c r="AU24" s="924"/>
      <c r="AV24" s="924"/>
      <c r="AW24" s="795">
        <v>5502</v>
      </c>
      <c r="AX24" s="924"/>
      <c r="AY24" s="924"/>
      <c r="AZ24" s="924"/>
      <c r="BA24" s="924"/>
      <c r="BB24" s="924"/>
      <c r="BC24" s="924"/>
      <c r="BD24" s="795">
        <v>5537</v>
      </c>
      <c r="BE24" s="924"/>
      <c r="BF24" s="924"/>
      <c r="BG24" s="924"/>
      <c r="BH24" s="924"/>
      <c r="BI24" s="924"/>
      <c r="BJ24" s="924"/>
      <c r="BK24" s="292"/>
    </row>
    <row r="25" spans="2:63" ht="12" customHeight="1">
      <c r="G25" s="454">
        <v>27</v>
      </c>
      <c r="H25" s="454"/>
      <c r="I25" s="454"/>
      <c r="M25" s="22"/>
      <c r="N25" s="797">
        <v>32278</v>
      </c>
      <c r="O25" s="798"/>
      <c r="P25" s="798"/>
      <c r="Q25" s="798"/>
      <c r="R25" s="798"/>
      <c r="S25" s="798"/>
      <c r="T25" s="798"/>
      <c r="U25" s="795">
        <v>5551</v>
      </c>
      <c r="V25" s="924"/>
      <c r="W25" s="924"/>
      <c r="X25" s="924"/>
      <c r="Y25" s="924"/>
      <c r="Z25" s="924"/>
      <c r="AA25" s="924"/>
      <c r="AB25" s="795">
        <v>5442</v>
      </c>
      <c r="AC25" s="924"/>
      <c r="AD25" s="924"/>
      <c r="AE25" s="924"/>
      <c r="AF25" s="924"/>
      <c r="AG25" s="924"/>
      <c r="AH25" s="924"/>
      <c r="AI25" s="795">
        <v>5383</v>
      </c>
      <c r="AJ25" s="924"/>
      <c r="AK25" s="924"/>
      <c r="AL25" s="924"/>
      <c r="AM25" s="924"/>
      <c r="AN25" s="924"/>
      <c r="AO25" s="924"/>
      <c r="AP25" s="795">
        <v>5100</v>
      </c>
      <c r="AQ25" s="924"/>
      <c r="AR25" s="924"/>
      <c r="AS25" s="924"/>
      <c r="AT25" s="924"/>
      <c r="AU25" s="924"/>
      <c r="AV25" s="924"/>
      <c r="AW25" s="795">
        <v>5296</v>
      </c>
      <c r="AX25" s="924"/>
      <c r="AY25" s="924"/>
      <c r="AZ25" s="924"/>
      <c r="BA25" s="924"/>
      <c r="BB25" s="924"/>
      <c r="BC25" s="924"/>
      <c r="BD25" s="795">
        <v>5506</v>
      </c>
      <c r="BE25" s="924"/>
      <c r="BF25" s="924"/>
      <c r="BG25" s="924"/>
      <c r="BH25" s="924"/>
      <c r="BI25" s="924"/>
      <c r="BJ25" s="924"/>
      <c r="BK25" s="292"/>
    </row>
    <row r="26" spans="2:63" ht="12" customHeight="1">
      <c r="G26" s="454">
        <v>28</v>
      </c>
      <c r="H26" s="454"/>
      <c r="I26" s="454"/>
      <c r="M26" s="22"/>
      <c r="N26" s="797">
        <v>32109</v>
      </c>
      <c r="O26" s="798"/>
      <c r="P26" s="798"/>
      <c r="Q26" s="798"/>
      <c r="R26" s="798"/>
      <c r="S26" s="798"/>
      <c r="T26" s="798"/>
      <c r="U26" s="795">
        <v>5376</v>
      </c>
      <c r="V26" s="924"/>
      <c r="W26" s="924"/>
      <c r="X26" s="924"/>
      <c r="Y26" s="924"/>
      <c r="Z26" s="924"/>
      <c r="AA26" s="924"/>
      <c r="AB26" s="795">
        <v>5527</v>
      </c>
      <c r="AC26" s="924"/>
      <c r="AD26" s="924"/>
      <c r="AE26" s="924"/>
      <c r="AF26" s="924"/>
      <c r="AG26" s="924"/>
      <c r="AH26" s="924"/>
      <c r="AI26" s="795">
        <v>5449</v>
      </c>
      <c r="AJ26" s="924"/>
      <c r="AK26" s="924"/>
      <c r="AL26" s="924"/>
      <c r="AM26" s="924"/>
      <c r="AN26" s="924"/>
      <c r="AO26" s="924"/>
      <c r="AP26" s="795">
        <v>5354</v>
      </c>
      <c r="AQ26" s="924"/>
      <c r="AR26" s="924"/>
      <c r="AS26" s="924"/>
      <c r="AT26" s="924"/>
      <c r="AU26" s="924"/>
      <c r="AV26" s="924"/>
      <c r="AW26" s="795">
        <v>5103</v>
      </c>
      <c r="AX26" s="924"/>
      <c r="AY26" s="924"/>
      <c r="AZ26" s="924"/>
      <c r="BA26" s="924"/>
      <c r="BB26" s="924"/>
      <c r="BC26" s="924"/>
      <c r="BD26" s="795">
        <v>5300</v>
      </c>
      <c r="BE26" s="924"/>
      <c r="BF26" s="924"/>
      <c r="BG26" s="924"/>
      <c r="BH26" s="924"/>
      <c r="BI26" s="924"/>
      <c r="BJ26" s="924"/>
      <c r="BK26" s="292"/>
    </row>
    <row r="27" spans="2:63" ht="12" customHeight="1">
      <c r="G27" s="454">
        <v>29</v>
      </c>
      <c r="H27" s="454"/>
      <c r="I27" s="454"/>
      <c r="M27" s="22"/>
      <c r="N27" s="797">
        <v>32372</v>
      </c>
      <c r="O27" s="798"/>
      <c r="P27" s="798"/>
      <c r="Q27" s="798"/>
      <c r="R27" s="798"/>
      <c r="S27" s="798"/>
      <c r="T27" s="798"/>
      <c r="U27" s="795">
        <v>5556</v>
      </c>
      <c r="V27" s="924"/>
      <c r="W27" s="924"/>
      <c r="X27" s="924"/>
      <c r="Y27" s="924"/>
      <c r="Z27" s="924"/>
      <c r="AA27" s="924"/>
      <c r="AB27" s="795">
        <v>5361</v>
      </c>
      <c r="AC27" s="924"/>
      <c r="AD27" s="924"/>
      <c r="AE27" s="924"/>
      <c r="AF27" s="924"/>
      <c r="AG27" s="924"/>
      <c r="AH27" s="924"/>
      <c r="AI27" s="795">
        <v>5545</v>
      </c>
      <c r="AJ27" s="924"/>
      <c r="AK27" s="924"/>
      <c r="AL27" s="924"/>
      <c r="AM27" s="924"/>
      <c r="AN27" s="924"/>
      <c r="AO27" s="924"/>
      <c r="AP27" s="795">
        <v>5429</v>
      </c>
      <c r="AQ27" s="924"/>
      <c r="AR27" s="924"/>
      <c r="AS27" s="924"/>
      <c r="AT27" s="924"/>
      <c r="AU27" s="924"/>
      <c r="AV27" s="924"/>
      <c r="AW27" s="795">
        <v>5367</v>
      </c>
      <c r="AX27" s="924"/>
      <c r="AY27" s="924"/>
      <c r="AZ27" s="924"/>
      <c r="BA27" s="924"/>
      <c r="BB27" s="924"/>
      <c r="BC27" s="924"/>
      <c r="BD27" s="795">
        <v>5114</v>
      </c>
      <c r="BE27" s="924"/>
      <c r="BF27" s="924"/>
      <c r="BG27" s="924"/>
      <c r="BH27" s="924"/>
      <c r="BI27" s="924"/>
      <c r="BJ27" s="924"/>
      <c r="BK27" s="292"/>
    </row>
    <row r="28" spans="2:63" ht="12" customHeight="1">
      <c r="G28" s="454">
        <v>30</v>
      </c>
      <c r="H28" s="454"/>
      <c r="I28" s="454"/>
      <c r="M28" s="22"/>
      <c r="N28" s="797">
        <v>32548</v>
      </c>
      <c r="O28" s="798"/>
      <c r="P28" s="798"/>
      <c r="Q28" s="798"/>
      <c r="R28" s="798"/>
      <c r="S28" s="798"/>
      <c r="T28" s="798"/>
      <c r="U28" s="795">
        <v>5255</v>
      </c>
      <c r="V28" s="924"/>
      <c r="W28" s="924"/>
      <c r="X28" s="924"/>
      <c r="Y28" s="924"/>
      <c r="Z28" s="924"/>
      <c r="AA28" s="924"/>
      <c r="AB28" s="795">
        <v>5548</v>
      </c>
      <c r="AC28" s="924"/>
      <c r="AD28" s="924"/>
      <c r="AE28" s="924"/>
      <c r="AF28" s="924"/>
      <c r="AG28" s="924"/>
      <c r="AH28" s="924"/>
      <c r="AI28" s="795">
        <v>5385</v>
      </c>
      <c r="AJ28" s="924"/>
      <c r="AK28" s="924"/>
      <c r="AL28" s="924"/>
      <c r="AM28" s="924"/>
      <c r="AN28" s="924"/>
      <c r="AO28" s="924"/>
      <c r="AP28" s="795">
        <v>5529</v>
      </c>
      <c r="AQ28" s="924"/>
      <c r="AR28" s="924"/>
      <c r="AS28" s="924"/>
      <c r="AT28" s="924"/>
      <c r="AU28" s="924"/>
      <c r="AV28" s="924"/>
      <c r="AW28" s="795">
        <v>5447</v>
      </c>
      <c r="AX28" s="924"/>
      <c r="AY28" s="924"/>
      <c r="AZ28" s="924"/>
      <c r="BA28" s="924"/>
      <c r="BB28" s="924"/>
      <c r="BC28" s="924"/>
      <c r="BD28" s="795">
        <v>5384</v>
      </c>
      <c r="BE28" s="924"/>
      <c r="BF28" s="924"/>
      <c r="BG28" s="924"/>
      <c r="BH28" s="924"/>
      <c r="BI28" s="924"/>
      <c r="BJ28" s="924"/>
      <c r="BK28" s="292"/>
    </row>
    <row r="29" spans="2:63" ht="12" customHeight="1">
      <c r="G29" s="454">
        <v>31</v>
      </c>
      <c r="H29" s="454"/>
      <c r="I29" s="454"/>
      <c r="M29" s="22"/>
      <c r="N29" s="797">
        <v>32634</v>
      </c>
      <c r="O29" s="798"/>
      <c r="P29" s="798"/>
      <c r="Q29" s="798"/>
      <c r="R29" s="798"/>
      <c r="S29" s="798"/>
      <c r="T29" s="798"/>
      <c r="U29" s="795">
        <v>5419</v>
      </c>
      <c r="V29" s="924"/>
      <c r="W29" s="924"/>
      <c r="X29" s="924"/>
      <c r="Y29" s="924"/>
      <c r="Z29" s="924"/>
      <c r="AA29" s="924"/>
      <c r="AB29" s="795">
        <v>5250</v>
      </c>
      <c r="AC29" s="924"/>
      <c r="AD29" s="924"/>
      <c r="AE29" s="924"/>
      <c r="AF29" s="924"/>
      <c r="AG29" s="924"/>
      <c r="AH29" s="924"/>
      <c r="AI29" s="795">
        <v>5576</v>
      </c>
      <c r="AJ29" s="924"/>
      <c r="AK29" s="924"/>
      <c r="AL29" s="924"/>
      <c r="AM29" s="924"/>
      <c r="AN29" s="924"/>
      <c r="AO29" s="924"/>
      <c r="AP29" s="795">
        <v>5373</v>
      </c>
      <c r="AQ29" s="924"/>
      <c r="AR29" s="924"/>
      <c r="AS29" s="924"/>
      <c r="AT29" s="924"/>
      <c r="AU29" s="924"/>
      <c r="AV29" s="924"/>
      <c r="AW29" s="795">
        <v>5550</v>
      </c>
      <c r="AX29" s="924"/>
      <c r="AY29" s="924"/>
      <c r="AZ29" s="924"/>
      <c r="BA29" s="924"/>
      <c r="BB29" s="924"/>
      <c r="BC29" s="924"/>
      <c r="BD29" s="795">
        <v>5466</v>
      </c>
      <c r="BE29" s="955"/>
      <c r="BF29" s="955"/>
      <c r="BG29" s="955"/>
      <c r="BH29" s="955"/>
      <c r="BI29" s="955"/>
      <c r="BJ29" s="955"/>
      <c r="BK29" s="292"/>
    </row>
    <row r="30" spans="2:63" ht="8.1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2:63" ht="11.1" customHeight="1">
      <c r="C31" s="486" t="s">
        <v>8</v>
      </c>
      <c r="D31" s="486"/>
      <c r="E31" s="354" t="s">
        <v>10</v>
      </c>
      <c r="F31" s="2" t="s">
        <v>795</v>
      </c>
    </row>
    <row r="32" spans="2:63" ht="11.1" customHeight="1">
      <c r="B32" s="480" t="s">
        <v>9</v>
      </c>
      <c r="C32" s="480"/>
      <c r="D32" s="480"/>
      <c r="E32" s="354" t="s">
        <v>10</v>
      </c>
      <c r="F32" s="2" t="s">
        <v>832</v>
      </c>
    </row>
    <row r="33" spans="2:63" ht="11.1" customHeight="1"/>
    <row r="34" spans="2:63" ht="12" customHeight="1">
      <c r="B34" s="454" t="s">
        <v>708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</row>
    <row r="35" spans="2:63" ht="11.1" customHeight="1">
      <c r="BJ35" s="20" t="s">
        <v>598</v>
      </c>
    </row>
    <row r="36" spans="2:63" ht="13.5" customHeight="1">
      <c r="B36" s="461" t="s">
        <v>399</v>
      </c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954" t="s">
        <v>18</v>
      </c>
      <c r="O36" s="825"/>
      <c r="P36" s="825"/>
      <c r="Q36" s="825"/>
      <c r="R36" s="825"/>
      <c r="S36" s="825"/>
      <c r="T36" s="825"/>
      <c r="U36" s="825"/>
      <c r="V36" s="825"/>
      <c r="W36" s="825"/>
      <c r="X36" s="825"/>
      <c r="Y36" s="825"/>
      <c r="Z36" s="825"/>
      <c r="AA36" s="462" t="s">
        <v>622</v>
      </c>
      <c r="AB36" s="825"/>
      <c r="AC36" s="825"/>
      <c r="AD36" s="825"/>
      <c r="AE36" s="825"/>
      <c r="AF36" s="825"/>
      <c r="AG36" s="825"/>
      <c r="AH36" s="825"/>
      <c r="AI36" s="825"/>
      <c r="AJ36" s="825"/>
      <c r="AK36" s="825"/>
      <c r="AL36" s="825"/>
      <c r="AM36" s="462" t="s">
        <v>621</v>
      </c>
      <c r="AN36" s="825"/>
      <c r="AO36" s="825"/>
      <c r="AP36" s="825"/>
      <c r="AQ36" s="825"/>
      <c r="AR36" s="825"/>
      <c r="AS36" s="825"/>
      <c r="AT36" s="825"/>
      <c r="AU36" s="825"/>
      <c r="AV36" s="825"/>
      <c r="AW36" s="825"/>
      <c r="AX36" s="825"/>
      <c r="AY36" s="462" t="s">
        <v>620</v>
      </c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7"/>
    </row>
    <row r="37" spans="2:63" ht="8.1" customHeight="1">
      <c r="M37" s="21"/>
    </row>
    <row r="38" spans="2:63" ht="12" customHeight="1">
      <c r="C38" s="458" t="s">
        <v>7</v>
      </c>
      <c r="D38" s="458"/>
      <c r="E38" s="458"/>
      <c r="F38" s="458"/>
      <c r="G38" s="454">
        <v>26</v>
      </c>
      <c r="H38" s="454"/>
      <c r="I38" s="454"/>
      <c r="J38" s="454" t="s">
        <v>403</v>
      </c>
      <c r="K38" s="454"/>
      <c r="L38" s="454"/>
      <c r="M38" s="22"/>
      <c r="N38" s="797">
        <v>14022</v>
      </c>
      <c r="O38" s="925"/>
      <c r="P38" s="925"/>
      <c r="Q38" s="925"/>
      <c r="R38" s="925"/>
      <c r="S38" s="925"/>
      <c r="T38" s="925"/>
      <c r="U38" s="925"/>
      <c r="V38" s="925"/>
      <c r="W38" s="925"/>
      <c r="X38" s="925"/>
      <c r="Y38" s="925"/>
      <c r="Z38" s="925"/>
      <c r="AA38" s="795">
        <v>4701</v>
      </c>
      <c r="AB38" s="924"/>
      <c r="AC38" s="924"/>
      <c r="AD38" s="924"/>
      <c r="AE38" s="924"/>
      <c r="AF38" s="924"/>
      <c r="AG38" s="924"/>
      <c r="AH38" s="924"/>
      <c r="AI38" s="924"/>
      <c r="AJ38" s="924"/>
      <c r="AK38" s="924"/>
      <c r="AL38" s="924"/>
      <c r="AM38" s="795">
        <v>4706</v>
      </c>
      <c r="AN38" s="924"/>
      <c r="AO38" s="924"/>
      <c r="AP38" s="924"/>
      <c r="AQ38" s="924"/>
      <c r="AR38" s="924"/>
      <c r="AS38" s="924"/>
      <c r="AT38" s="924"/>
      <c r="AU38" s="924"/>
      <c r="AV38" s="924"/>
      <c r="AW38" s="924"/>
      <c r="AX38" s="924"/>
      <c r="AY38" s="795">
        <v>4615</v>
      </c>
      <c r="AZ38" s="924"/>
      <c r="BA38" s="924"/>
      <c r="BB38" s="924"/>
      <c r="BC38" s="924"/>
      <c r="BD38" s="924"/>
      <c r="BE38" s="924"/>
      <c r="BF38" s="924"/>
      <c r="BG38" s="924"/>
      <c r="BH38" s="924"/>
      <c r="BI38" s="924"/>
      <c r="BJ38" s="924"/>
      <c r="BK38" s="292"/>
    </row>
    <row r="39" spans="2:63" ht="12" customHeight="1">
      <c r="G39" s="454">
        <v>27</v>
      </c>
      <c r="H39" s="454"/>
      <c r="I39" s="454"/>
      <c r="M39" s="22"/>
      <c r="N39" s="797">
        <v>13840</v>
      </c>
      <c r="O39" s="925"/>
      <c r="P39" s="925"/>
      <c r="Q39" s="925"/>
      <c r="R39" s="925"/>
      <c r="S39" s="925"/>
      <c r="T39" s="925"/>
      <c r="U39" s="925"/>
      <c r="V39" s="925"/>
      <c r="W39" s="925"/>
      <c r="X39" s="925"/>
      <c r="Y39" s="925"/>
      <c r="Z39" s="925"/>
      <c r="AA39" s="795">
        <v>4466</v>
      </c>
      <c r="AB39" s="924"/>
      <c r="AC39" s="924"/>
      <c r="AD39" s="924"/>
      <c r="AE39" s="924"/>
      <c r="AF39" s="924"/>
      <c r="AG39" s="924"/>
      <c r="AH39" s="924"/>
      <c r="AI39" s="924"/>
      <c r="AJ39" s="924"/>
      <c r="AK39" s="924"/>
      <c r="AL39" s="924"/>
      <c r="AM39" s="795">
        <v>4675</v>
      </c>
      <c r="AN39" s="924"/>
      <c r="AO39" s="924"/>
      <c r="AP39" s="924"/>
      <c r="AQ39" s="924"/>
      <c r="AR39" s="924"/>
      <c r="AS39" s="924"/>
      <c r="AT39" s="924"/>
      <c r="AU39" s="924"/>
      <c r="AV39" s="924"/>
      <c r="AW39" s="924"/>
      <c r="AX39" s="924"/>
      <c r="AY39" s="795">
        <v>4699</v>
      </c>
      <c r="AZ39" s="924"/>
      <c r="BA39" s="924"/>
      <c r="BB39" s="924"/>
      <c r="BC39" s="924"/>
      <c r="BD39" s="924"/>
      <c r="BE39" s="924"/>
      <c r="BF39" s="924"/>
      <c r="BG39" s="924"/>
      <c r="BH39" s="924"/>
      <c r="BI39" s="924"/>
      <c r="BJ39" s="924"/>
      <c r="BK39" s="292"/>
    </row>
    <row r="40" spans="2:63" ht="12" customHeight="1">
      <c r="G40" s="454">
        <v>28</v>
      </c>
      <c r="H40" s="454"/>
      <c r="I40" s="454"/>
      <c r="M40" s="22"/>
      <c r="N40" s="797">
        <v>13529</v>
      </c>
      <c r="O40" s="925"/>
      <c r="P40" s="925"/>
      <c r="Q40" s="925"/>
      <c r="R40" s="925"/>
      <c r="S40" s="925"/>
      <c r="T40" s="925"/>
      <c r="U40" s="925"/>
      <c r="V40" s="925"/>
      <c r="W40" s="925"/>
      <c r="X40" s="925"/>
      <c r="Y40" s="925"/>
      <c r="Z40" s="925"/>
      <c r="AA40" s="795">
        <v>4399</v>
      </c>
      <c r="AB40" s="924"/>
      <c r="AC40" s="924"/>
      <c r="AD40" s="924"/>
      <c r="AE40" s="924"/>
      <c r="AF40" s="924"/>
      <c r="AG40" s="924"/>
      <c r="AH40" s="924"/>
      <c r="AI40" s="924"/>
      <c r="AJ40" s="924"/>
      <c r="AK40" s="924"/>
      <c r="AL40" s="924"/>
      <c r="AM40" s="795">
        <v>4447</v>
      </c>
      <c r="AN40" s="924"/>
      <c r="AO40" s="924"/>
      <c r="AP40" s="924"/>
      <c r="AQ40" s="924"/>
      <c r="AR40" s="924"/>
      <c r="AS40" s="924"/>
      <c r="AT40" s="924"/>
      <c r="AU40" s="924"/>
      <c r="AV40" s="924"/>
      <c r="AW40" s="924"/>
      <c r="AX40" s="924"/>
      <c r="AY40" s="795">
        <v>4683</v>
      </c>
      <c r="AZ40" s="924"/>
      <c r="BA40" s="924"/>
      <c r="BB40" s="924"/>
      <c r="BC40" s="924"/>
      <c r="BD40" s="924"/>
      <c r="BE40" s="924"/>
      <c r="BF40" s="924"/>
      <c r="BG40" s="924"/>
      <c r="BH40" s="924"/>
      <c r="BI40" s="924"/>
      <c r="BJ40" s="924"/>
      <c r="BK40" s="292"/>
    </row>
    <row r="41" spans="2:63" ht="12" customHeight="1">
      <c r="G41" s="454">
        <v>29</v>
      </c>
      <c r="H41" s="454"/>
      <c r="I41" s="454"/>
      <c r="M41" s="22"/>
      <c r="N41" s="797">
        <v>13099</v>
      </c>
      <c r="O41" s="925"/>
      <c r="P41" s="925"/>
      <c r="Q41" s="925"/>
      <c r="R41" s="925"/>
      <c r="S41" s="925"/>
      <c r="T41" s="925"/>
      <c r="U41" s="925"/>
      <c r="V41" s="925"/>
      <c r="W41" s="925"/>
      <c r="X41" s="925"/>
      <c r="Y41" s="925"/>
      <c r="Z41" s="925"/>
      <c r="AA41" s="795">
        <v>4246</v>
      </c>
      <c r="AB41" s="924"/>
      <c r="AC41" s="924"/>
      <c r="AD41" s="924"/>
      <c r="AE41" s="924"/>
      <c r="AF41" s="924"/>
      <c r="AG41" s="924"/>
      <c r="AH41" s="924"/>
      <c r="AI41" s="924"/>
      <c r="AJ41" s="924"/>
      <c r="AK41" s="924"/>
      <c r="AL41" s="924"/>
      <c r="AM41" s="795">
        <v>4390</v>
      </c>
      <c r="AN41" s="924"/>
      <c r="AO41" s="924"/>
      <c r="AP41" s="924"/>
      <c r="AQ41" s="924"/>
      <c r="AR41" s="924"/>
      <c r="AS41" s="924"/>
      <c r="AT41" s="924"/>
      <c r="AU41" s="924"/>
      <c r="AV41" s="924"/>
      <c r="AW41" s="924"/>
      <c r="AX41" s="924"/>
      <c r="AY41" s="795">
        <v>4463</v>
      </c>
      <c r="AZ41" s="924"/>
      <c r="BA41" s="924"/>
      <c r="BB41" s="924"/>
      <c r="BC41" s="924"/>
      <c r="BD41" s="924"/>
      <c r="BE41" s="924"/>
      <c r="BF41" s="924"/>
      <c r="BG41" s="924"/>
      <c r="BH41" s="924"/>
      <c r="BI41" s="924"/>
      <c r="BJ41" s="924"/>
      <c r="BK41" s="292"/>
    </row>
    <row r="42" spans="2:63" ht="12" customHeight="1">
      <c r="G42" s="454">
        <v>30</v>
      </c>
      <c r="H42" s="454"/>
      <c r="I42" s="454"/>
      <c r="M42" s="22"/>
      <c r="N42" s="797">
        <v>12791</v>
      </c>
      <c r="O42" s="925"/>
      <c r="P42" s="925"/>
      <c r="Q42" s="925"/>
      <c r="R42" s="925"/>
      <c r="S42" s="925"/>
      <c r="T42" s="925"/>
      <c r="U42" s="925"/>
      <c r="V42" s="925"/>
      <c r="W42" s="925"/>
      <c r="X42" s="925"/>
      <c r="Y42" s="925"/>
      <c r="Z42" s="925"/>
      <c r="AA42" s="795">
        <v>4141</v>
      </c>
      <c r="AB42" s="924"/>
      <c r="AC42" s="924"/>
      <c r="AD42" s="924"/>
      <c r="AE42" s="924"/>
      <c r="AF42" s="924"/>
      <c r="AG42" s="924"/>
      <c r="AH42" s="924"/>
      <c r="AI42" s="924"/>
      <c r="AJ42" s="924"/>
      <c r="AK42" s="924"/>
      <c r="AL42" s="924"/>
      <c r="AM42" s="795">
        <v>4241</v>
      </c>
      <c r="AN42" s="924"/>
      <c r="AO42" s="924"/>
      <c r="AP42" s="924"/>
      <c r="AQ42" s="924"/>
      <c r="AR42" s="924"/>
      <c r="AS42" s="924"/>
      <c r="AT42" s="924"/>
      <c r="AU42" s="924"/>
      <c r="AV42" s="924"/>
      <c r="AW42" s="924"/>
      <c r="AX42" s="924"/>
      <c r="AY42" s="795">
        <v>4409</v>
      </c>
      <c r="AZ42" s="924"/>
      <c r="BA42" s="924"/>
      <c r="BB42" s="924"/>
      <c r="BC42" s="924"/>
      <c r="BD42" s="924"/>
      <c r="BE42" s="924"/>
      <c r="BF42" s="924"/>
      <c r="BG42" s="924"/>
      <c r="BH42" s="924"/>
      <c r="BI42" s="924"/>
      <c r="BJ42" s="924"/>
      <c r="BK42" s="292"/>
    </row>
    <row r="43" spans="2:63" ht="12" customHeight="1">
      <c r="G43" s="454">
        <v>31</v>
      </c>
      <c r="H43" s="454"/>
      <c r="I43" s="454"/>
      <c r="M43" s="22"/>
      <c r="N43" s="797">
        <v>12765</v>
      </c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795">
        <v>4363</v>
      </c>
      <c r="AB43" s="924"/>
      <c r="AC43" s="924"/>
      <c r="AD43" s="924"/>
      <c r="AE43" s="924"/>
      <c r="AF43" s="924"/>
      <c r="AG43" s="924"/>
      <c r="AH43" s="924"/>
      <c r="AI43" s="924"/>
      <c r="AJ43" s="924"/>
      <c r="AK43" s="924"/>
      <c r="AL43" s="924"/>
      <c r="AM43" s="795">
        <v>4138</v>
      </c>
      <c r="AN43" s="924"/>
      <c r="AO43" s="924"/>
      <c r="AP43" s="924"/>
      <c r="AQ43" s="924"/>
      <c r="AR43" s="924"/>
      <c r="AS43" s="924"/>
      <c r="AT43" s="924"/>
      <c r="AU43" s="924"/>
      <c r="AV43" s="924"/>
      <c r="AW43" s="924"/>
      <c r="AX43" s="924"/>
      <c r="AY43" s="795">
        <v>4264</v>
      </c>
      <c r="AZ43" s="924"/>
      <c r="BA43" s="924"/>
      <c r="BB43" s="924"/>
      <c r="BC43" s="924"/>
      <c r="BD43" s="924"/>
      <c r="BE43" s="924"/>
      <c r="BF43" s="924"/>
      <c r="BG43" s="924"/>
      <c r="BH43" s="924"/>
      <c r="BI43" s="924"/>
      <c r="BJ43" s="924"/>
      <c r="BK43" s="292"/>
    </row>
    <row r="44" spans="2:63" ht="8.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3" ht="11.1" customHeight="1">
      <c r="C45" s="486" t="s">
        <v>8</v>
      </c>
      <c r="D45" s="486"/>
      <c r="E45" s="354" t="s">
        <v>10</v>
      </c>
      <c r="F45" s="2" t="s">
        <v>795</v>
      </c>
    </row>
    <row r="46" spans="2:63" ht="11.1" customHeight="1">
      <c r="B46" s="480" t="s">
        <v>9</v>
      </c>
      <c r="C46" s="480"/>
      <c r="D46" s="480"/>
      <c r="E46" s="354" t="s">
        <v>10</v>
      </c>
      <c r="F46" s="2" t="s">
        <v>832</v>
      </c>
    </row>
    <row r="47" spans="2:63" ht="11.1" customHeight="1"/>
    <row r="48" spans="2:63" ht="15.95" customHeight="1">
      <c r="B48" s="446" t="s">
        <v>865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</row>
    <row r="49" spans="2:62" ht="12" customHeight="1">
      <c r="B49" s="454" t="s">
        <v>689</v>
      </c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</row>
    <row r="50" spans="2:62" ht="11.1" customHeight="1">
      <c r="BJ50" s="20" t="s">
        <v>598</v>
      </c>
    </row>
    <row r="51" spans="2:62" ht="13.5" customHeight="1">
      <c r="B51" s="461" t="s">
        <v>399</v>
      </c>
      <c r="C51" s="825"/>
      <c r="D51" s="825"/>
      <c r="E51" s="825"/>
      <c r="F51" s="825"/>
      <c r="G51" s="825"/>
      <c r="H51" s="825"/>
      <c r="I51" s="825"/>
      <c r="J51" s="825"/>
      <c r="K51" s="825"/>
      <c r="L51" s="825"/>
      <c r="M51" s="462" t="s">
        <v>617</v>
      </c>
      <c r="N51" s="825"/>
      <c r="O51" s="825"/>
      <c r="P51" s="825"/>
      <c r="Q51" s="825"/>
      <c r="R51" s="825"/>
      <c r="S51" s="825"/>
      <c r="T51" s="825"/>
      <c r="U51" s="825"/>
      <c r="V51" s="825"/>
      <c r="W51" s="462" t="s">
        <v>721</v>
      </c>
      <c r="X51" s="825"/>
      <c r="Y51" s="825"/>
      <c r="Z51" s="825"/>
      <c r="AA51" s="825"/>
      <c r="AB51" s="825"/>
      <c r="AC51" s="825"/>
      <c r="AD51" s="825"/>
      <c r="AE51" s="825"/>
      <c r="AF51" s="825"/>
      <c r="AG51" s="462" t="s">
        <v>720</v>
      </c>
      <c r="AH51" s="825"/>
      <c r="AI51" s="825"/>
      <c r="AJ51" s="825"/>
      <c r="AK51" s="825"/>
      <c r="AL51" s="825"/>
      <c r="AM51" s="825"/>
      <c r="AN51" s="825"/>
      <c r="AO51" s="825"/>
      <c r="AP51" s="825"/>
      <c r="AQ51" s="462" t="s">
        <v>719</v>
      </c>
      <c r="AR51" s="825"/>
      <c r="AS51" s="825"/>
      <c r="AT51" s="825"/>
      <c r="AU51" s="825"/>
      <c r="AV51" s="825"/>
      <c r="AW51" s="825"/>
      <c r="AX51" s="825"/>
      <c r="AY51" s="825"/>
      <c r="AZ51" s="825"/>
      <c r="BA51" s="462" t="s">
        <v>718</v>
      </c>
      <c r="BB51" s="825"/>
      <c r="BC51" s="825"/>
      <c r="BD51" s="825"/>
      <c r="BE51" s="825"/>
      <c r="BF51" s="825"/>
      <c r="BG51" s="825"/>
      <c r="BH51" s="825"/>
      <c r="BI51" s="825"/>
      <c r="BJ51" s="843"/>
    </row>
    <row r="52" spans="2:62" ht="11.1" customHeight="1">
      <c r="L52" s="21"/>
      <c r="AE52" s="949" t="s">
        <v>685</v>
      </c>
      <c r="AF52" s="950"/>
      <c r="AO52" s="949" t="s">
        <v>685</v>
      </c>
      <c r="AP52" s="950"/>
      <c r="AY52" s="949" t="s">
        <v>685</v>
      </c>
      <c r="AZ52" s="950"/>
      <c r="BI52" s="949" t="s">
        <v>685</v>
      </c>
      <c r="BJ52" s="950"/>
    </row>
    <row r="53" spans="2:62" ht="12" customHeight="1">
      <c r="C53" s="458" t="s">
        <v>7</v>
      </c>
      <c r="D53" s="458"/>
      <c r="E53" s="458"/>
      <c r="F53" s="454">
        <v>22</v>
      </c>
      <c r="G53" s="454"/>
      <c r="H53" s="454"/>
      <c r="I53" s="454" t="s">
        <v>403</v>
      </c>
      <c r="J53" s="454"/>
      <c r="K53" s="454"/>
      <c r="L53" s="22"/>
      <c r="M53" s="928">
        <v>65</v>
      </c>
      <c r="N53" s="924"/>
      <c r="O53" s="924"/>
      <c r="P53" s="924"/>
      <c r="Q53" s="924"/>
      <c r="R53" s="924"/>
      <c r="S53" s="924"/>
      <c r="T53" s="924"/>
      <c r="U53" s="924"/>
      <c r="V53" s="924"/>
      <c r="W53" s="924">
        <v>803355</v>
      </c>
      <c r="X53" s="924"/>
      <c r="Y53" s="924"/>
      <c r="Z53" s="924"/>
      <c r="AA53" s="924"/>
      <c r="AB53" s="924"/>
      <c r="AC53" s="924"/>
      <c r="AD53" s="924"/>
      <c r="AE53" s="924"/>
      <c r="AF53" s="924"/>
      <c r="AG53" s="924">
        <v>327677</v>
      </c>
      <c r="AH53" s="924"/>
      <c r="AI53" s="924"/>
      <c r="AJ53" s="924"/>
      <c r="AK53" s="924"/>
      <c r="AL53" s="924"/>
      <c r="AM53" s="924"/>
      <c r="AN53" s="924"/>
      <c r="AO53" s="924"/>
      <c r="AP53" s="924"/>
      <c r="AQ53" s="924">
        <v>431161</v>
      </c>
      <c r="AR53" s="924"/>
      <c r="AS53" s="924"/>
      <c r="AT53" s="924"/>
      <c r="AU53" s="924"/>
      <c r="AV53" s="924"/>
      <c r="AW53" s="924"/>
      <c r="AX53" s="924"/>
      <c r="AY53" s="924"/>
      <c r="AZ53" s="924"/>
      <c r="BA53" s="924">
        <v>53282</v>
      </c>
      <c r="BB53" s="924"/>
      <c r="BC53" s="924"/>
      <c r="BD53" s="924"/>
      <c r="BE53" s="924"/>
      <c r="BF53" s="924"/>
      <c r="BG53" s="924"/>
      <c r="BH53" s="924"/>
      <c r="BI53" s="924"/>
      <c r="BJ53" s="924"/>
    </row>
    <row r="54" spans="2:62" ht="12" customHeight="1">
      <c r="F54" s="454">
        <v>23</v>
      </c>
      <c r="G54" s="454"/>
      <c r="H54" s="454"/>
      <c r="L54" s="22"/>
      <c r="M54" s="928">
        <v>65</v>
      </c>
      <c r="N54" s="924"/>
      <c r="O54" s="924"/>
      <c r="P54" s="924"/>
      <c r="Q54" s="924"/>
      <c r="R54" s="924"/>
      <c r="S54" s="924"/>
      <c r="T54" s="924"/>
      <c r="U54" s="924"/>
      <c r="V54" s="924"/>
      <c r="W54" s="924">
        <v>787952</v>
      </c>
      <c r="X54" s="924"/>
      <c r="Y54" s="924"/>
      <c r="Z54" s="924"/>
      <c r="AA54" s="924"/>
      <c r="AB54" s="924"/>
      <c r="AC54" s="924"/>
      <c r="AD54" s="924"/>
      <c r="AE54" s="924"/>
      <c r="AF54" s="924"/>
      <c r="AG54" s="924">
        <v>326083</v>
      </c>
      <c r="AH54" s="924"/>
      <c r="AI54" s="924"/>
      <c r="AJ54" s="924"/>
      <c r="AK54" s="924"/>
      <c r="AL54" s="924"/>
      <c r="AM54" s="924"/>
      <c r="AN54" s="924"/>
      <c r="AO54" s="924"/>
      <c r="AP54" s="924"/>
      <c r="AQ54" s="924">
        <v>426707</v>
      </c>
      <c r="AR54" s="924"/>
      <c r="AS54" s="924"/>
      <c r="AT54" s="924"/>
      <c r="AU54" s="924"/>
      <c r="AV54" s="924"/>
      <c r="AW54" s="924"/>
      <c r="AX54" s="924"/>
      <c r="AY54" s="924"/>
      <c r="AZ54" s="924"/>
      <c r="BA54" s="924">
        <v>52770</v>
      </c>
      <c r="BB54" s="924"/>
      <c r="BC54" s="924"/>
      <c r="BD54" s="924"/>
      <c r="BE54" s="924"/>
      <c r="BF54" s="924"/>
      <c r="BG54" s="924"/>
      <c r="BH54" s="924"/>
      <c r="BI54" s="924"/>
      <c r="BJ54" s="924"/>
    </row>
    <row r="55" spans="2:62" ht="12" customHeight="1">
      <c r="F55" s="454">
        <v>24</v>
      </c>
      <c r="G55" s="454"/>
      <c r="H55" s="454"/>
      <c r="L55" s="22"/>
      <c r="M55" s="928">
        <v>65</v>
      </c>
      <c r="N55" s="924"/>
      <c r="O55" s="924"/>
      <c r="P55" s="924"/>
      <c r="Q55" s="924"/>
      <c r="R55" s="924"/>
      <c r="S55" s="924"/>
      <c r="T55" s="924"/>
      <c r="U55" s="924"/>
      <c r="V55" s="924"/>
      <c r="W55" s="924">
        <v>788372</v>
      </c>
      <c r="X55" s="924"/>
      <c r="Y55" s="924"/>
      <c r="Z55" s="924"/>
      <c r="AA55" s="924"/>
      <c r="AB55" s="924"/>
      <c r="AC55" s="924"/>
      <c r="AD55" s="924"/>
      <c r="AE55" s="924"/>
      <c r="AF55" s="924"/>
      <c r="AG55" s="924">
        <v>333119</v>
      </c>
      <c r="AH55" s="924"/>
      <c r="AI55" s="924"/>
      <c r="AJ55" s="924"/>
      <c r="AK55" s="924"/>
      <c r="AL55" s="924"/>
      <c r="AM55" s="924"/>
      <c r="AN55" s="924"/>
      <c r="AO55" s="924"/>
      <c r="AP55" s="924"/>
      <c r="AQ55" s="924">
        <v>427168</v>
      </c>
      <c r="AR55" s="924"/>
      <c r="AS55" s="924"/>
      <c r="AT55" s="924"/>
      <c r="AU55" s="924"/>
      <c r="AV55" s="924"/>
      <c r="AW55" s="924"/>
      <c r="AX55" s="924"/>
      <c r="AY55" s="924"/>
      <c r="AZ55" s="924"/>
      <c r="BA55" s="924">
        <v>52773</v>
      </c>
      <c r="BB55" s="924"/>
      <c r="BC55" s="924"/>
      <c r="BD55" s="924"/>
      <c r="BE55" s="924"/>
      <c r="BF55" s="924"/>
      <c r="BG55" s="924"/>
      <c r="BH55" s="924"/>
      <c r="BI55" s="924"/>
      <c r="BJ55" s="924"/>
    </row>
    <row r="56" spans="2:62" ht="12" customHeight="1">
      <c r="F56" s="454">
        <v>25</v>
      </c>
      <c r="G56" s="454"/>
      <c r="H56" s="454"/>
      <c r="L56" s="22"/>
      <c r="M56" s="928">
        <v>65</v>
      </c>
      <c r="N56" s="924"/>
      <c r="O56" s="924"/>
      <c r="P56" s="924"/>
      <c r="Q56" s="924"/>
      <c r="R56" s="924"/>
      <c r="S56" s="924"/>
      <c r="T56" s="924"/>
      <c r="U56" s="924"/>
      <c r="V56" s="924"/>
      <c r="W56" s="924">
        <v>789586</v>
      </c>
      <c r="X56" s="924"/>
      <c r="Y56" s="924"/>
      <c r="Z56" s="924"/>
      <c r="AA56" s="924"/>
      <c r="AB56" s="924"/>
      <c r="AC56" s="924"/>
      <c r="AD56" s="924"/>
      <c r="AE56" s="924"/>
      <c r="AF56" s="924"/>
      <c r="AG56" s="924">
        <v>331114</v>
      </c>
      <c r="AH56" s="924"/>
      <c r="AI56" s="924"/>
      <c r="AJ56" s="924"/>
      <c r="AK56" s="924"/>
      <c r="AL56" s="924"/>
      <c r="AM56" s="924"/>
      <c r="AN56" s="924"/>
      <c r="AO56" s="924"/>
      <c r="AP56" s="924"/>
      <c r="AQ56" s="924">
        <v>420992</v>
      </c>
      <c r="AR56" s="924"/>
      <c r="AS56" s="924"/>
      <c r="AT56" s="924"/>
      <c r="AU56" s="924"/>
      <c r="AV56" s="924"/>
      <c r="AW56" s="924"/>
      <c r="AX56" s="924"/>
      <c r="AY56" s="924"/>
      <c r="AZ56" s="924"/>
      <c r="BA56" s="924">
        <v>54400</v>
      </c>
      <c r="BB56" s="924"/>
      <c r="BC56" s="924"/>
      <c r="BD56" s="924"/>
      <c r="BE56" s="924"/>
      <c r="BF56" s="924"/>
      <c r="BG56" s="924"/>
      <c r="BH56" s="924"/>
      <c r="BI56" s="924"/>
      <c r="BJ56" s="924"/>
    </row>
    <row r="57" spans="2:62" ht="12" customHeight="1">
      <c r="F57" s="455">
        <v>26</v>
      </c>
      <c r="G57" s="455"/>
      <c r="H57" s="455"/>
      <c r="L57" s="22"/>
      <c r="M57" s="953">
        <v>65</v>
      </c>
      <c r="N57" s="925"/>
      <c r="O57" s="925"/>
      <c r="P57" s="925"/>
      <c r="Q57" s="925"/>
      <c r="R57" s="925"/>
      <c r="S57" s="925"/>
      <c r="T57" s="925"/>
      <c r="U57" s="925"/>
      <c r="V57" s="925"/>
      <c r="W57" s="925">
        <v>790251</v>
      </c>
      <c r="X57" s="925"/>
      <c r="Y57" s="925"/>
      <c r="Z57" s="925"/>
      <c r="AA57" s="925"/>
      <c r="AB57" s="925"/>
      <c r="AC57" s="925"/>
      <c r="AD57" s="925"/>
      <c r="AE57" s="925"/>
      <c r="AF57" s="925"/>
      <c r="AG57" s="925">
        <v>329435</v>
      </c>
      <c r="AH57" s="925"/>
      <c r="AI57" s="925"/>
      <c r="AJ57" s="925"/>
      <c r="AK57" s="925"/>
      <c r="AL57" s="925"/>
      <c r="AM57" s="925"/>
      <c r="AN57" s="925"/>
      <c r="AO57" s="925"/>
      <c r="AP57" s="925"/>
      <c r="AQ57" s="925">
        <v>421550</v>
      </c>
      <c r="AR57" s="925"/>
      <c r="AS57" s="925"/>
      <c r="AT57" s="925"/>
      <c r="AU57" s="925"/>
      <c r="AV57" s="925"/>
      <c r="AW57" s="925"/>
      <c r="AX57" s="925"/>
      <c r="AY57" s="925"/>
      <c r="AZ57" s="925"/>
      <c r="BA57" s="925">
        <v>53760</v>
      </c>
      <c r="BB57" s="925"/>
      <c r="BC57" s="925"/>
      <c r="BD57" s="925"/>
      <c r="BE57" s="925"/>
      <c r="BF57" s="925"/>
      <c r="BG57" s="925"/>
      <c r="BH57" s="925"/>
      <c r="BI57" s="925"/>
      <c r="BJ57" s="925"/>
    </row>
    <row r="58" spans="2:62" ht="8.1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2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1.1" customHeight="1">
      <c r="B59" s="452" t="s">
        <v>9</v>
      </c>
      <c r="C59" s="452"/>
      <c r="D59" s="452"/>
      <c r="E59" s="354" t="s">
        <v>10</v>
      </c>
      <c r="F59" s="2" t="s">
        <v>831</v>
      </c>
    </row>
    <row r="60" spans="2:62" ht="11.1" customHeight="1">
      <c r="O60">
        <v>0</v>
      </c>
    </row>
    <row r="61" spans="2:62" ht="12" customHeight="1">
      <c r="B61" s="454" t="s">
        <v>708</v>
      </c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</row>
    <row r="62" spans="2:62" ht="11.1" customHeight="1">
      <c r="BJ62" s="20" t="s">
        <v>598</v>
      </c>
    </row>
    <row r="63" spans="2:62" ht="13.5" customHeight="1">
      <c r="B63" s="461" t="s">
        <v>399</v>
      </c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462" t="s">
        <v>617</v>
      </c>
      <c r="N63" s="825"/>
      <c r="O63" s="825"/>
      <c r="P63" s="825"/>
      <c r="Q63" s="825"/>
      <c r="R63" s="825"/>
      <c r="S63" s="825"/>
      <c r="T63" s="825"/>
      <c r="U63" s="825"/>
      <c r="V63" s="825"/>
      <c r="W63" s="462" t="s">
        <v>721</v>
      </c>
      <c r="X63" s="825"/>
      <c r="Y63" s="825"/>
      <c r="Z63" s="825"/>
      <c r="AA63" s="825"/>
      <c r="AB63" s="825"/>
      <c r="AC63" s="825"/>
      <c r="AD63" s="825"/>
      <c r="AE63" s="825"/>
      <c r="AF63" s="825"/>
      <c r="AG63" s="462" t="s">
        <v>720</v>
      </c>
      <c r="AH63" s="825"/>
      <c r="AI63" s="825"/>
      <c r="AJ63" s="825"/>
      <c r="AK63" s="825"/>
      <c r="AL63" s="825"/>
      <c r="AM63" s="825"/>
      <c r="AN63" s="825"/>
      <c r="AO63" s="825"/>
      <c r="AP63" s="825"/>
      <c r="AQ63" s="462" t="s">
        <v>719</v>
      </c>
      <c r="AR63" s="825"/>
      <c r="AS63" s="825"/>
      <c r="AT63" s="825"/>
      <c r="AU63" s="825"/>
      <c r="AV63" s="825"/>
      <c r="AW63" s="825"/>
      <c r="AX63" s="825"/>
      <c r="AY63" s="825"/>
      <c r="AZ63" s="825"/>
      <c r="BA63" s="462" t="s">
        <v>718</v>
      </c>
      <c r="BB63" s="825"/>
      <c r="BC63" s="825"/>
      <c r="BD63" s="825"/>
      <c r="BE63" s="825"/>
      <c r="BF63" s="825"/>
      <c r="BG63" s="825"/>
      <c r="BH63" s="825"/>
      <c r="BI63" s="825"/>
      <c r="BJ63" s="843"/>
    </row>
    <row r="64" spans="2:62" ht="11.1" customHeight="1">
      <c r="L64" s="21"/>
      <c r="AE64" s="949" t="s">
        <v>685</v>
      </c>
      <c r="AF64" s="950"/>
      <c r="AO64" s="949" t="s">
        <v>685</v>
      </c>
      <c r="AP64" s="950"/>
      <c r="AY64" s="949" t="s">
        <v>685</v>
      </c>
      <c r="AZ64" s="950"/>
      <c r="BI64" s="949" t="s">
        <v>685</v>
      </c>
      <c r="BJ64" s="950"/>
    </row>
    <row r="65" spans="2:62" ht="12" customHeight="1">
      <c r="C65" s="458" t="s">
        <v>7</v>
      </c>
      <c r="D65" s="458"/>
      <c r="E65" s="458"/>
      <c r="F65" s="454">
        <v>22</v>
      </c>
      <c r="G65" s="454"/>
      <c r="H65" s="454"/>
      <c r="I65" s="454" t="s">
        <v>403</v>
      </c>
      <c r="J65" s="454"/>
      <c r="K65" s="454"/>
      <c r="L65" s="22"/>
      <c r="M65" s="928">
        <v>34</v>
      </c>
      <c r="N65" s="928"/>
      <c r="O65" s="928"/>
      <c r="P65" s="928"/>
      <c r="Q65" s="928"/>
      <c r="R65" s="928"/>
      <c r="S65" s="928"/>
      <c r="T65" s="928"/>
      <c r="U65" s="928"/>
      <c r="V65" s="928"/>
      <c r="W65" s="924">
        <v>538370</v>
      </c>
      <c r="X65" s="924"/>
      <c r="Y65" s="924"/>
      <c r="Z65" s="924"/>
      <c r="AA65" s="924"/>
      <c r="AB65" s="924"/>
      <c r="AC65" s="924"/>
      <c r="AD65" s="924"/>
      <c r="AE65" s="924"/>
      <c r="AF65" s="924"/>
      <c r="AG65" s="924">
        <v>188839</v>
      </c>
      <c r="AH65" s="924"/>
      <c r="AI65" s="924"/>
      <c r="AJ65" s="924"/>
      <c r="AK65" s="924"/>
      <c r="AL65" s="924"/>
      <c r="AM65" s="924"/>
      <c r="AN65" s="924"/>
      <c r="AO65" s="924"/>
      <c r="AP65" s="924"/>
      <c r="AQ65" s="924">
        <v>310026</v>
      </c>
      <c r="AR65" s="924"/>
      <c r="AS65" s="924"/>
      <c r="AT65" s="924"/>
      <c r="AU65" s="924"/>
      <c r="AV65" s="924"/>
      <c r="AW65" s="924"/>
      <c r="AX65" s="924"/>
      <c r="AY65" s="924"/>
      <c r="AZ65" s="924"/>
      <c r="BA65" s="924">
        <v>34320</v>
      </c>
      <c r="BB65" s="924"/>
      <c r="BC65" s="924"/>
      <c r="BD65" s="924"/>
      <c r="BE65" s="924"/>
      <c r="BF65" s="924"/>
      <c r="BG65" s="924"/>
      <c r="BH65" s="924"/>
      <c r="BI65" s="924"/>
      <c r="BJ65" s="924"/>
    </row>
    <row r="66" spans="2:62" ht="12" customHeight="1">
      <c r="F66" s="454">
        <v>23</v>
      </c>
      <c r="G66" s="454"/>
      <c r="H66" s="454"/>
      <c r="L66" s="22"/>
      <c r="M66" s="928">
        <v>34</v>
      </c>
      <c r="N66" s="928"/>
      <c r="O66" s="928"/>
      <c r="P66" s="928"/>
      <c r="Q66" s="928"/>
      <c r="R66" s="928"/>
      <c r="S66" s="928"/>
      <c r="T66" s="928"/>
      <c r="U66" s="928"/>
      <c r="V66" s="928"/>
      <c r="W66" s="924">
        <v>537492</v>
      </c>
      <c r="X66" s="924"/>
      <c r="Y66" s="924"/>
      <c r="Z66" s="924"/>
      <c r="AA66" s="924"/>
      <c r="AB66" s="924"/>
      <c r="AC66" s="924"/>
      <c r="AD66" s="924"/>
      <c r="AE66" s="924"/>
      <c r="AF66" s="924"/>
      <c r="AG66" s="924">
        <v>188328</v>
      </c>
      <c r="AH66" s="924"/>
      <c r="AI66" s="924"/>
      <c r="AJ66" s="924"/>
      <c r="AK66" s="924"/>
      <c r="AL66" s="924"/>
      <c r="AM66" s="924"/>
      <c r="AN66" s="924"/>
      <c r="AO66" s="924"/>
      <c r="AP66" s="924"/>
      <c r="AQ66" s="924">
        <v>310367</v>
      </c>
      <c r="AR66" s="924"/>
      <c r="AS66" s="924"/>
      <c r="AT66" s="924"/>
      <c r="AU66" s="924"/>
      <c r="AV66" s="924"/>
      <c r="AW66" s="924"/>
      <c r="AX66" s="924"/>
      <c r="AY66" s="924"/>
      <c r="AZ66" s="924"/>
      <c r="BA66" s="924">
        <v>34320</v>
      </c>
      <c r="BB66" s="924"/>
      <c r="BC66" s="924"/>
      <c r="BD66" s="924"/>
      <c r="BE66" s="924"/>
      <c r="BF66" s="924"/>
      <c r="BG66" s="924"/>
      <c r="BH66" s="924"/>
      <c r="BI66" s="924"/>
      <c r="BJ66" s="924"/>
    </row>
    <row r="67" spans="2:62" ht="12" customHeight="1">
      <c r="F67" s="454">
        <v>24</v>
      </c>
      <c r="G67" s="454"/>
      <c r="H67" s="454"/>
      <c r="L67" s="22"/>
      <c r="M67" s="928">
        <v>34</v>
      </c>
      <c r="N67" s="928"/>
      <c r="O67" s="928"/>
      <c r="P67" s="928"/>
      <c r="Q67" s="928"/>
      <c r="R67" s="928"/>
      <c r="S67" s="928"/>
      <c r="T67" s="928"/>
      <c r="U67" s="928"/>
      <c r="V67" s="928"/>
      <c r="W67" s="924">
        <v>537654</v>
      </c>
      <c r="X67" s="924"/>
      <c r="Y67" s="924"/>
      <c r="Z67" s="924"/>
      <c r="AA67" s="924"/>
      <c r="AB67" s="924"/>
      <c r="AC67" s="924"/>
      <c r="AD67" s="924"/>
      <c r="AE67" s="924"/>
      <c r="AF67" s="924"/>
      <c r="AG67" s="924">
        <v>188264</v>
      </c>
      <c r="AH67" s="924"/>
      <c r="AI67" s="924"/>
      <c r="AJ67" s="924"/>
      <c r="AK67" s="924"/>
      <c r="AL67" s="924"/>
      <c r="AM67" s="924"/>
      <c r="AN67" s="924"/>
      <c r="AO67" s="924"/>
      <c r="AP67" s="924"/>
      <c r="AQ67" s="924">
        <v>310367</v>
      </c>
      <c r="AR67" s="924"/>
      <c r="AS67" s="924"/>
      <c r="AT67" s="924"/>
      <c r="AU67" s="924"/>
      <c r="AV67" s="924"/>
      <c r="AW67" s="924"/>
      <c r="AX67" s="924"/>
      <c r="AY67" s="924"/>
      <c r="AZ67" s="924"/>
      <c r="BA67" s="924">
        <v>34320</v>
      </c>
      <c r="BB67" s="924"/>
      <c r="BC67" s="924"/>
      <c r="BD67" s="924"/>
      <c r="BE67" s="924"/>
      <c r="BF67" s="924"/>
      <c r="BG67" s="924"/>
      <c r="BH67" s="924"/>
      <c r="BI67" s="924"/>
      <c r="BJ67" s="924"/>
    </row>
    <row r="68" spans="2:62" ht="12" customHeight="1">
      <c r="F68" s="454">
        <v>25</v>
      </c>
      <c r="G68" s="454"/>
      <c r="H68" s="454"/>
      <c r="L68" s="22"/>
      <c r="M68" s="928">
        <v>34</v>
      </c>
      <c r="N68" s="928"/>
      <c r="O68" s="928"/>
      <c r="P68" s="928"/>
      <c r="Q68" s="928"/>
      <c r="R68" s="928"/>
      <c r="S68" s="928"/>
      <c r="T68" s="928"/>
      <c r="U68" s="928"/>
      <c r="V68" s="928"/>
      <c r="W68" s="924">
        <v>538155</v>
      </c>
      <c r="X68" s="924"/>
      <c r="Y68" s="924"/>
      <c r="Z68" s="924"/>
      <c r="AA68" s="924"/>
      <c r="AB68" s="924"/>
      <c r="AC68" s="924"/>
      <c r="AD68" s="924"/>
      <c r="AE68" s="924"/>
      <c r="AF68" s="924"/>
      <c r="AG68" s="924">
        <v>188236</v>
      </c>
      <c r="AH68" s="924"/>
      <c r="AI68" s="924"/>
      <c r="AJ68" s="924"/>
      <c r="AK68" s="924"/>
      <c r="AL68" s="924"/>
      <c r="AM68" s="924"/>
      <c r="AN68" s="924"/>
      <c r="AO68" s="924"/>
      <c r="AP68" s="924"/>
      <c r="AQ68" s="924">
        <v>310367</v>
      </c>
      <c r="AR68" s="924"/>
      <c r="AS68" s="924"/>
      <c r="AT68" s="924"/>
      <c r="AU68" s="924"/>
      <c r="AV68" s="924"/>
      <c r="AW68" s="924"/>
      <c r="AX68" s="924"/>
      <c r="AY68" s="924"/>
      <c r="AZ68" s="924"/>
      <c r="BA68" s="924">
        <v>34320</v>
      </c>
      <c r="BB68" s="924"/>
      <c r="BC68" s="924"/>
      <c r="BD68" s="924"/>
      <c r="BE68" s="924"/>
      <c r="BF68" s="924"/>
      <c r="BG68" s="924"/>
      <c r="BH68" s="924"/>
      <c r="BI68" s="924"/>
      <c r="BJ68" s="924"/>
    </row>
    <row r="69" spans="2:62" ht="12" customHeight="1">
      <c r="F69" s="455">
        <v>26</v>
      </c>
      <c r="G69" s="455"/>
      <c r="H69" s="455"/>
      <c r="L69" s="22"/>
      <c r="M69" s="953">
        <v>34</v>
      </c>
      <c r="N69" s="953"/>
      <c r="O69" s="953"/>
      <c r="P69" s="953"/>
      <c r="Q69" s="953"/>
      <c r="R69" s="953"/>
      <c r="S69" s="953"/>
      <c r="T69" s="953"/>
      <c r="U69" s="953"/>
      <c r="V69" s="953"/>
      <c r="W69" s="925">
        <v>538155</v>
      </c>
      <c r="X69" s="925"/>
      <c r="Y69" s="925"/>
      <c r="Z69" s="925"/>
      <c r="AA69" s="925"/>
      <c r="AB69" s="925"/>
      <c r="AC69" s="925"/>
      <c r="AD69" s="925"/>
      <c r="AE69" s="925"/>
      <c r="AF69" s="925"/>
      <c r="AG69" s="925">
        <v>190166</v>
      </c>
      <c r="AH69" s="925"/>
      <c r="AI69" s="925"/>
      <c r="AJ69" s="925"/>
      <c r="AK69" s="925"/>
      <c r="AL69" s="925"/>
      <c r="AM69" s="925"/>
      <c r="AN69" s="925"/>
      <c r="AO69" s="925"/>
      <c r="AP69" s="925"/>
      <c r="AQ69" s="925">
        <v>304218</v>
      </c>
      <c r="AR69" s="925"/>
      <c r="AS69" s="925"/>
      <c r="AT69" s="925"/>
      <c r="AU69" s="925"/>
      <c r="AV69" s="925"/>
      <c r="AW69" s="925"/>
      <c r="AX69" s="925"/>
      <c r="AY69" s="925"/>
      <c r="AZ69" s="925"/>
      <c r="BA69" s="925">
        <v>34314</v>
      </c>
      <c r="BB69" s="925"/>
      <c r="BC69" s="925"/>
      <c r="BD69" s="925"/>
      <c r="BE69" s="925"/>
      <c r="BF69" s="925"/>
      <c r="BG69" s="925"/>
      <c r="BH69" s="925"/>
      <c r="BI69" s="925"/>
      <c r="BJ69" s="925"/>
    </row>
    <row r="70" spans="2:62" ht="8.1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2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2" ht="11.1" customHeight="1">
      <c r="B71" s="452" t="s">
        <v>9</v>
      </c>
      <c r="C71" s="452"/>
      <c r="D71" s="452"/>
      <c r="E71" s="354" t="s">
        <v>723</v>
      </c>
      <c r="F71" s="2" t="s">
        <v>831</v>
      </c>
    </row>
    <row r="72" spans="2:62" ht="11.1" customHeight="1"/>
    <row r="73" spans="2:62" ht="12" customHeight="1">
      <c r="B73" s="454" t="s">
        <v>722</v>
      </c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</row>
    <row r="74" spans="2:62" ht="11.1" customHeight="1">
      <c r="BJ74" s="20" t="s">
        <v>598</v>
      </c>
    </row>
    <row r="75" spans="2:62" ht="13.5" customHeight="1">
      <c r="B75" s="461" t="s">
        <v>399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462" t="s">
        <v>617</v>
      </c>
      <c r="N75" s="825"/>
      <c r="O75" s="825"/>
      <c r="P75" s="825"/>
      <c r="Q75" s="825"/>
      <c r="R75" s="825"/>
      <c r="S75" s="825"/>
      <c r="T75" s="825"/>
      <c r="U75" s="825"/>
      <c r="V75" s="825"/>
      <c r="W75" s="462" t="s">
        <v>721</v>
      </c>
      <c r="X75" s="825"/>
      <c r="Y75" s="825"/>
      <c r="Z75" s="825"/>
      <c r="AA75" s="825"/>
      <c r="AB75" s="825"/>
      <c r="AC75" s="825"/>
      <c r="AD75" s="825"/>
      <c r="AE75" s="825"/>
      <c r="AF75" s="825"/>
      <c r="AG75" s="462" t="s">
        <v>720</v>
      </c>
      <c r="AH75" s="825"/>
      <c r="AI75" s="825"/>
      <c r="AJ75" s="825"/>
      <c r="AK75" s="825"/>
      <c r="AL75" s="825"/>
      <c r="AM75" s="825"/>
      <c r="AN75" s="825"/>
      <c r="AO75" s="825"/>
      <c r="AP75" s="825"/>
      <c r="AQ75" s="462" t="s">
        <v>719</v>
      </c>
      <c r="AR75" s="825"/>
      <c r="AS75" s="825"/>
      <c r="AT75" s="825"/>
      <c r="AU75" s="825"/>
      <c r="AV75" s="825"/>
      <c r="AW75" s="825"/>
      <c r="AX75" s="825"/>
      <c r="AY75" s="825"/>
      <c r="AZ75" s="825"/>
      <c r="BA75" s="462" t="s">
        <v>718</v>
      </c>
      <c r="BB75" s="825"/>
      <c r="BC75" s="825"/>
      <c r="BD75" s="825"/>
      <c r="BE75" s="825"/>
      <c r="BF75" s="825"/>
      <c r="BG75" s="825"/>
      <c r="BH75" s="825"/>
      <c r="BI75" s="825"/>
      <c r="BJ75" s="843"/>
    </row>
    <row r="76" spans="2:62" ht="11.1" customHeight="1">
      <c r="L76" s="21"/>
      <c r="AE76" s="949" t="s">
        <v>685</v>
      </c>
      <c r="AF76" s="950"/>
      <c r="AO76" s="949" t="s">
        <v>685</v>
      </c>
      <c r="AP76" s="950"/>
      <c r="AY76" s="949" t="s">
        <v>685</v>
      </c>
      <c r="AZ76" s="950"/>
      <c r="BI76" s="949" t="s">
        <v>685</v>
      </c>
      <c r="BJ76" s="950"/>
    </row>
    <row r="77" spans="2:62" ht="12" customHeight="1">
      <c r="C77" s="458" t="s">
        <v>7</v>
      </c>
      <c r="D77" s="458"/>
      <c r="E77" s="458"/>
      <c r="F77" s="454">
        <v>24</v>
      </c>
      <c r="G77" s="454"/>
      <c r="H77" s="454"/>
      <c r="I77" s="454" t="s">
        <v>403</v>
      </c>
      <c r="J77" s="454"/>
      <c r="K77" s="454"/>
      <c r="L77" s="22"/>
      <c r="M77" s="928">
        <v>1</v>
      </c>
      <c r="N77" s="928"/>
      <c r="O77" s="928"/>
      <c r="P77" s="928"/>
      <c r="Q77" s="928"/>
      <c r="R77" s="928"/>
      <c r="S77" s="928"/>
      <c r="T77" s="928"/>
      <c r="U77" s="928"/>
      <c r="V77" s="928"/>
      <c r="W77" s="924">
        <v>32034</v>
      </c>
      <c r="X77" s="924"/>
      <c r="Y77" s="924"/>
      <c r="Z77" s="924"/>
      <c r="AA77" s="924"/>
      <c r="AB77" s="924"/>
      <c r="AC77" s="924"/>
      <c r="AD77" s="924"/>
      <c r="AE77" s="924"/>
      <c r="AF77" s="924"/>
      <c r="AG77" s="924">
        <v>7563</v>
      </c>
      <c r="AH77" s="924"/>
      <c r="AI77" s="924"/>
      <c r="AJ77" s="924"/>
      <c r="AK77" s="924"/>
      <c r="AL77" s="924"/>
      <c r="AM77" s="924"/>
      <c r="AN77" s="924"/>
      <c r="AO77" s="924"/>
      <c r="AP77" s="924"/>
      <c r="AQ77" s="924">
        <v>17741</v>
      </c>
      <c r="AR77" s="924"/>
      <c r="AS77" s="924"/>
      <c r="AT77" s="924"/>
      <c r="AU77" s="924"/>
      <c r="AV77" s="924"/>
      <c r="AW77" s="924"/>
      <c r="AX77" s="924"/>
      <c r="AY77" s="924"/>
      <c r="AZ77" s="924"/>
      <c r="BA77" s="924">
        <v>1610</v>
      </c>
      <c r="BB77" s="924"/>
      <c r="BC77" s="924"/>
      <c r="BD77" s="924"/>
      <c r="BE77" s="924"/>
      <c r="BF77" s="924"/>
      <c r="BG77" s="924"/>
      <c r="BH77" s="924"/>
      <c r="BI77" s="924"/>
      <c r="BJ77" s="924"/>
    </row>
    <row r="78" spans="2:62" ht="12" customHeight="1">
      <c r="F78" s="454">
        <v>25</v>
      </c>
      <c r="G78" s="454"/>
      <c r="H78" s="454"/>
      <c r="L78" s="22"/>
      <c r="M78" s="928">
        <v>1</v>
      </c>
      <c r="N78" s="928"/>
      <c r="O78" s="928"/>
      <c r="P78" s="928"/>
      <c r="Q78" s="928"/>
      <c r="R78" s="928"/>
      <c r="S78" s="928"/>
      <c r="T78" s="928"/>
      <c r="U78" s="928"/>
      <c r="V78" s="928"/>
      <c r="W78" s="924">
        <v>32034</v>
      </c>
      <c r="X78" s="924"/>
      <c r="Y78" s="924"/>
      <c r="Z78" s="924"/>
      <c r="AA78" s="924"/>
      <c r="AB78" s="924"/>
      <c r="AC78" s="924"/>
      <c r="AD78" s="924"/>
      <c r="AE78" s="924"/>
      <c r="AF78" s="924"/>
      <c r="AG78" s="924">
        <v>7567</v>
      </c>
      <c r="AH78" s="924"/>
      <c r="AI78" s="924"/>
      <c r="AJ78" s="924"/>
      <c r="AK78" s="924"/>
      <c r="AL78" s="924"/>
      <c r="AM78" s="924"/>
      <c r="AN78" s="924"/>
      <c r="AO78" s="924"/>
      <c r="AP78" s="924"/>
      <c r="AQ78" s="924">
        <v>17741</v>
      </c>
      <c r="AR78" s="924"/>
      <c r="AS78" s="924"/>
      <c r="AT78" s="924"/>
      <c r="AU78" s="924"/>
      <c r="AV78" s="924"/>
      <c r="AW78" s="924"/>
      <c r="AX78" s="924"/>
      <c r="AY78" s="924"/>
      <c r="AZ78" s="924"/>
      <c r="BA78" s="924">
        <v>1610</v>
      </c>
      <c r="BB78" s="924"/>
      <c r="BC78" s="924"/>
      <c r="BD78" s="924"/>
      <c r="BE78" s="924"/>
      <c r="BF78" s="924"/>
      <c r="BG78" s="924"/>
      <c r="BH78" s="924"/>
      <c r="BI78" s="924"/>
      <c r="BJ78" s="924"/>
    </row>
    <row r="79" spans="2:62" ht="12" customHeight="1">
      <c r="F79" s="455">
        <v>26</v>
      </c>
      <c r="G79" s="455"/>
      <c r="H79" s="455"/>
      <c r="L79" s="22"/>
      <c r="M79" s="953">
        <v>1</v>
      </c>
      <c r="N79" s="953"/>
      <c r="O79" s="953"/>
      <c r="P79" s="953"/>
      <c r="Q79" s="953"/>
      <c r="R79" s="953"/>
      <c r="S79" s="953"/>
      <c r="T79" s="953"/>
      <c r="U79" s="953"/>
      <c r="V79" s="953"/>
      <c r="W79" s="925">
        <v>32034</v>
      </c>
      <c r="X79" s="925"/>
      <c r="Y79" s="925"/>
      <c r="Z79" s="925"/>
      <c r="AA79" s="925"/>
      <c r="AB79" s="925"/>
      <c r="AC79" s="925"/>
      <c r="AD79" s="925"/>
      <c r="AE79" s="925"/>
      <c r="AF79" s="925"/>
      <c r="AG79" s="925">
        <v>7535</v>
      </c>
      <c r="AH79" s="925"/>
      <c r="AI79" s="925"/>
      <c r="AJ79" s="925"/>
      <c r="AK79" s="925"/>
      <c r="AL79" s="925"/>
      <c r="AM79" s="925"/>
      <c r="AN79" s="925"/>
      <c r="AO79" s="925"/>
      <c r="AP79" s="925"/>
      <c r="AQ79" s="925">
        <v>17741</v>
      </c>
      <c r="AR79" s="925"/>
      <c r="AS79" s="925"/>
      <c r="AT79" s="925"/>
      <c r="AU79" s="925"/>
      <c r="AV79" s="925"/>
      <c r="AW79" s="925"/>
      <c r="AX79" s="925"/>
      <c r="AY79" s="925"/>
      <c r="AZ79" s="925"/>
      <c r="BA79" s="925">
        <v>1610</v>
      </c>
      <c r="BB79" s="925"/>
      <c r="BC79" s="925"/>
      <c r="BD79" s="925"/>
      <c r="BE79" s="925"/>
      <c r="BF79" s="925"/>
      <c r="BG79" s="925"/>
      <c r="BH79" s="925"/>
      <c r="BI79" s="925"/>
      <c r="BJ79" s="925"/>
    </row>
    <row r="80" spans="2:62" ht="8.1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2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2:6" ht="11.1" customHeight="1">
      <c r="C81" s="486" t="s">
        <v>8</v>
      </c>
      <c r="D81" s="486"/>
      <c r="E81" s="285" t="s">
        <v>716</v>
      </c>
      <c r="F81" s="2" t="s">
        <v>717</v>
      </c>
    </row>
    <row r="82" spans="2:6">
      <c r="B82" s="625" t="s">
        <v>9</v>
      </c>
      <c r="C82" s="625"/>
      <c r="D82" s="625"/>
      <c r="E82" s="354" t="s">
        <v>716</v>
      </c>
      <c r="F82" s="2" t="s">
        <v>831</v>
      </c>
    </row>
  </sheetData>
  <mergeCells count="261">
    <mergeCell ref="A1:S2"/>
    <mergeCell ref="F69:H69"/>
    <mergeCell ref="M69:V69"/>
    <mergeCell ref="W69:AF69"/>
    <mergeCell ref="AG69:AP69"/>
    <mergeCell ref="AQ69:AZ69"/>
    <mergeCell ref="BA69:BJ69"/>
    <mergeCell ref="B71:D71"/>
    <mergeCell ref="G29:I29"/>
    <mergeCell ref="N29:T29"/>
    <mergeCell ref="U29:AA29"/>
    <mergeCell ref="AB29:AH29"/>
    <mergeCell ref="AI29:AO29"/>
    <mergeCell ref="AP29:AV29"/>
    <mergeCell ref="AW29:BC29"/>
    <mergeCell ref="C31:D31"/>
    <mergeCell ref="BD24:BJ24"/>
    <mergeCell ref="BD29:BJ29"/>
    <mergeCell ref="B5:BJ5"/>
    <mergeCell ref="B7:N8"/>
    <mergeCell ref="O7:T8"/>
    <mergeCell ref="U7:AL7"/>
    <mergeCell ref="AM7:BD7"/>
    <mergeCell ref="BE7:BJ8"/>
    <mergeCell ref="AS8:AX8"/>
    <mergeCell ref="AY8:BD8"/>
    <mergeCell ref="BI9:BJ9"/>
    <mergeCell ref="C10:M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U8:Z8"/>
    <mergeCell ref="AA8:AF8"/>
    <mergeCell ref="AG8:AL8"/>
    <mergeCell ref="AM8:AR8"/>
    <mergeCell ref="AS12:AX12"/>
    <mergeCell ref="AY12:BD12"/>
    <mergeCell ref="BE12:BJ12"/>
    <mergeCell ref="C14:D14"/>
    <mergeCell ref="F14:G14"/>
    <mergeCell ref="F15:G15"/>
    <mergeCell ref="F16:G16"/>
    <mergeCell ref="B17:D17"/>
    <mergeCell ref="B19:BJ19"/>
    <mergeCell ref="C12:M12"/>
    <mergeCell ref="O12:T12"/>
    <mergeCell ref="U12:Z12"/>
    <mergeCell ref="AA12:AF12"/>
    <mergeCell ref="AG12:AL12"/>
    <mergeCell ref="AM12:AR12"/>
    <mergeCell ref="B20:BJ20"/>
    <mergeCell ref="B22:M22"/>
    <mergeCell ref="N22:T22"/>
    <mergeCell ref="U22:AA22"/>
    <mergeCell ref="AB22:AH22"/>
    <mergeCell ref="AI22:AO22"/>
    <mergeCell ref="AP22:AV22"/>
    <mergeCell ref="AW22:BC22"/>
    <mergeCell ref="BD22:BJ22"/>
    <mergeCell ref="C24:F24"/>
    <mergeCell ref="G24:I24"/>
    <mergeCell ref="J24:L24"/>
    <mergeCell ref="N24:T24"/>
    <mergeCell ref="U24:AA24"/>
    <mergeCell ref="AB24:AH24"/>
    <mergeCell ref="AI24:AO24"/>
    <mergeCell ref="AP24:AV24"/>
    <mergeCell ref="AW24:BC24"/>
    <mergeCell ref="G25:I25"/>
    <mergeCell ref="N25:T25"/>
    <mergeCell ref="U25:AA25"/>
    <mergeCell ref="AB25:AH25"/>
    <mergeCell ref="AI25:AO25"/>
    <mergeCell ref="AP25:AV25"/>
    <mergeCell ref="AW25:BC25"/>
    <mergeCell ref="BD25:BJ25"/>
    <mergeCell ref="G26:I26"/>
    <mergeCell ref="N26:T26"/>
    <mergeCell ref="U26:AA26"/>
    <mergeCell ref="AB26:AH26"/>
    <mergeCell ref="AI26:AO26"/>
    <mergeCell ref="AP26:AV26"/>
    <mergeCell ref="AW26:BC26"/>
    <mergeCell ref="BD26:BJ26"/>
    <mergeCell ref="G27:I27"/>
    <mergeCell ref="N27:T27"/>
    <mergeCell ref="U27:AA27"/>
    <mergeCell ref="AB27:AH27"/>
    <mergeCell ref="AI27:AO27"/>
    <mergeCell ref="AP27:AV27"/>
    <mergeCell ref="AW27:BC27"/>
    <mergeCell ref="BD27:BJ27"/>
    <mergeCell ref="G28:I28"/>
    <mergeCell ref="N28:T28"/>
    <mergeCell ref="U28:AA28"/>
    <mergeCell ref="AB28:AH28"/>
    <mergeCell ref="AI28:AO28"/>
    <mergeCell ref="AP28:AV28"/>
    <mergeCell ref="AW28:BC28"/>
    <mergeCell ref="BD28:BJ28"/>
    <mergeCell ref="B32:D32"/>
    <mergeCell ref="B34:BJ34"/>
    <mergeCell ref="B36:M36"/>
    <mergeCell ref="N36:Z36"/>
    <mergeCell ref="AA36:AL36"/>
    <mergeCell ref="AM36:AX36"/>
    <mergeCell ref="AY36:BJ36"/>
    <mergeCell ref="C38:F38"/>
    <mergeCell ref="G38:I38"/>
    <mergeCell ref="J38:L38"/>
    <mergeCell ref="N38:Z38"/>
    <mergeCell ref="AA38:AL38"/>
    <mergeCell ref="AM38:AX38"/>
    <mergeCell ref="AY38:BJ38"/>
    <mergeCell ref="G39:I39"/>
    <mergeCell ref="N39:Z39"/>
    <mergeCell ref="AA39:AL39"/>
    <mergeCell ref="AM39:AX39"/>
    <mergeCell ref="AY39:BJ39"/>
    <mergeCell ref="G40:I40"/>
    <mergeCell ref="N40:Z40"/>
    <mergeCell ref="AA40:AL40"/>
    <mergeCell ref="AM40:AX40"/>
    <mergeCell ref="AY40:BJ40"/>
    <mergeCell ref="G41:I41"/>
    <mergeCell ref="N41:Z41"/>
    <mergeCell ref="AA41:AL41"/>
    <mergeCell ref="AM41:AX41"/>
    <mergeCell ref="AY41:BJ41"/>
    <mergeCell ref="G42:I42"/>
    <mergeCell ref="N42:Z42"/>
    <mergeCell ref="AA42:AL42"/>
    <mergeCell ref="AM42:AX42"/>
    <mergeCell ref="AY42:BJ42"/>
    <mergeCell ref="G43:I43"/>
    <mergeCell ref="N43:Z43"/>
    <mergeCell ref="AA43:AL43"/>
    <mergeCell ref="AM43:AX43"/>
    <mergeCell ref="AY43:BJ43"/>
    <mergeCell ref="B48:BJ48"/>
    <mergeCell ref="B51:L51"/>
    <mergeCell ref="M51:V51"/>
    <mergeCell ref="W51:AF51"/>
    <mergeCell ref="AG51:AP51"/>
    <mergeCell ref="AQ51:AZ51"/>
    <mergeCell ref="BA51:BJ51"/>
    <mergeCell ref="C45:D45"/>
    <mergeCell ref="B46:D46"/>
    <mergeCell ref="B49:BJ49"/>
    <mergeCell ref="AE52:AF52"/>
    <mergeCell ref="AO52:AP52"/>
    <mergeCell ref="AY52:AZ52"/>
    <mergeCell ref="BI52:BJ52"/>
    <mergeCell ref="C53:E53"/>
    <mergeCell ref="F53:H53"/>
    <mergeCell ref="I53:K53"/>
    <mergeCell ref="M53:V53"/>
    <mergeCell ref="W53:AF53"/>
    <mergeCell ref="AG53:AP53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F55:H55"/>
    <mergeCell ref="M55:V55"/>
    <mergeCell ref="W55:AF55"/>
    <mergeCell ref="AG55:AP55"/>
    <mergeCell ref="AQ55:AZ55"/>
    <mergeCell ref="BA55:BJ55"/>
    <mergeCell ref="F56:H56"/>
    <mergeCell ref="M56:V56"/>
    <mergeCell ref="W56:AF56"/>
    <mergeCell ref="AG56:AP56"/>
    <mergeCell ref="AQ56:AZ56"/>
    <mergeCell ref="BA56:BJ56"/>
    <mergeCell ref="F57:H57"/>
    <mergeCell ref="M57:V57"/>
    <mergeCell ref="W57:AF57"/>
    <mergeCell ref="AG57:AP57"/>
    <mergeCell ref="AQ57:AZ57"/>
    <mergeCell ref="BA57:BJ57"/>
    <mergeCell ref="B59:D59"/>
    <mergeCell ref="B61:BJ61"/>
    <mergeCell ref="B63:L63"/>
    <mergeCell ref="M63:V63"/>
    <mergeCell ref="W63:AF63"/>
    <mergeCell ref="AG63:AP63"/>
    <mergeCell ref="AQ63:AZ63"/>
    <mergeCell ref="BA63:BJ63"/>
    <mergeCell ref="AE64:AF64"/>
    <mergeCell ref="AO64:AP64"/>
    <mergeCell ref="AY64:AZ64"/>
    <mergeCell ref="BI64:BJ64"/>
    <mergeCell ref="C65:E65"/>
    <mergeCell ref="F65:H65"/>
    <mergeCell ref="I65:K65"/>
    <mergeCell ref="M65:V65"/>
    <mergeCell ref="W65:AF65"/>
    <mergeCell ref="AG65:AP65"/>
    <mergeCell ref="AQ65:AZ65"/>
    <mergeCell ref="BA65:BJ65"/>
    <mergeCell ref="F66:H66"/>
    <mergeCell ref="M66:V66"/>
    <mergeCell ref="W66:AF66"/>
    <mergeCell ref="AG66:AP66"/>
    <mergeCell ref="AQ66:AZ66"/>
    <mergeCell ref="BA66:BJ66"/>
    <mergeCell ref="F67:H67"/>
    <mergeCell ref="M67:V67"/>
    <mergeCell ref="W67:AF67"/>
    <mergeCell ref="AG67:AP67"/>
    <mergeCell ref="AQ67:AZ67"/>
    <mergeCell ref="BA67:BJ67"/>
    <mergeCell ref="F68:H68"/>
    <mergeCell ref="M68:V68"/>
    <mergeCell ref="W68:AF68"/>
    <mergeCell ref="AG68:AP68"/>
    <mergeCell ref="AQ68:AZ68"/>
    <mergeCell ref="BA68:BJ68"/>
    <mergeCell ref="B73:BJ73"/>
    <mergeCell ref="B75:L75"/>
    <mergeCell ref="M75:V75"/>
    <mergeCell ref="W75:AF75"/>
    <mergeCell ref="AG75:AP75"/>
    <mergeCell ref="AQ75:AZ75"/>
    <mergeCell ref="BA75:BJ75"/>
    <mergeCell ref="AE76:AF76"/>
    <mergeCell ref="AO76:AP76"/>
    <mergeCell ref="AY76:AZ76"/>
    <mergeCell ref="BI76:BJ76"/>
    <mergeCell ref="F79:H79"/>
    <mergeCell ref="M79:V79"/>
    <mergeCell ref="W79:AF79"/>
    <mergeCell ref="AG79:AP79"/>
    <mergeCell ref="AQ79:AZ79"/>
    <mergeCell ref="BA79:BJ79"/>
    <mergeCell ref="C81:D81"/>
    <mergeCell ref="B82:D82"/>
    <mergeCell ref="C77:E77"/>
    <mergeCell ref="F77:H77"/>
    <mergeCell ref="I77:K77"/>
    <mergeCell ref="M77:V77"/>
    <mergeCell ref="W77:AF77"/>
    <mergeCell ref="AG77:AP77"/>
    <mergeCell ref="AQ77:AZ77"/>
    <mergeCell ref="BA77:BJ77"/>
    <mergeCell ref="F78:H78"/>
    <mergeCell ref="M78:V78"/>
    <mergeCell ref="W78:AF78"/>
    <mergeCell ref="AG78:AP78"/>
    <mergeCell ref="AQ78:AZ78"/>
    <mergeCell ref="BA78:BJ78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4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302"/>
      <c r="AS1" s="530">
        <f>'212'!A1+1</f>
        <v>213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1:63" ht="11.1" customHeight="1"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1:63" ht="11.1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63" ht="11.1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spans="1:63" ht="18" customHeight="1">
      <c r="B5" s="446" t="s">
        <v>866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3">
      <c r="B7" s="461" t="s">
        <v>618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963" t="s">
        <v>588</v>
      </c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3"/>
      <c r="AK7" s="963"/>
      <c r="AL7" s="963"/>
      <c r="AM7" s="963"/>
      <c r="AN7" s="963"/>
      <c r="AO7" s="963"/>
      <c r="AP7" s="963"/>
      <c r="AQ7" s="963"/>
      <c r="AR7" s="963"/>
      <c r="AS7" s="963"/>
      <c r="AT7" s="963"/>
      <c r="AU7" s="963"/>
      <c r="AV7" s="963"/>
      <c r="AW7" s="963"/>
      <c r="AX7" s="963"/>
      <c r="AY7" s="963"/>
      <c r="AZ7" s="963"/>
      <c r="BA7" s="963"/>
      <c r="BB7" s="963"/>
      <c r="BC7" s="963"/>
      <c r="BD7" s="963"/>
      <c r="BE7" s="963"/>
      <c r="BF7" s="963"/>
      <c r="BG7" s="963"/>
      <c r="BH7" s="963"/>
      <c r="BI7" s="963"/>
      <c r="BJ7" s="964"/>
    </row>
    <row r="8" spans="1:63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 t="s">
        <v>613</v>
      </c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 t="s">
        <v>612</v>
      </c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6"/>
    </row>
    <row r="9" spans="1:63"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 t="s">
        <v>622</v>
      </c>
      <c r="S9" s="464"/>
      <c r="T9" s="464"/>
      <c r="U9" s="464"/>
      <c r="V9" s="464"/>
      <c r="W9" s="464" t="s">
        <v>621</v>
      </c>
      <c r="X9" s="464"/>
      <c r="Y9" s="464"/>
      <c r="Z9" s="464"/>
      <c r="AA9" s="464"/>
      <c r="AB9" s="464" t="s">
        <v>620</v>
      </c>
      <c r="AC9" s="464"/>
      <c r="AD9" s="464"/>
      <c r="AE9" s="464"/>
      <c r="AF9" s="464"/>
      <c r="AG9" s="464" t="s">
        <v>628</v>
      </c>
      <c r="AH9" s="464"/>
      <c r="AI9" s="464"/>
      <c r="AJ9" s="464"/>
      <c r="AK9" s="464"/>
      <c r="AL9" s="464" t="s">
        <v>627</v>
      </c>
      <c r="AM9" s="464"/>
      <c r="AN9" s="464"/>
      <c r="AO9" s="464"/>
      <c r="AP9" s="464"/>
      <c r="AQ9" s="464" t="s">
        <v>626</v>
      </c>
      <c r="AR9" s="464"/>
      <c r="AS9" s="464"/>
      <c r="AT9" s="464"/>
      <c r="AU9" s="464"/>
      <c r="AV9" s="464" t="s">
        <v>622</v>
      </c>
      <c r="AW9" s="464"/>
      <c r="AX9" s="464"/>
      <c r="AY9" s="464"/>
      <c r="AZ9" s="464"/>
      <c r="BA9" s="464" t="s">
        <v>621</v>
      </c>
      <c r="BB9" s="464"/>
      <c r="BC9" s="464"/>
      <c r="BD9" s="464"/>
      <c r="BE9" s="464"/>
      <c r="BF9" s="464" t="s">
        <v>620</v>
      </c>
      <c r="BG9" s="464"/>
      <c r="BH9" s="464"/>
      <c r="BI9" s="464"/>
      <c r="BJ9" s="466"/>
    </row>
    <row r="10" spans="1:63" ht="8.1" customHeight="1">
      <c r="Q10" s="21"/>
    </row>
    <row r="11" spans="1:63">
      <c r="C11" s="372"/>
      <c r="D11" s="458" t="s">
        <v>743</v>
      </c>
      <c r="E11" s="458"/>
      <c r="F11" s="458"/>
      <c r="G11" s="458"/>
      <c r="Q11" s="22"/>
    </row>
    <row r="12" spans="1:63">
      <c r="E12" s="458" t="s">
        <v>7</v>
      </c>
      <c r="F12" s="458"/>
      <c r="G12" s="458"/>
      <c r="H12" s="458"/>
      <c r="I12" s="454">
        <v>15</v>
      </c>
      <c r="J12" s="454"/>
      <c r="K12" s="454"/>
      <c r="L12" s="454" t="s">
        <v>403</v>
      </c>
      <c r="M12" s="454"/>
      <c r="N12" s="454"/>
      <c r="O12" s="454"/>
      <c r="Q12" s="22"/>
      <c r="R12" s="962">
        <v>116.8</v>
      </c>
      <c r="S12" s="962"/>
      <c r="T12" s="962"/>
      <c r="U12" s="962"/>
      <c r="V12" s="962"/>
      <c r="W12" s="962">
        <v>122.6</v>
      </c>
      <c r="X12" s="962"/>
      <c r="Y12" s="962"/>
      <c r="Z12" s="962"/>
      <c r="AA12" s="962"/>
      <c r="AB12" s="962">
        <v>128.6</v>
      </c>
      <c r="AC12" s="962"/>
      <c r="AD12" s="962"/>
      <c r="AE12" s="962"/>
      <c r="AF12" s="962"/>
      <c r="AG12" s="962">
        <v>133.9</v>
      </c>
      <c r="AH12" s="962"/>
      <c r="AI12" s="962"/>
      <c r="AJ12" s="962"/>
      <c r="AK12" s="962"/>
      <c r="AL12" s="962">
        <v>139</v>
      </c>
      <c r="AM12" s="962"/>
      <c r="AN12" s="962"/>
      <c r="AO12" s="962"/>
      <c r="AP12" s="962"/>
      <c r="AQ12" s="962">
        <v>145.4</v>
      </c>
      <c r="AR12" s="962"/>
      <c r="AS12" s="962"/>
      <c r="AT12" s="962"/>
      <c r="AU12" s="962"/>
      <c r="AV12" s="962">
        <v>153.1</v>
      </c>
      <c r="AW12" s="962"/>
      <c r="AX12" s="962"/>
      <c r="AY12" s="962"/>
      <c r="AZ12" s="962"/>
      <c r="BA12" s="962">
        <v>160.4</v>
      </c>
      <c r="BB12" s="962"/>
      <c r="BC12" s="962"/>
      <c r="BD12" s="962"/>
      <c r="BE12" s="962"/>
      <c r="BF12" s="962">
        <v>165.9</v>
      </c>
      <c r="BG12" s="962"/>
      <c r="BH12" s="962"/>
      <c r="BI12" s="962"/>
      <c r="BJ12" s="962"/>
    </row>
    <row r="13" spans="1:63">
      <c r="I13" s="454">
        <v>20</v>
      </c>
      <c r="J13" s="454"/>
      <c r="K13" s="454"/>
      <c r="Q13" s="22"/>
      <c r="R13" s="962">
        <v>117</v>
      </c>
      <c r="S13" s="962"/>
      <c r="T13" s="962"/>
      <c r="U13" s="962"/>
      <c r="V13" s="962"/>
      <c r="W13" s="962">
        <v>122.8</v>
      </c>
      <c r="X13" s="962"/>
      <c r="Y13" s="962"/>
      <c r="Z13" s="962"/>
      <c r="AA13" s="962"/>
      <c r="AB13" s="962">
        <v>128.4</v>
      </c>
      <c r="AC13" s="962"/>
      <c r="AD13" s="962"/>
      <c r="AE13" s="962"/>
      <c r="AF13" s="962"/>
      <c r="AG13" s="962">
        <v>134.1</v>
      </c>
      <c r="AH13" s="962"/>
      <c r="AI13" s="962"/>
      <c r="AJ13" s="962"/>
      <c r="AK13" s="962"/>
      <c r="AL13" s="962">
        <v>139.4</v>
      </c>
      <c r="AM13" s="962"/>
      <c r="AN13" s="962"/>
      <c r="AO13" s="962"/>
      <c r="AP13" s="962"/>
      <c r="AQ13" s="962">
        <v>145.30000000000001</v>
      </c>
      <c r="AR13" s="962"/>
      <c r="AS13" s="962"/>
      <c r="AT13" s="962"/>
      <c r="AU13" s="962"/>
      <c r="AV13" s="962">
        <v>153</v>
      </c>
      <c r="AW13" s="962"/>
      <c r="AX13" s="962"/>
      <c r="AY13" s="962"/>
      <c r="AZ13" s="962"/>
      <c r="BA13" s="962">
        <v>160.30000000000001</v>
      </c>
      <c r="BB13" s="962"/>
      <c r="BC13" s="962"/>
      <c r="BD13" s="962"/>
      <c r="BE13" s="962"/>
      <c r="BF13" s="962">
        <v>166.2</v>
      </c>
      <c r="BG13" s="962"/>
      <c r="BH13" s="962"/>
      <c r="BI13" s="962"/>
      <c r="BJ13" s="962"/>
    </row>
    <row r="14" spans="1:63">
      <c r="I14" s="455">
        <v>25</v>
      </c>
      <c r="J14" s="455"/>
      <c r="K14" s="455"/>
      <c r="Q14" s="22"/>
      <c r="R14" s="965">
        <v>116.7</v>
      </c>
      <c r="S14" s="965"/>
      <c r="T14" s="965"/>
      <c r="U14" s="965"/>
      <c r="V14" s="965"/>
      <c r="W14" s="965">
        <v>122.7</v>
      </c>
      <c r="X14" s="965"/>
      <c r="Y14" s="965"/>
      <c r="Z14" s="965"/>
      <c r="AA14" s="965"/>
      <c r="AB14" s="965">
        <v>128.5</v>
      </c>
      <c r="AC14" s="965"/>
      <c r="AD14" s="965"/>
      <c r="AE14" s="965"/>
      <c r="AF14" s="965"/>
      <c r="AG14" s="965">
        <v>133.80000000000001</v>
      </c>
      <c r="AH14" s="965"/>
      <c r="AI14" s="965"/>
      <c r="AJ14" s="965"/>
      <c r="AK14" s="965"/>
      <c r="AL14" s="965">
        <v>139.30000000000001</v>
      </c>
      <c r="AM14" s="965"/>
      <c r="AN14" s="965"/>
      <c r="AO14" s="965"/>
      <c r="AP14" s="965"/>
      <c r="AQ14" s="965">
        <v>145.1</v>
      </c>
      <c r="AR14" s="965"/>
      <c r="AS14" s="965"/>
      <c r="AT14" s="965"/>
      <c r="AU14" s="965"/>
      <c r="AV14" s="965">
        <v>152.69999999999999</v>
      </c>
      <c r="AW14" s="965"/>
      <c r="AX14" s="965"/>
      <c r="AY14" s="965"/>
      <c r="AZ14" s="965"/>
      <c r="BA14" s="965">
        <v>159.80000000000001</v>
      </c>
      <c r="BB14" s="965"/>
      <c r="BC14" s="965"/>
      <c r="BD14" s="965"/>
      <c r="BE14" s="965"/>
      <c r="BF14" s="965">
        <v>166</v>
      </c>
      <c r="BG14" s="965"/>
      <c r="BH14" s="965"/>
      <c r="BI14" s="965"/>
      <c r="BJ14" s="965"/>
    </row>
    <row r="15" spans="1:63" ht="8.1" customHeight="1">
      <c r="Q15" s="22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</row>
    <row r="16" spans="1:63">
      <c r="D16" s="458" t="s">
        <v>742</v>
      </c>
      <c r="E16" s="458"/>
      <c r="F16" s="458"/>
      <c r="G16" s="458"/>
      <c r="Q16" s="22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</row>
    <row r="17" spans="2:62">
      <c r="E17" s="458" t="s">
        <v>7</v>
      </c>
      <c r="F17" s="458"/>
      <c r="G17" s="458"/>
      <c r="H17" s="458"/>
      <c r="I17" s="454">
        <v>15</v>
      </c>
      <c r="J17" s="454"/>
      <c r="K17" s="454"/>
      <c r="L17" s="454" t="s">
        <v>403</v>
      </c>
      <c r="M17" s="454"/>
      <c r="N17" s="454"/>
      <c r="O17" s="454"/>
      <c r="Q17" s="22"/>
      <c r="R17" s="962">
        <v>21.6</v>
      </c>
      <c r="S17" s="962"/>
      <c r="T17" s="962"/>
      <c r="U17" s="962"/>
      <c r="V17" s="962"/>
      <c r="W17" s="962">
        <v>24.2</v>
      </c>
      <c r="X17" s="962"/>
      <c r="Y17" s="962"/>
      <c r="Z17" s="962"/>
      <c r="AA17" s="962"/>
      <c r="AB17" s="962">
        <v>27.6</v>
      </c>
      <c r="AC17" s="962"/>
      <c r="AD17" s="962"/>
      <c r="AE17" s="962"/>
      <c r="AF17" s="962"/>
      <c r="AG17" s="962">
        <v>31.1</v>
      </c>
      <c r="AH17" s="962"/>
      <c r="AI17" s="962"/>
      <c r="AJ17" s="962"/>
      <c r="AK17" s="962"/>
      <c r="AL17" s="962">
        <v>34.6</v>
      </c>
      <c r="AM17" s="962"/>
      <c r="AN17" s="962"/>
      <c r="AO17" s="962"/>
      <c r="AP17" s="962"/>
      <c r="AQ17" s="962">
        <v>38.700000000000003</v>
      </c>
      <c r="AR17" s="962"/>
      <c r="AS17" s="962"/>
      <c r="AT17" s="962"/>
      <c r="AU17" s="962"/>
      <c r="AV17" s="962">
        <v>44.5</v>
      </c>
      <c r="AW17" s="962"/>
      <c r="AX17" s="962"/>
      <c r="AY17" s="962"/>
      <c r="AZ17" s="962"/>
      <c r="BA17" s="962">
        <v>50.4</v>
      </c>
      <c r="BB17" s="962"/>
      <c r="BC17" s="962"/>
      <c r="BD17" s="962"/>
      <c r="BE17" s="962"/>
      <c r="BF17" s="962">
        <v>55.6</v>
      </c>
      <c r="BG17" s="962"/>
      <c r="BH17" s="962"/>
      <c r="BI17" s="962"/>
      <c r="BJ17" s="962"/>
    </row>
    <row r="18" spans="2:62">
      <c r="I18" s="454">
        <v>20</v>
      </c>
      <c r="J18" s="454"/>
      <c r="K18" s="454"/>
      <c r="Q18" s="22"/>
      <c r="R18" s="962">
        <v>21.5</v>
      </c>
      <c r="S18" s="962"/>
      <c r="T18" s="962"/>
      <c r="U18" s="962"/>
      <c r="V18" s="962"/>
      <c r="W18" s="962">
        <v>24</v>
      </c>
      <c r="X18" s="962"/>
      <c r="Y18" s="962"/>
      <c r="Z18" s="962"/>
      <c r="AA18" s="962"/>
      <c r="AB18" s="962">
        <v>27.2</v>
      </c>
      <c r="AC18" s="962"/>
      <c r="AD18" s="962"/>
      <c r="AE18" s="962"/>
      <c r="AF18" s="962"/>
      <c r="AG18" s="962">
        <v>30.9</v>
      </c>
      <c r="AH18" s="962"/>
      <c r="AI18" s="962"/>
      <c r="AJ18" s="962"/>
      <c r="AK18" s="962"/>
      <c r="AL18" s="962">
        <v>34.299999999999997</v>
      </c>
      <c r="AM18" s="962"/>
      <c r="AN18" s="962"/>
      <c r="AO18" s="962"/>
      <c r="AP18" s="962"/>
      <c r="AQ18" s="962">
        <v>38.4</v>
      </c>
      <c r="AR18" s="962"/>
      <c r="AS18" s="962"/>
      <c r="AT18" s="962"/>
      <c r="AU18" s="962"/>
      <c r="AV18" s="962">
        <v>44.3</v>
      </c>
      <c r="AW18" s="962"/>
      <c r="AX18" s="962"/>
      <c r="AY18" s="962"/>
      <c r="AZ18" s="962"/>
      <c r="BA18" s="962">
        <v>49.9</v>
      </c>
      <c r="BB18" s="962"/>
      <c r="BC18" s="962"/>
      <c r="BD18" s="962"/>
      <c r="BE18" s="962"/>
      <c r="BF18" s="962">
        <v>55.3</v>
      </c>
      <c r="BG18" s="962"/>
      <c r="BH18" s="962"/>
      <c r="BI18" s="962"/>
      <c r="BJ18" s="962"/>
    </row>
    <row r="19" spans="2:62">
      <c r="I19" s="455">
        <v>25</v>
      </c>
      <c r="J19" s="455"/>
      <c r="K19" s="455"/>
      <c r="Q19" s="22"/>
      <c r="R19" s="965">
        <v>21.1</v>
      </c>
      <c r="S19" s="965"/>
      <c r="T19" s="965"/>
      <c r="U19" s="965"/>
      <c r="V19" s="965"/>
      <c r="W19" s="965">
        <v>23.8</v>
      </c>
      <c r="X19" s="965"/>
      <c r="Y19" s="965"/>
      <c r="Z19" s="965"/>
      <c r="AA19" s="965"/>
      <c r="AB19" s="965">
        <v>26.9</v>
      </c>
      <c r="AC19" s="965"/>
      <c r="AD19" s="965"/>
      <c r="AE19" s="965"/>
      <c r="AF19" s="965"/>
      <c r="AG19" s="965">
        <v>30.4</v>
      </c>
      <c r="AH19" s="965"/>
      <c r="AI19" s="965"/>
      <c r="AJ19" s="965"/>
      <c r="AK19" s="965"/>
      <c r="AL19" s="965">
        <v>33.9</v>
      </c>
      <c r="AM19" s="965"/>
      <c r="AN19" s="965"/>
      <c r="AO19" s="965"/>
      <c r="AP19" s="965"/>
      <c r="AQ19" s="965">
        <v>38</v>
      </c>
      <c r="AR19" s="965"/>
      <c r="AS19" s="965"/>
      <c r="AT19" s="965"/>
      <c r="AU19" s="965"/>
      <c r="AV19" s="965">
        <v>43.6</v>
      </c>
      <c r="AW19" s="965"/>
      <c r="AX19" s="965"/>
      <c r="AY19" s="965"/>
      <c r="AZ19" s="965"/>
      <c r="BA19" s="965">
        <v>48.7</v>
      </c>
      <c r="BB19" s="965"/>
      <c r="BC19" s="965"/>
      <c r="BD19" s="965"/>
      <c r="BE19" s="965"/>
      <c r="BF19" s="965">
        <v>54.7</v>
      </c>
      <c r="BG19" s="965"/>
      <c r="BH19" s="965"/>
      <c r="BI19" s="965"/>
      <c r="BJ19" s="965"/>
    </row>
    <row r="20" spans="2:62" ht="8.1" customHeight="1">
      <c r="Q20" s="22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</row>
    <row r="21" spans="2:62">
      <c r="D21" s="458" t="s">
        <v>741</v>
      </c>
      <c r="E21" s="458"/>
      <c r="F21" s="458"/>
      <c r="G21" s="458"/>
      <c r="Q21" s="22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</row>
    <row r="22" spans="2:62">
      <c r="E22" s="458" t="s">
        <v>7</v>
      </c>
      <c r="F22" s="458"/>
      <c r="G22" s="458"/>
      <c r="H22" s="458"/>
      <c r="I22" s="454">
        <v>15</v>
      </c>
      <c r="J22" s="454"/>
      <c r="K22" s="454"/>
      <c r="L22" s="454" t="s">
        <v>403</v>
      </c>
      <c r="M22" s="454"/>
      <c r="N22" s="454"/>
      <c r="O22" s="454"/>
      <c r="Q22" s="22"/>
      <c r="R22" s="962">
        <v>64.900000000000006</v>
      </c>
      <c r="S22" s="962"/>
      <c r="T22" s="962"/>
      <c r="U22" s="962"/>
      <c r="V22" s="962"/>
      <c r="W22" s="962">
        <v>67.599999999999994</v>
      </c>
      <c r="X22" s="962"/>
      <c r="Y22" s="962"/>
      <c r="Z22" s="962"/>
      <c r="AA22" s="962"/>
      <c r="AB22" s="962">
        <v>70.5</v>
      </c>
      <c r="AC22" s="962"/>
      <c r="AD22" s="962"/>
      <c r="AE22" s="962"/>
      <c r="AF22" s="962"/>
      <c r="AG22" s="962">
        <v>72.8</v>
      </c>
      <c r="AH22" s="962"/>
      <c r="AI22" s="962"/>
      <c r="AJ22" s="962"/>
      <c r="AK22" s="962"/>
      <c r="AL22" s="962">
        <v>75.099999999999994</v>
      </c>
      <c r="AM22" s="962"/>
      <c r="AN22" s="962"/>
      <c r="AO22" s="962"/>
      <c r="AP22" s="962"/>
      <c r="AQ22" s="962">
        <v>77.7</v>
      </c>
      <c r="AR22" s="962"/>
      <c r="AS22" s="962"/>
      <c r="AT22" s="962"/>
      <c r="AU22" s="962"/>
      <c r="AV22" s="962">
        <v>81.5</v>
      </c>
      <c r="AW22" s="962"/>
      <c r="AX22" s="962"/>
      <c r="AY22" s="962"/>
      <c r="AZ22" s="962"/>
      <c r="BA22" s="962">
        <v>85.2</v>
      </c>
      <c r="BB22" s="962"/>
      <c r="BC22" s="962"/>
      <c r="BD22" s="962"/>
      <c r="BE22" s="962"/>
      <c r="BF22" s="962">
        <v>88.3</v>
      </c>
      <c r="BG22" s="962"/>
      <c r="BH22" s="962"/>
      <c r="BI22" s="962"/>
      <c r="BJ22" s="962"/>
    </row>
    <row r="23" spans="2:62">
      <c r="I23" s="454">
        <v>20</v>
      </c>
      <c r="J23" s="454"/>
      <c r="K23" s="454"/>
      <c r="Q23" s="22"/>
      <c r="R23" s="962">
        <v>65</v>
      </c>
      <c r="S23" s="962"/>
      <c r="T23" s="962"/>
      <c r="U23" s="962"/>
      <c r="V23" s="962"/>
      <c r="W23" s="962">
        <v>67.8</v>
      </c>
      <c r="X23" s="962"/>
      <c r="Y23" s="962"/>
      <c r="Z23" s="962"/>
      <c r="AA23" s="962"/>
      <c r="AB23" s="962">
        <v>70.3</v>
      </c>
      <c r="AC23" s="962"/>
      <c r="AD23" s="962"/>
      <c r="AE23" s="962"/>
      <c r="AF23" s="962"/>
      <c r="AG23" s="962">
        <v>73</v>
      </c>
      <c r="AH23" s="962"/>
      <c r="AI23" s="962"/>
      <c r="AJ23" s="962"/>
      <c r="AK23" s="962"/>
      <c r="AL23" s="962">
        <v>75.099999999999994</v>
      </c>
      <c r="AM23" s="962"/>
      <c r="AN23" s="962"/>
      <c r="AO23" s="962"/>
      <c r="AP23" s="962"/>
      <c r="AQ23" s="962">
        <v>77.7</v>
      </c>
      <c r="AR23" s="962"/>
      <c r="AS23" s="962"/>
      <c r="AT23" s="962"/>
      <c r="AU23" s="962"/>
      <c r="AV23" s="962">
        <v>81.5</v>
      </c>
      <c r="AW23" s="962"/>
      <c r="AX23" s="962"/>
      <c r="AY23" s="962"/>
      <c r="AZ23" s="962"/>
      <c r="BA23" s="962">
        <v>85.5</v>
      </c>
      <c r="BB23" s="962"/>
      <c r="BC23" s="962"/>
      <c r="BD23" s="962"/>
      <c r="BE23" s="962"/>
      <c r="BF23" s="962">
        <v>88.7</v>
      </c>
      <c r="BG23" s="962"/>
      <c r="BH23" s="962"/>
      <c r="BI23" s="962"/>
      <c r="BJ23" s="962"/>
    </row>
    <row r="24" spans="2:62">
      <c r="I24" s="455">
        <v>25</v>
      </c>
      <c r="J24" s="455"/>
      <c r="K24" s="455"/>
      <c r="Q24" s="22"/>
      <c r="R24" s="965">
        <v>64.8</v>
      </c>
      <c r="S24" s="965"/>
      <c r="T24" s="965"/>
      <c r="U24" s="965"/>
      <c r="V24" s="965"/>
      <c r="W24" s="965">
        <v>67.7</v>
      </c>
      <c r="X24" s="965"/>
      <c r="Y24" s="965"/>
      <c r="Z24" s="965"/>
      <c r="AA24" s="965"/>
      <c r="AB24" s="965">
        <v>70.400000000000006</v>
      </c>
      <c r="AC24" s="965"/>
      <c r="AD24" s="965"/>
      <c r="AE24" s="965"/>
      <c r="AF24" s="965"/>
      <c r="AG24" s="965">
        <v>72.8</v>
      </c>
      <c r="AH24" s="965"/>
      <c r="AI24" s="965"/>
      <c r="AJ24" s="965"/>
      <c r="AK24" s="965"/>
      <c r="AL24" s="965">
        <v>75.099999999999994</v>
      </c>
      <c r="AM24" s="965"/>
      <c r="AN24" s="965"/>
      <c r="AO24" s="965"/>
      <c r="AP24" s="965"/>
      <c r="AQ24" s="965">
        <v>77.599999999999994</v>
      </c>
      <c r="AR24" s="965"/>
      <c r="AS24" s="965"/>
      <c r="AT24" s="965"/>
      <c r="AU24" s="965"/>
      <c r="AV24" s="965">
        <v>81.3</v>
      </c>
      <c r="AW24" s="965"/>
      <c r="AX24" s="965"/>
      <c r="AY24" s="965"/>
      <c r="AZ24" s="965"/>
      <c r="BA24" s="965">
        <v>84.8</v>
      </c>
      <c r="BB24" s="965"/>
      <c r="BC24" s="965"/>
      <c r="BD24" s="965"/>
      <c r="BE24" s="965"/>
      <c r="BF24" s="965">
        <v>88.4</v>
      </c>
      <c r="BG24" s="965"/>
      <c r="BH24" s="965"/>
      <c r="BI24" s="965"/>
      <c r="BJ24" s="965"/>
    </row>
    <row r="25" spans="2:62" ht="8.1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>
      <c r="B26" s="461" t="s">
        <v>618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963" t="s">
        <v>587</v>
      </c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3"/>
      <c r="AL26" s="963"/>
      <c r="AM26" s="963"/>
      <c r="AN26" s="963"/>
      <c r="AO26" s="963"/>
      <c r="AP26" s="963"/>
      <c r="AQ26" s="963"/>
      <c r="AR26" s="963"/>
      <c r="AS26" s="963"/>
      <c r="AT26" s="963"/>
      <c r="AU26" s="963"/>
      <c r="AV26" s="963"/>
      <c r="AW26" s="963"/>
      <c r="AX26" s="963"/>
      <c r="AY26" s="963"/>
      <c r="AZ26" s="963"/>
      <c r="BA26" s="963"/>
      <c r="BB26" s="963"/>
      <c r="BC26" s="963"/>
      <c r="BD26" s="963"/>
      <c r="BE26" s="963"/>
      <c r="BF26" s="963"/>
      <c r="BG26" s="963"/>
      <c r="BH26" s="963"/>
      <c r="BI26" s="963"/>
      <c r="BJ26" s="964"/>
    </row>
    <row r="27" spans="2:62">
      <c r="B27" s="463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 t="s">
        <v>613</v>
      </c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 t="s">
        <v>612</v>
      </c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6"/>
    </row>
    <row r="28" spans="2:62"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 t="s">
        <v>622</v>
      </c>
      <c r="S28" s="464"/>
      <c r="T28" s="464"/>
      <c r="U28" s="464"/>
      <c r="V28" s="464"/>
      <c r="W28" s="464" t="s">
        <v>621</v>
      </c>
      <c r="X28" s="464"/>
      <c r="Y28" s="464"/>
      <c r="Z28" s="464"/>
      <c r="AA28" s="464"/>
      <c r="AB28" s="464" t="s">
        <v>620</v>
      </c>
      <c r="AC28" s="464"/>
      <c r="AD28" s="464"/>
      <c r="AE28" s="464"/>
      <c r="AF28" s="464"/>
      <c r="AG28" s="464" t="s">
        <v>628</v>
      </c>
      <c r="AH28" s="464"/>
      <c r="AI28" s="464"/>
      <c r="AJ28" s="464"/>
      <c r="AK28" s="464"/>
      <c r="AL28" s="464" t="s">
        <v>627</v>
      </c>
      <c r="AM28" s="464"/>
      <c r="AN28" s="464"/>
      <c r="AO28" s="464"/>
      <c r="AP28" s="464"/>
      <c r="AQ28" s="464" t="s">
        <v>626</v>
      </c>
      <c r="AR28" s="464"/>
      <c r="AS28" s="464"/>
      <c r="AT28" s="464"/>
      <c r="AU28" s="464"/>
      <c r="AV28" s="464" t="s">
        <v>622</v>
      </c>
      <c r="AW28" s="464"/>
      <c r="AX28" s="464"/>
      <c r="AY28" s="464"/>
      <c r="AZ28" s="464"/>
      <c r="BA28" s="464" t="s">
        <v>621</v>
      </c>
      <c r="BB28" s="464"/>
      <c r="BC28" s="464"/>
      <c r="BD28" s="464"/>
      <c r="BE28" s="464"/>
      <c r="BF28" s="464" t="s">
        <v>620</v>
      </c>
      <c r="BG28" s="464"/>
      <c r="BH28" s="464"/>
      <c r="BI28" s="464"/>
      <c r="BJ28" s="466"/>
    </row>
    <row r="29" spans="2:62" ht="8.1" customHeight="1">
      <c r="Q29" s="21"/>
    </row>
    <row r="30" spans="2:62">
      <c r="C30" s="372"/>
      <c r="D30" s="458" t="s">
        <v>743</v>
      </c>
      <c r="E30" s="458"/>
      <c r="F30" s="458"/>
      <c r="G30" s="458"/>
      <c r="Q30" s="22"/>
    </row>
    <row r="31" spans="2:62">
      <c r="E31" s="458" t="s">
        <v>7</v>
      </c>
      <c r="F31" s="458"/>
      <c r="G31" s="458"/>
      <c r="H31" s="458"/>
      <c r="I31" s="454">
        <v>15</v>
      </c>
      <c r="J31" s="454"/>
      <c r="K31" s="454"/>
      <c r="L31" s="454" t="s">
        <v>403</v>
      </c>
      <c r="M31" s="454"/>
      <c r="N31" s="454"/>
      <c r="O31" s="454"/>
      <c r="Q31" s="22"/>
      <c r="R31" s="961">
        <v>116</v>
      </c>
      <c r="S31" s="958"/>
      <c r="T31" s="958"/>
      <c r="U31" s="958"/>
      <c r="V31" s="958"/>
      <c r="W31" s="958">
        <v>121.8</v>
      </c>
      <c r="X31" s="958"/>
      <c r="Y31" s="958"/>
      <c r="Z31" s="958"/>
      <c r="AA31" s="958"/>
      <c r="AB31" s="958">
        <v>127.8</v>
      </c>
      <c r="AC31" s="958"/>
      <c r="AD31" s="958"/>
      <c r="AE31" s="958"/>
      <c r="AF31" s="958"/>
      <c r="AG31" s="958">
        <v>133.5</v>
      </c>
      <c r="AH31" s="958"/>
      <c r="AI31" s="958"/>
      <c r="AJ31" s="958"/>
      <c r="AK31" s="958"/>
      <c r="AL31" s="958">
        <v>140.4</v>
      </c>
      <c r="AM31" s="958"/>
      <c r="AN31" s="958"/>
      <c r="AO31" s="958"/>
      <c r="AP31" s="958"/>
      <c r="AQ31" s="958">
        <v>146.80000000000001</v>
      </c>
      <c r="AR31" s="958"/>
      <c r="AS31" s="958"/>
      <c r="AT31" s="958"/>
      <c r="AU31" s="958"/>
      <c r="AV31" s="958">
        <v>152.6</v>
      </c>
      <c r="AW31" s="958"/>
      <c r="AX31" s="958"/>
      <c r="AY31" s="958"/>
      <c r="AZ31" s="958"/>
      <c r="BA31" s="958">
        <v>155.69999999999999</v>
      </c>
      <c r="BB31" s="958"/>
      <c r="BC31" s="958"/>
      <c r="BD31" s="958"/>
      <c r="BE31" s="958"/>
      <c r="BF31" s="958">
        <v>157.30000000000001</v>
      </c>
      <c r="BG31" s="958"/>
      <c r="BH31" s="958"/>
      <c r="BI31" s="958"/>
      <c r="BJ31" s="958"/>
    </row>
    <row r="32" spans="2:62">
      <c r="I32" s="454">
        <v>20</v>
      </c>
      <c r="J32" s="454"/>
      <c r="K32" s="454"/>
      <c r="Q32" s="22"/>
      <c r="R32" s="961">
        <v>116</v>
      </c>
      <c r="S32" s="958"/>
      <c r="T32" s="958"/>
      <c r="U32" s="958"/>
      <c r="V32" s="958"/>
      <c r="W32" s="958">
        <v>121.9</v>
      </c>
      <c r="X32" s="958"/>
      <c r="Y32" s="958"/>
      <c r="Z32" s="958"/>
      <c r="AA32" s="958"/>
      <c r="AB32" s="958">
        <v>127.5</v>
      </c>
      <c r="AC32" s="958"/>
      <c r="AD32" s="958"/>
      <c r="AE32" s="958"/>
      <c r="AF32" s="958"/>
      <c r="AG32" s="958">
        <v>133.69999999999999</v>
      </c>
      <c r="AH32" s="958"/>
      <c r="AI32" s="958"/>
      <c r="AJ32" s="958"/>
      <c r="AK32" s="958"/>
      <c r="AL32" s="958">
        <v>140.19999999999999</v>
      </c>
      <c r="AM32" s="958"/>
      <c r="AN32" s="958"/>
      <c r="AO32" s="958"/>
      <c r="AP32" s="958"/>
      <c r="AQ32" s="958">
        <v>147.1</v>
      </c>
      <c r="AR32" s="958"/>
      <c r="AS32" s="958"/>
      <c r="AT32" s="958"/>
      <c r="AU32" s="958"/>
      <c r="AV32" s="958">
        <v>152.30000000000001</v>
      </c>
      <c r="AW32" s="958"/>
      <c r="AX32" s="958"/>
      <c r="AY32" s="958"/>
      <c r="AZ32" s="958"/>
      <c r="BA32" s="958">
        <v>155.9</v>
      </c>
      <c r="BB32" s="958"/>
      <c r="BC32" s="958"/>
      <c r="BD32" s="958"/>
      <c r="BE32" s="958"/>
      <c r="BF32" s="958">
        <v>157.1</v>
      </c>
      <c r="BG32" s="958"/>
      <c r="BH32" s="958"/>
      <c r="BI32" s="958"/>
      <c r="BJ32" s="958"/>
    </row>
    <row r="33" spans="2:62">
      <c r="I33" s="455">
        <v>25</v>
      </c>
      <c r="J33" s="455"/>
      <c r="K33" s="455"/>
      <c r="Q33" s="22"/>
      <c r="R33" s="959">
        <v>115.6</v>
      </c>
      <c r="S33" s="960"/>
      <c r="T33" s="960"/>
      <c r="U33" s="960"/>
      <c r="V33" s="960"/>
      <c r="W33" s="960">
        <v>121.7</v>
      </c>
      <c r="X33" s="960"/>
      <c r="Y33" s="960"/>
      <c r="Z33" s="960"/>
      <c r="AA33" s="960"/>
      <c r="AB33" s="960">
        <v>127.6</v>
      </c>
      <c r="AC33" s="960"/>
      <c r="AD33" s="960"/>
      <c r="AE33" s="960"/>
      <c r="AF33" s="960"/>
      <c r="AG33" s="960">
        <v>133.6</v>
      </c>
      <c r="AH33" s="960"/>
      <c r="AI33" s="960"/>
      <c r="AJ33" s="960"/>
      <c r="AK33" s="960"/>
      <c r="AL33" s="960">
        <v>140.69999999999999</v>
      </c>
      <c r="AM33" s="960"/>
      <c r="AN33" s="960"/>
      <c r="AO33" s="960"/>
      <c r="AP33" s="960"/>
      <c r="AQ33" s="960">
        <v>146.9</v>
      </c>
      <c r="AR33" s="960"/>
      <c r="AS33" s="960"/>
      <c r="AT33" s="960"/>
      <c r="AU33" s="960"/>
      <c r="AV33" s="960">
        <v>152.19999999999999</v>
      </c>
      <c r="AW33" s="960"/>
      <c r="AX33" s="960"/>
      <c r="AY33" s="960"/>
      <c r="AZ33" s="960"/>
      <c r="BA33" s="960">
        <v>155.30000000000001</v>
      </c>
      <c r="BB33" s="960"/>
      <c r="BC33" s="960"/>
      <c r="BD33" s="960"/>
      <c r="BE33" s="960"/>
      <c r="BF33" s="960">
        <v>157.30000000000001</v>
      </c>
      <c r="BG33" s="960"/>
      <c r="BH33" s="960"/>
      <c r="BI33" s="960"/>
      <c r="BJ33" s="960"/>
    </row>
    <row r="34" spans="2:62" ht="8.1" customHeight="1">
      <c r="Q34" s="22"/>
    </row>
    <row r="35" spans="2:62">
      <c r="D35" s="458" t="s">
        <v>742</v>
      </c>
      <c r="E35" s="458"/>
      <c r="F35" s="458"/>
      <c r="G35" s="458"/>
      <c r="Q35" s="22"/>
    </row>
    <row r="36" spans="2:62">
      <c r="E36" s="458" t="s">
        <v>7</v>
      </c>
      <c r="F36" s="458"/>
      <c r="G36" s="458"/>
      <c r="H36" s="458"/>
      <c r="I36" s="454">
        <v>15</v>
      </c>
      <c r="J36" s="454"/>
      <c r="K36" s="454"/>
      <c r="L36" s="454" t="s">
        <v>403</v>
      </c>
      <c r="M36" s="454"/>
      <c r="N36" s="454"/>
      <c r="O36" s="454"/>
      <c r="Q36" s="22"/>
      <c r="R36" s="961">
        <v>21.1</v>
      </c>
      <c r="S36" s="961"/>
      <c r="T36" s="961"/>
      <c r="U36" s="961"/>
      <c r="V36" s="961"/>
      <c r="W36" s="958">
        <v>23.6</v>
      </c>
      <c r="X36" s="958"/>
      <c r="Y36" s="958"/>
      <c r="Z36" s="958"/>
      <c r="AA36" s="958"/>
      <c r="AB36" s="958">
        <v>26.9</v>
      </c>
      <c r="AC36" s="958"/>
      <c r="AD36" s="958"/>
      <c r="AE36" s="958"/>
      <c r="AF36" s="958"/>
      <c r="AG36" s="958">
        <v>30.3</v>
      </c>
      <c r="AH36" s="958"/>
      <c r="AI36" s="958"/>
      <c r="AJ36" s="958"/>
      <c r="AK36" s="958"/>
      <c r="AL36" s="958">
        <v>34.6</v>
      </c>
      <c r="AM36" s="958"/>
      <c r="AN36" s="958"/>
      <c r="AO36" s="958"/>
      <c r="AP36" s="958"/>
      <c r="AQ36" s="958">
        <v>39.5</v>
      </c>
      <c r="AR36" s="958"/>
      <c r="AS36" s="958"/>
      <c r="AT36" s="958"/>
      <c r="AU36" s="958"/>
      <c r="AV36" s="958">
        <v>44.7</v>
      </c>
      <c r="AW36" s="958"/>
      <c r="AX36" s="958"/>
      <c r="AY36" s="958"/>
      <c r="AZ36" s="958"/>
      <c r="BA36" s="958">
        <v>48.1</v>
      </c>
      <c r="BB36" s="958"/>
      <c r="BC36" s="958"/>
      <c r="BD36" s="958"/>
      <c r="BE36" s="958"/>
      <c r="BF36" s="958">
        <v>50.8</v>
      </c>
      <c r="BG36" s="958"/>
      <c r="BH36" s="958"/>
      <c r="BI36" s="958"/>
      <c r="BJ36" s="958"/>
    </row>
    <row r="37" spans="2:62">
      <c r="I37" s="454">
        <v>20</v>
      </c>
      <c r="J37" s="454"/>
      <c r="K37" s="454"/>
      <c r="Q37" s="22"/>
      <c r="R37" s="961">
        <v>21</v>
      </c>
      <c r="S37" s="961"/>
      <c r="T37" s="961"/>
      <c r="U37" s="961"/>
      <c r="V37" s="961"/>
      <c r="W37" s="958">
        <v>23.4</v>
      </c>
      <c r="X37" s="958"/>
      <c r="Y37" s="958"/>
      <c r="Z37" s="958"/>
      <c r="AA37" s="958"/>
      <c r="AB37" s="958">
        <v>26.3</v>
      </c>
      <c r="AC37" s="958"/>
      <c r="AD37" s="958"/>
      <c r="AE37" s="958"/>
      <c r="AF37" s="958"/>
      <c r="AG37" s="958">
        <v>29.9</v>
      </c>
      <c r="AH37" s="958"/>
      <c r="AI37" s="958"/>
      <c r="AJ37" s="958"/>
      <c r="AK37" s="958"/>
      <c r="AL37" s="958">
        <v>33.9</v>
      </c>
      <c r="AM37" s="958"/>
      <c r="AN37" s="958"/>
      <c r="AO37" s="958"/>
      <c r="AP37" s="958"/>
      <c r="AQ37" s="958">
        <v>38.799999999999997</v>
      </c>
      <c r="AR37" s="958"/>
      <c r="AS37" s="958"/>
      <c r="AT37" s="958"/>
      <c r="AU37" s="958"/>
      <c r="AV37" s="958">
        <v>43.9</v>
      </c>
      <c r="AW37" s="958"/>
      <c r="AX37" s="958"/>
      <c r="AY37" s="958"/>
      <c r="AZ37" s="958"/>
      <c r="BA37" s="958">
        <v>47.9</v>
      </c>
      <c r="BB37" s="958"/>
      <c r="BC37" s="958"/>
      <c r="BD37" s="958"/>
      <c r="BE37" s="958"/>
      <c r="BF37" s="958">
        <v>50.7</v>
      </c>
      <c r="BG37" s="958"/>
      <c r="BH37" s="958"/>
      <c r="BI37" s="958"/>
      <c r="BJ37" s="958"/>
    </row>
    <row r="38" spans="2:62">
      <c r="I38" s="455">
        <v>25</v>
      </c>
      <c r="J38" s="455"/>
      <c r="K38" s="455"/>
      <c r="Q38" s="22"/>
      <c r="R38" s="959">
        <v>20.6</v>
      </c>
      <c r="S38" s="959"/>
      <c r="T38" s="959"/>
      <c r="U38" s="959"/>
      <c r="V38" s="959"/>
      <c r="W38" s="960">
        <v>23.3</v>
      </c>
      <c r="X38" s="960"/>
      <c r="Y38" s="960"/>
      <c r="Z38" s="960"/>
      <c r="AA38" s="960"/>
      <c r="AB38" s="960">
        <v>26.3</v>
      </c>
      <c r="AC38" s="960"/>
      <c r="AD38" s="960"/>
      <c r="AE38" s="960"/>
      <c r="AF38" s="960"/>
      <c r="AG38" s="960">
        <v>29.6</v>
      </c>
      <c r="AH38" s="960"/>
      <c r="AI38" s="960"/>
      <c r="AJ38" s="960"/>
      <c r="AK38" s="960"/>
      <c r="AL38" s="960">
        <v>34</v>
      </c>
      <c r="AM38" s="960"/>
      <c r="AN38" s="960"/>
      <c r="AO38" s="960"/>
      <c r="AP38" s="960"/>
      <c r="AQ38" s="960">
        <v>38.4</v>
      </c>
      <c r="AR38" s="960"/>
      <c r="AS38" s="960"/>
      <c r="AT38" s="960"/>
      <c r="AU38" s="960"/>
      <c r="AV38" s="960">
        <v>43.6</v>
      </c>
      <c r="AW38" s="960"/>
      <c r="AX38" s="960"/>
      <c r="AY38" s="960"/>
      <c r="AZ38" s="960"/>
      <c r="BA38" s="960">
        <v>47.1</v>
      </c>
      <c r="BB38" s="960"/>
      <c r="BC38" s="960"/>
      <c r="BD38" s="960"/>
      <c r="BE38" s="960"/>
      <c r="BF38" s="960">
        <v>49.9</v>
      </c>
      <c r="BG38" s="960"/>
      <c r="BH38" s="960"/>
      <c r="BI38" s="960"/>
      <c r="BJ38" s="960"/>
    </row>
    <row r="39" spans="2:62" ht="8.1" customHeight="1">
      <c r="Q39" s="22"/>
    </row>
    <row r="40" spans="2:62">
      <c r="D40" s="458" t="s">
        <v>741</v>
      </c>
      <c r="E40" s="458"/>
      <c r="F40" s="458"/>
      <c r="G40" s="458"/>
      <c r="Q40" s="22"/>
    </row>
    <row r="41" spans="2:62">
      <c r="E41" s="458" t="s">
        <v>7</v>
      </c>
      <c r="F41" s="458"/>
      <c r="G41" s="458"/>
      <c r="H41" s="458"/>
      <c r="I41" s="454">
        <v>15</v>
      </c>
      <c r="J41" s="454"/>
      <c r="K41" s="454"/>
      <c r="L41" s="454" t="s">
        <v>403</v>
      </c>
      <c r="M41" s="454"/>
      <c r="N41" s="454"/>
      <c r="O41" s="454"/>
      <c r="Q41" s="22"/>
      <c r="R41" s="961">
        <v>64.5</v>
      </c>
      <c r="S41" s="958"/>
      <c r="T41" s="958"/>
      <c r="U41" s="958"/>
      <c r="V41" s="958"/>
      <c r="W41" s="958">
        <v>67.3</v>
      </c>
      <c r="X41" s="958"/>
      <c r="Y41" s="958"/>
      <c r="Z41" s="958"/>
      <c r="AA41" s="958"/>
      <c r="AB41" s="958">
        <v>70.2</v>
      </c>
      <c r="AC41" s="958"/>
      <c r="AD41" s="958"/>
      <c r="AE41" s="958"/>
      <c r="AF41" s="958"/>
      <c r="AG41" s="958">
        <v>72.900000000000006</v>
      </c>
      <c r="AH41" s="958"/>
      <c r="AI41" s="958"/>
      <c r="AJ41" s="958"/>
      <c r="AK41" s="958"/>
      <c r="AL41" s="958">
        <v>76</v>
      </c>
      <c r="AM41" s="958"/>
      <c r="AN41" s="958"/>
      <c r="AO41" s="958"/>
      <c r="AP41" s="958"/>
      <c r="AQ41" s="958">
        <v>79.3</v>
      </c>
      <c r="AR41" s="958"/>
      <c r="AS41" s="958"/>
      <c r="AT41" s="958"/>
      <c r="AU41" s="958"/>
      <c r="AV41" s="958">
        <v>82.5</v>
      </c>
      <c r="AW41" s="958"/>
      <c r="AX41" s="958"/>
      <c r="AY41" s="958"/>
      <c r="AZ41" s="958"/>
      <c r="BA41" s="958">
        <v>84.2</v>
      </c>
      <c r="BB41" s="958"/>
      <c r="BC41" s="958"/>
      <c r="BD41" s="958"/>
      <c r="BE41" s="958"/>
      <c r="BF41" s="958">
        <v>85.1</v>
      </c>
      <c r="BG41" s="958"/>
      <c r="BH41" s="958"/>
      <c r="BI41" s="958"/>
      <c r="BJ41" s="958"/>
    </row>
    <row r="42" spans="2:62">
      <c r="I42" s="454">
        <v>20</v>
      </c>
      <c r="J42" s="454"/>
      <c r="K42" s="454"/>
      <c r="Q42" s="22"/>
      <c r="R42" s="961">
        <v>64.599999999999994</v>
      </c>
      <c r="S42" s="958"/>
      <c r="T42" s="958"/>
      <c r="U42" s="958"/>
      <c r="V42" s="958"/>
      <c r="W42" s="958">
        <v>67.3</v>
      </c>
      <c r="X42" s="958"/>
      <c r="Y42" s="958"/>
      <c r="Z42" s="958"/>
      <c r="AA42" s="958"/>
      <c r="AB42" s="958">
        <v>70</v>
      </c>
      <c r="AC42" s="958"/>
      <c r="AD42" s="958"/>
      <c r="AE42" s="958"/>
      <c r="AF42" s="958"/>
      <c r="AG42" s="958">
        <v>72.8</v>
      </c>
      <c r="AH42" s="958"/>
      <c r="AI42" s="958"/>
      <c r="AJ42" s="958"/>
      <c r="AK42" s="958"/>
      <c r="AL42" s="958">
        <v>75.900000000000006</v>
      </c>
      <c r="AM42" s="958"/>
      <c r="AN42" s="958"/>
      <c r="AO42" s="958"/>
      <c r="AP42" s="958"/>
      <c r="AQ42" s="958">
        <v>79.2</v>
      </c>
      <c r="AR42" s="958"/>
      <c r="AS42" s="958"/>
      <c r="AT42" s="958"/>
      <c r="AU42" s="958"/>
      <c r="AV42" s="958">
        <v>82.3</v>
      </c>
      <c r="AW42" s="958"/>
      <c r="AX42" s="958"/>
      <c r="AY42" s="958"/>
      <c r="AZ42" s="958"/>
      <c r="BA42" s="958">
        <v>84.2</v>
      </c>
      <c r="BB42" s="958"/>
      <c r="BC42" s="958"/>
      <c r="BD42" s="958"/>
      <c r="BE42" s="958"/>
      <c r="BF42" s="958">
        <v>85.1</v>
      </c>
      <c r="BG42" s="958"/>
      <c r="BH42" s="958"/>
      <c r="BI42" s="958"/>
      <c r="BJ42" s="958"/>
    </row>
    <row r="43" spans="2:62">
      <c r="I43" s="455">
        <v>25</v>
      </c>
      <c r="J43" s="455"/>
      <c r="K43" s="455"/>
      <c r="Q43" s="22"/>
      <c r="R43" s="959">
        <v>64.400000000000006</v>
      </c>
      <c r="S43" s="960"/>
      <c r="T43" s="960"/>
      <c r="U43" s="960"/>
      <c r="V43" s="960"/>
      <c r="W43" s="960">
        <v>67.3</v>
      </c>
      <c r="X43" s="960"/>
      <c r="Y43" s="960"/>
      <c r="Z43" s="960"/>
      <c r="AA43" s="960"/>
      <c r="AB43" s="960">
        <v>70.099999999999994</v>
      </c>
      <c r="AC43" s="960"/>
      <c r="AD43" s="960"/>
      <c r="AE43" s="960"/>
      <c r="AF43" s="960"/>
      <c r="AG43" s="960">
        <v>72.7</v>
      </c>
      <c r="AH43" s="960"/>
      <c r="AI43" s="960"/>
      <c r="AJ43" s="960"/>
      <c r="AK43" s="960"/>
      <c r="AL43" s="960">
        <v>76.099999999999994</v>
      </c>
      <c r="AM43" s="960"/>
      <c r="AN43" s="960"/>
      <c r="AO43" s="960"/>
      <c r="AP43" s="960"/>
      <c r="AQ43" s="960">
        <v>79.2</v>
      </c>
      <c r="AR43" s="960"/>
      <c r="AS43" s="960"/>
      <c r="AT43" s="960"/>
      <c r="AU43" s="960"/>
      <c r="AV43" s="960">
        <v>82.3</v>
      </c>
      <c r="AW43" s="960"/>
      <c r="AX43" s="960"/>
      <c r="AY43" s="960"/>
      <c r="AZ43" s="960"/>
      <c r="BA43" s="960">
        <v>84</v>
      </c>
      <c r="BB43" s="960"/>
      <c r="BC43" s="960"/>
      <c r="BD43" s="960"/>
      <c r="BE43" s="960"/>
      <c r="BF43" s="960">
        <v>85.2</v>
      </c>
      <c r="BG43" s="960"/>
      <c r="BH43" s="960"/>
      <c r="BI43" s="960"/>
      <c r="BJ43" s="960"/>
    </row>
    <row r="44" spans="2:62" ht="8.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>
      <c r="C45" s="486" t="s">
        <v>8</v>
      </c>
      <c r="D45" s="486"/>
      <c r="E45" s="354" t="s">
        <v>10</v>
      </c>
      <c r="F45" s="2" t="s">
        <v>813</v>
      </c>
    </row>
    <row r="46" spans="2:62">
      <c r="B46" s="480" t="s">
        <v>9</v>
      </c>
      <c r="C46" s="480"/>
      <c r="D46" s="480"/>
      <c r="E46" s="354" t="s">
        <v>10</v>
      </c>
      <c r="F46" s="2" t="s">
        <v>833</v>
      </c>
    </row>
    <row r="49" spans="2:62" ht="18" customHeight="1">
      <c r="B49" s="446" t="s">
        <v>867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</row>
    <row r="50" spans="2:62" ht="12.95" customHeight="1">
      <c r="BJ50" s="20" t="s">
        <v>688</v>
      </c>
    </row>
    <row r="51" spans="2:62">
      <c r="B51" s="461" t="s">
        <v>618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963" t="s">
        <v>235</v>
      </c>
      <c r="V51" s="963"/>
      <c r="W51" s="963"/>
      <c r="X51" s="963"/>
      <c r="Y51" s="963"/>
      <c r="Z51" s="963"/>
      <c r="AA51" s="963"/>
      <c r="AB51" s="966" t="s">
        <v>814</v>
      </c>
      <c r="AC51" s="967"/>
      <c r="AD51" s="967"/>
      <c r="AE51" s="967"/>
      <c r="AF51" s="967"/>
      <c r="AG51" s="967"/>
      <c r="AH51" s="967"/>
      <c r="AI51" s="967"/>
      <c r="AJ51" s="967"/>
      <c r="AK51" s="967"/>
      <c r="AL51" s="967"/>
      <c r="AM51" s="967"/>
      <c r="AN51" s="967"/>
      <c r="AO51" s="968"/>
      <c r="AP51" s="956" t="s">
        <v>816</v>
      </c>
      <c r="AQ51" s="957"/>
      <c r="AR51" s="957"/>
      <c r="AS51" s="957"/>
      <c r="AT51" s="957"/>
      <c r="AU51" s="957"/>
      <c r="AV51" s="957"/>
      <c r="AW51" s="957"/>
      <c r="AX51" s="957"/>
      <c r="AY51" s="957"/>
      <c r="AZ51" s="957"/>
      <c r="BA51" s="957"/>
      <c r="BB51" s="957"/>
      <c r="BC51" s="957"/>
      <c r="BD51" s="957"/>
      <c r="BE51" s="957"/>
      <c r="BF51" s="957"/>
      <c r="BG51" s="957"/>
      <c r="BH51" s="957"/>
      <c r="BI51" s="957"/>
      <c r="BJ51" s="957"/>
    </row>
    <row r="52" spans="2:62">
      <c r="B52" s="463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556"/>
      <c r="V52" s="556"/>
      <c r="W52" s="556"/>
      <c r="X52" s="556"/>
      <c r="Y52" s="556"/>
      <c r="Z52" s="556"/>
      <c r="AA52" s="556"/>
      <c r="AB52" s="557" t="s">
        <v>588</v>
      </c>
      <c r="AC52" s="916"/>
      <c r="AD52" s="916"/>
      <c r="AE52" s="916"/>
      <c r="AF52" s="916"/>
      <c r="AG52" s="916"/>
      <c r="AH52" s="917"/>
      <c r="AI52" s="557" t="s">
        <v>815</v>
      </c>
      <c r="AJ52" s="916"/>
      <c r="AK52" s="916"/>
      <c r="AL52" s="916"/>
      <c r="AM52" s="916"/>
      <c r="AN52" s="916"/>
      <c r="AO52" s="917"/>
      <c r="AP52" s="557" t="s">
        <v>739</v>
      </c>
      <c r="AQ52" s="916"/>
      <c r="AR52" s="916"/>
      <c r="AS52" s="916"/>
      <c r="AT52" s="916"/>
      <c r="AU52" s="916"/>
      <c r="AV52" s="916"/>
      <c r="AW52" s="916"/>
      <c r="AX52" s="916"/>
      <c r="AY52" s="916"/>
      <c r="AZ52" s="557" t="s">
        <v>738</v>
      </c>
      <c r="BA52" s="916"/>
      <c r="BB52" s="916"/>
      <c r="BC52" s="916"/>
      <c r="BD52" s="916"/>
      <c r="BE52" s="916"/>
      <c r="BF52" s="916"/>
      <c r="BG52" s="916"/>
      <c r="BH52" s="916"/>
      <c r="BI52" s="916"/>
      <c r="BJ52" s="916"/>
    </row>
    <row r="53" spans="2:62" ht="8.1" customHeight="1">
      <c r="T53" s="21"/>
    </row>
    <row r="54" spans="2:62">
      <c r="C54" s="901" t="s">
        <v>737</v>
      </c>
      <c r="D54" s="901"/>
      <c r="E54" s="901"/>
      <c r="F54" s="901"/>
      <c r="G54" s="901"/>
      <c r="H54" s="901"/>
      <c r="I54" s="901"/>
      <c r="J54" s="901"/>
      <c r="K54" s="901"/>
      <c r="L54" s="901"/>
      <c r="M54" s="901"/>
      <c r="N54" s="901"/>
      <c r="O54" s="901"/>
      <c r="P54" s="901"/>
      <c r="Q54" s="901"/>
      <c r="R54" s="901"/>
      <c r="S54" s="901"/>
      <c r="T54" s="22"/>
      <c r="U54" s="485">
        <v>5281</v>
      </c>
      <c r="V54" s="485"/>
      <c r="W54" s="485"/>
      <c r="X54" s="485"/>
      <c r="Y54" s="485"/>
      <c r="Z54" s="485"/>
      <c r="AA54" s="485"/>
      <c r="AB54" s="485">
        <v>2838</v>
      </c>
      <c r="AC54" s="485"/>
      <c r="AD54" s="485"/>
      <c r="AE54" s="485"/>
      <c r="AF54" s="485"/>
      <c r="AG54" s="485"/>
      <c r="AH54" s="485"/>
      <c r="AI54" s="485">
        <v>2443</v>
      </c>
      <c r="AJ54" s="485"/>
      <c r="AK54" s="485"/>
      <c r="AL54" s="485"/>
      <c r="AM54" s="485"/>
      <c r="AN54" s="485"/>
      <c r="AO54" s="485"/>
      <c r="AP54" s="921">
        <v>4723</v>
      </c>
      <c r="AQ54" s="921"/>
      <c r="AR54" s="921"/>
      <c r="AS54" s="921"/>
      <c r="AT54" s="921"/>
      <c r="AU54" s="921"/>
      <c r="AV54" s="921"/>
      <c r="AW54" s="921"/>
      <c r="AX54" s="921"/>
      <c r="AY54" s="921"/>
      <c r="AZ54" s="357"/>
      <c r="BA54" s="357"/>
      <c r="BB54" s="357"/>
      <c r="BC54" s="357"/>
      <c r="BD54" s="485">
        <v>558</v>
      </c>
      <c r="BE54" s="485"/>
      <c r="BF54" s="485"/>
      <c r="BG54" s="485"/>
      <c r="BH54" s="485"/>
      <c r="BI54" s="485"/>
      <c r="BJ54" s="485"/>
    </row>
    <row r="55" spans="2:62" ht="8.1" customHeight="1">
      <c r="T55" s="22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357"/>
      <c r="AX55" s="357"/>
      <c r="AY55" s="357"/>
      <c r="AZ55" s="357"/>
      <c r="BA55" s="357"/>
      <c r="BB55" s="357"/>
      <c r="BC55" s="357"/>
      <c r="BD55" s="288"/>
      <c r="BE55" s="288"/>
      <c r="BF55" s="288"/>
      <c r="BG55" s="288"/>
      <c r="BH55" s="288"/>
      <c r="BI55" s="288"/>
      <c r="BJ55" s="288"/>
    </row>
    <row r="56" spans="2:62">
      <c r="C56" s="458" t="s">
        <v>736</v>
      </c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293"/>
      <c r="U56" s="448">
        <v>5188</v>
      </c>
      <c r="V56" s="448"/>
      <c r="W56" s="448"/>
      <c r="X56" s="448"/>
      <c r="Y56" s="448"/>
      <c r="Z56" s="448"/>
      <c r="AA56" s="448"/>
      <c r="AB56" s="448">
        <v>2775</v>
      </c>
      <c r="AC56" s="448"/>
      <c r="AD56" s="448"/>
      <c r="AE56" s="448"/>
      <c r="AF56" s="448"/>
      <c r="AG56" s="448"/>
      <c r="AH56" s="448"/>
      <c r="AI56" s="448">
        <v>2413</v>
      </c>
      <c r="AJ56" s="448"/>
      <c r="AK56" s="448"/>
      <c r="AL56" s="448"/>
      <c r="AM56" s="448"/>
      <c r="AN56" s="448"/>
      <c r="AO56" s="448"/>
      <c r="AP56" s="920">
        <v>4631</v>
      </c>
      <c r="AQ56" s="920"/>
      <c r="AR56" s="920"/>
      <c r="AS56" s="920"/>
      <c r="AT56" s="920"/>
      <c r="AU56" s="920"/>
      <c r="AV56" s="920"/>
      <c r="AW56" s="920"/>
      <c r="AX56" s="920"/>
      <c r="AY56" s="920"/>
      <c r="AZ56" s="357"/>
      <c r="BA56" s="357"/>
      <c r="BB56" s="357"/>
      <c r="BC56" s="357"/>
      <c r="BD56" s="448">
        <v>557</v>
      </c>
      <c r="BE56" s="448"/>
      <c r="BF56" s="448"/>
      <c r="BG56" s="448"/>
      <c r="BH56" s="448"/>
      <c r="BI56" s="448"/>
      <c r="BJ56" s="448"/>
    </row>
    <row r="57" spans="2:62" ht="8.1" customHeight="1">
      <c r="T57" s="22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357"/>
      <c r="AX57" s="357"/>
      <c r="AY57" s="357"/>
      <c r="AZ57" s="357"/>
      <c r="BA57" s="357"/>
      <c r="BB57" s="357"/>
      <c r="BC57" s="357"/>
      <c r="BD57" s="288"/>
      <c r="BE57" s="288"/>
      <c r="BF57" s="288"/>
      <c r="BG57" s="288"/>
      <c r="BH57" s="288"/>
      <c r="BI57" s="288"/>
      <c r="BJ57" s="288"/>
    </row>
    <row r="58" spans="2:62">
      <c r="C58" s="372"/>
      <c r="D58" s="372"/>
      <c r="E58" s="372"/>
      <c r="F58" s="372"/>
      <c r="G58" s="372"/>
      <c r="H58" s="458" t="s">
        <v>735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/>
      <c r="S58" s="846"/>
      <c r="T58" s="293"/>
      <c r="U58" s="448">
        <v>4908</v>
      </c>
      <c r="V58" s="448"/>
      <c r="W58" s="448"/>
      <c r="X58" s="448"/>
      <c r="Y58" s="448"/>
      <c r="Z58" s="448"/>
      <c r="AA58" s="448"/>
      <c r="AB58" s="448">
        <v>2608</v>
      </c>
      <c r="AC58" s="448"/>
      <c r="AD58" s="448"/>
      <c r="AE58" s="448"/>
      <c r="AF58" s="448"/>
      <c r="AG58" s="448"/>
      <c r="AH58" s="448"/>
      <c r="AI58" s="448">
        <v>2300</v>
      </c>
      <c r="AJ58" s="448"/>
      <c r="AK58" s="448"/>
      <c r="AL58" s="448"/>
      <c r="AM58" s="448"/>
      <c r="AN58" s="448"/>
      <c r="AO58" s="448"/>
      <c r="AP58" s="920">
        <v>4353</v>
      </c>
      <c r="AQ58" s="920"/>
      <c r="AR58" s="920"/>
      <c r="AS58" s="920"/>
      <c r="AT58" s="920"/>
      <c r="AU58" s="920"/>
      <c r="AV58" s="920"/>
      <c r="AW58" s="920"/>
      <c r="AX58" s="920"/>
      <c r="AY58" s="920"/>
      <c r="AZ58" s="357"/>
      <c r="BA58" s="357"/>
      <c r="BB58" s="357"/>
      <c r="BC58" s="357"/>
      <c r="BD58" s="448">
        <v>555</v>
      </c>
      <c r="BE58" s="448"/>
      <c r="BF58" s="448"/>
      <c r="BG58" s="448"/>
      <c r="BH58" s="448"/>
      <c r="BI58" s="448"/>
      <c r="BJ58" s="448"/>
    </row>
    <row r="59" spans="2:62" ht="8.1" customHeight="1">
      <c r="T59" s="22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357"/>
      <c r="AX59" s="357"/>
      <c r="AY59" s="357"/>
      <c r="AZ59" s="357"/>
      <c r="BA59" s="357"/>
      <c r="BB59" s="357"/>
      <c r="BC59" s="357"/>
      <c r="BD59" s="288"/>
      <c r="BE59" s="288"/>
      <c r="BF59" s="288"/>
      <c r="BG59" s="288"/>
      <c r="BH59" s="288"/>
      <c r="BI59" s="288"/>
      <c r="BJ59" s="288"/>
    </row>
    <row r="60" spans="2:62">
      <c r="C60" s="372"/>
      <c r="D60" s="372"/>
      <c r="E60" s="372"/>
      <c r="F60" s="372"/>
      <c r="G60" s="372"/>
      <c r="H60" s="458" t="s">
        <v>193</v>
      </c>
      <c r="I60" s="846"/>
      <c r="J60" s="846"/>
      <c r="K60" s="846"/>
      <c r="L60" s="846"/>
      <c r="M60" s="846"/>
      <c r="N60" s="846"/>
      <c r="O60" s="846"/>
      <c r="P60" s="846"/>
      <c r="Q60" s="846"/>
      <c r="R60" s="846"/>
      <c r="S60" s="846"/>
      <c r="T60" s="293"/>
      <c r="U60" s="448">
        <v>280</v>
      </c>
      <c r="V60" s="448"/>
      <c r="W60" s="448"/>
      <c r="X60" s="448"/>
      <c r="Y60" s="448"/>
      <c r="Z60" s="448"/>
      <c r="AA60" s="448"/>
      <c r="AB60" s="448">
        <v>167</v>
      </c>
      <c r="AC60" s="448"/>
      <c r="AD60" s="448"/>
      <c r="AE60" s="448"/>
      <c r="AF60" s="448"/>
      <c r="AG60" s="448"/>
      <c r="AH60" s="448"/>
      <c r="AI60" s="448">
        <v>113</v>
      </c>
      <c r="AJ60" s="448"/>
      <c r="AK60" s="448"/>
      <c r="AL60" s="448"/>
      <c r="AM60" s="448"/>
      <c r="AN60" s="448"/>
      <c r="AO60" s="448"/>
      <c r="AP60" s="920">
        <v>278</v>
      </c>
      <c r="AQ60" s="920"/>
      <c r="AR60" s="920"/>
      <c r="AS60" s="920"/>
      <c r="AT60" s="920"/>
      <c r="AU60" s="920"/>
      <c r="AV60" s="920"/>
      <c r="AW60" s="920"/>
      <c r="AX60" s="920"/>
      <c r="AY60" s="920"/>
      <c r="AZ60" s="357"/>
      <c r="BA60" s="357"/>
      <c r="BB60" s="357"/>
      <c r="BC60" s="357"/>
      <c r="BD60" s="448">
        <v>2</v>
      </c>
      <c r="BE60" s="448"/>
      <c r="BF60" s="448"/>
      <c r="BG60" s="448"/>
      <c r="BH60" s="448"/>
      <c r="BI60" s="448"/>
      <c r="BJ60" s="448"/>
    </row>
    <row r="61" spans="2:62" ht="8.1" customHeight="1">
      <c r="T61" s="22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357"/>
      <c r="AX61" s="357"/>
      <c r="AY61" s="357"/>
      <c r="AZ61" s="357"/>
      <c r="BA61" s="357"/>
      <c r="BB61" s="357"/>
      <c r="BC61" s="357"/>
      <c r="BD61" s="288"/>
      <c r="BE61" s="288"/>
      <c r="BF61" s="288"/>
      <c r="BG61" s="288"/>
      <c r="BH61" s="288"/>
      <c r="BI61" s="288"/>
      <c r="BJ61" s="288"/>
    </row>
    <row r="62" spans="2:62">
      <c r="C62" s="458" t="s">
        <v>734</v>
      </c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293"/>
      <c r="U62" s="448">
        <v>41</v>
      </c>
      <c r="V62" s="448"/>
      <c r="W62" s="448"/>
      <c r="X62" s="448"/>
      <c r="Y62" s="448"/>
      <c r="Z62" s="448"/>
      <c r="AA62" s="448"/>
      <c r="AB62" s="448">
        <v>23</v>
      </c>
      <c r="AC62" s="448"/>
      <c r="AD62" s="448"/>
      <c r="AE62" s="448"/>
      <c r="AF62" s="448"/>
      <c r="AG62" s="448"/>
      <c r="AH62" s="448"/>
      <c r="AI62" s="448">
        <v>18</v>
      </c>
      <c r="AJ62" s="448"/>
      <c r="AK62" s="448"/>
      <c r="AL62" s="448"/>
      <c r="AM62" s="448"/>
      <c r="AN62" s="448"/>
      <c r="AO62" s="448"/>
      <c r="AP62" s="920">
        <v>41</v>
      </c>
      <c r="AQ62" s="920"/>
      <c r="AR62" s="920"/>
      <c r="AS62" s="920"/>
      <c r="AT62" s="920"/>
      <c r="AU62" s="920"/>
      <c r="AV62" s="920"/>
      <c r="AW62" s="920"/>
      <c r="AX62" s="920"/>
      <c r="AY62" s="920"/>
      <c r="AZ62" s="357"/>
      <c r="BA62" s="357"/>
      <c r="BB62" s="357"/>
      <c r="BC62" s="357"/>
      <c r="BD62" s="448">
        <v>0</v>
      </c>
      <c r="BE62" s="448"/>
      <c r="BF62" s="448"/>
      <c r="BG62" s="448"/>
      <c r="BH62" s="448"/>
      <c r="BI62" s="448"/>
      <c r="BJ62" s="448"/>
    </row>
    <row r="63" spans="2:62" ht="8.1" customHeight="1">
      <c r="T63" s="22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357"/>
      <c r="AX63" s="357"/>
      <c r="AY63" s="357"/>
      <c r="AZ63" s="357"/>
      <c r="BA63" s="357"/>
      <c r="BB63" s="357"/>
      <c r="BC63" s="357"/>
      <c r="BD63" s="288"/>
      <c r="BE63" s="288"/>
      <c r="BF63" s="288"/>
      <c r="BG63" s="288"/>
      <c r="BH63" s="288"/>
      <c r="BI63" s="288"/>
      <c r="BJ63" s="288"/>
    </row>
    <row r="64" spans="2:62">
      <c r="C64" s="458" t="s">
        <v>733</v>
      </c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293"/>
      <c r="U64" s="448">
        <v>7</v>
      </c>
      <c r="V64" s="448"/>
      <c r="W64" s="448"/>
      <c r="X64" s="448"/>
      <c r="Y64" s="448"/>
      <c r="Z64" s="448"/>
      <c r="AA64" s="448"/>
      <c r="AB64" s="448">
        <v>5</v>
      </c>
      <c r="AC64" s="448"/>
      <c r="AD64" s="448"/>
      <c r="AE64" s="448"/>
      <c r="AF64" s="448"/>
      <c r="AG64" s="448"/>
      <c r="AH64" s="448"/>
      <c r="AI64" s="448">
        <v>2</v>
      </c>
      <c r="AJ64" s="448"/>
      <c r="AK64" s="448"/>
      <c r="AL64" s="448"/>
      <c r="AM64" s="448"/>
      <c r="AN64" s="448"/>
      <c r="AO64" s="448"/>
      <c r="AP64" s="920">
        <v>7</v>
      </c>
      <c r="AQ64" s="920"/>
      <c r="AR64" s="920"/>
      <c r="AS64" s="920"/>
      <c r="AT64" s="920"/>
      <c r="AU64" s="920"/>
      <c r="AV64" s="920"/>
      <c r="AW64" s="920"/>
      <c r="AX64" s="920"/>
      <c r="AY64" s="920"/>
      <c r="AZ64" s="357"/>
      <c r="BA64" s="357"/>
      <c r="BB64" s="357"/>
      <c r="BC64" s="357"/>
      <c r="BD64" s="448">
        <v>0</v>
      </c>
      <c r="BE64" s="448"/>
      <c r="BF64" s="448"/>
      <c r="BG64" s="448"/>
      <c r="BH64" s="448"/>
      <c r="BI64" s="448"/>
      <c r="BJ64" s="448"/>
    </row>
    <row r="65" spans="2:62" ht="8.1" customHeight="1">
      <c r="T65" s="22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357"/>
      <c r="AX65" s="357"/>
      <c r="AY65" s="357"/>
      <c r="AZ65" s="357"/>
      <c r="BA65" s="357"/>
      <c r="BB65" s="357"/>
      <c r="BC65" s="357"/>
      <c r="BD65" s="288"/>
      <c r="BE65" s="288"/>
      <c r="BF65" s="288"/>
      <c r="BG65" s="288"/>
      <c r="BH65" s="288"/>
      <c r="BI65" s="288"/>
      <c r="BJ65" s="288"/>
    </row>
    <row r="66" spans="2:62">
      <c r="C66" s="458" t="s">
        <v>732</v>
      </c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293"/>
      <c r="U66" s="476">
        <v>0</v>
      </c>
      <c r="V66" s="477"/>
      <c r="W66" s="477"/>
      <c r="X66" s="477"/>
      <c r="Y66" s="477"/>
      <c r="Z66" s="477"/>
      <c r="AA66" s="477"/>
      <c r="AB66" s="448">
        <v>0</v>
      </c>
      <c r="AC66" s="448"/>
      <c r="AD66" s="448"/>
      <c r="AE66" s="448"/>
      <c r="AF66" s="448"/>
      <c r="AG66" s="448"/>
      <c r="AH66" s="448"/>
      <c r="AI66" s="448">
        <v>0</v>
      </c>
      <c r="AJ66" s="448"/>
      <c r="AK66" s="448"/>
      <c r="AL66" s="448"/>
      <c r="AM66" s="448"/>
      <c r="AN66" s="448"/>
      <c r="AO66" s="448"/>
      <c r="AP66" s="920">
        <v>0</v>
      </c>
      <c r="AQ66" s="920"/>
      <c r="AR66" s="920"/>
      <c r="AS66" s="920"/>
      <c r="AT66" s="920"/>
      <c r="AU66" s="920"/>
      <c r="AV66" s="920"/>
      <c r="AW66" s="920"/>
      <c r="AX66" s="920"/>
      <c r="AY66" s="920"/>
      <c r="AZ66" s="357"/>
      <c r="BA66" s="357"/>
      <c r="BB66" s="357"/>
      <c r="BC66" s="357"/>
      <c r="BD66" s="448">
        <v>0</v>
      </c>
      <c r="BE66" s="448"/>
      <c r="BF66" s="448"/>
      <c r="BG66" s="448"/>
      <c r="BH66" s="448"/>
      <c r="BI66" s="448"/>
      <c r="BJ66" s="448"/>
    </row>
    <row r="67" spans="2:62" ht="8.1" customHeight="1">
      <c r="T67" s="22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357"/>
      <c r="AX67" s="357"/>
      <c r="AY67" s="357"/>
      <c r="AZ67" s="357"/>
      <c r="BA67" s="357"/>
      <c r="BB67" s="357"/>
      <c r="BC67" s="357"/>
      <c r="BD67" s="288"/>
      <c r="BE67" s="288"/>
      <c r="BF67" s="288"/>
      <c r="BG67" s="288"/>
      <c r="BH67" s="288"/>
      <c r="BI67" s="288"/>
      <c r="BJ67" s="288"/>
    </row>
    <row r="68" spans="2:62">
      <c r="C68" s="458" t="s">
        <v>731</v>
      </c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293"/>
      <c r="U68" s="476">
        <v>9</v>
      </c>
      <c r="V68" s="448"/>
      <c r="W68" s="448"/>
      <c r="X68" s="448"/>
      <c r="Y68" s="448"/>
      <c r="Z68" s="448"/>
      <c r="AA68" s="448"/>
      <c r="AB68" s="448">
        <v>8</v>
      </c>
      <c r="AC68" s="448"/>
      <c r="AD68" s="448"/>
      <c r="AE68" s="448"/>
      <c r="AF68" s="448"/>
      <c r="AG68" s="448"/>
      <c r="AH68" s="448"/>
      <c r="AI68" s="448">
        <v>1</v>
      </c>
      <c r="AJ68" s="448"/>
      <c r="AK68" s="448"/>
      <c r="AL68" s="448"/>
      <c r="AM68" s="448"/>
      <c r="AN68" s="448"/>
      <c r="AO68" s="448"/>
      <c r="AP68" s="920">
        <v>9</v>
      </c>
      <c r="AQ68" s="920"/>
      <c r="AR68" s="920"/>
      <c r="AS68" s="920"/>
      <c r="AT68" s="920"/>
      <c r="AU68" s="920"/>
      <c r="AV68" s="920"/>
      <c r="AW68" s="920"/>
      <c r="AX68" s="920"/>
      <c r="AY68" s="920"/>
      <c r="AZ68" s="357"/>
      <c r="BA68" s="357"/>
      <c r="BB68" s="357"/>
      <c r="BC68" s="357"/>
      <c r="BD68" s="448">
        <v>0</v>
      </c>
      <c r="BE68" s="448"/>
      <c r="BF68" s="448"/>
      <c r="BG68" s="448"/>
      <c r="BH68" s="448"/>
      <c r="BI68" s="448"/>
      <c r="BJ68" s="448"/>
    </row>
    <row r="69" spans="2:62" ht="8.1" customHeight="1">
      <c r="T69" s="22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357"/>
      <c r="AX69" s="357"/>
      <c r="AY69" s="357"/>
      <c r="AZ69" s="357"/>
      <c r="BA69" s="357"/>
      <c r="BB69" s="357"/>
      <c r="BC69" s="357"/>
      <c r="BD69" s="288"/>
      <c r="BE69" s="288"/>
      <c r="BF69" s="288"/>
      <c r="BG69" s="288"/>
      <c r="BH69" s="288"/>
      <c r="BI69" s="288"/>
      <c r="BJ69" s="288"/>
    </row>
    <row r="70" spans="2:62">
      <c r="C70" s="458" t="s">
        <v>730</v>
      </c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293"/>
      <c r="U70" s="476">
        <v>34</v>
      </c>
      <c r="V70" s="448"/>
      <c r="W70" s="448"/>
      <c r="X70" s="448"/>
      <c r="Y70" s="448"/>
      <c r="Z70" s="448"/>
      <c r="AA70" s="448"/>
      <c r="AB70" s="448">
        <v>27</v>
      </c>
      <c r="AC70" s="448"/>
      <c r="AD70" s="448"/>
      <c r="AE70" s="448"/>
      <c r="AF70" s="448"/>
      <c r="AG70" s="448"/>
      <c r="AH70" s="448"/>
      <c r="AI70" s="448">
        <v>7</v>
      </c>
      <c r="AJ70" s="448"/>
      <c r="AK70" s="448"/>
      <c r="AL70" s="448"/>
      <c r="AM70" s="448"/>
      <c r="AN70" s="448"/>
      <c r="AO70" s="448"/>
      <c r="AP70" s="920">
        <v>33</v>
      </c>
      <c r="AQ70" s="920"/>
      <c r="AR70" s="920"/>
      <c r="AS70" s="920"/>
      <c r="AT70" s="920"/>
      <c r="AU70" s="920"/>
      <c r="AV70" s="920"/>
      <c r="AW70" s="920"/>
      <c r="AX70" s="920"/>
      <c r="AY70" s="920"/>
      <c r="AZ70" s="357"/>
      <c r="BA70" s="357"/>
      <c r="BB70" s="357"/>
      <c r="BC70" s="357"/>
      <c r="BD70" s="448">
        <v>1</v>
      </c>
      <c r="BE70" s="448"/>
      <c r="BF70" s="448"/>
      <c r="BG70" s="448"/>
      <c r="BH70" s="448"/>
      <c r="BI70" s="448"/>
      <c r="BJ70" s="448"/>
    </row>
    <row r="71" spans="2:62" ht="8.1" customHeight="1">
      <c r="T71" s="22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357"/>
      <c r="AX71" s="357"/>
      <c r="AY71" s="357"/>
      <c r="AZ71" s="357"/>
      <c r="BA71" s="357"/>
      <c r="BB71" s="357"/>
      <c r="BC71" s="357"/>
      <c r="BD71" s="288"/>
      <c r="BE71" s="288"/>
      <c r="BF71" s="288"/>
      <c r="BG71" s="288"/>
      <c r="BH71" s="288"/>
      <c r="BI71" s="288"/>
      <c r="BJ71" s="288"/>
    </row>
    <row r="72" spans="2:62">
      <c r="C72" s="458" t="s">
        <v>729</v>
      </c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293"/>
      <c r="U72" s="476">
        <v>2</v>
      </c>
      <c r="V72" s="448"/>
      <c r="W72" s="448"/>
      <c r="X72" s="448"/>
      <c r="Y72" s="448"/>
      <c r="Z72" s="448"/>
      <c r="AA72" s="448"/>
      <c r="AB72" s="448">
        <v>0</v>
      </c>
      <c r="AC72" s="448"/>
      <c r="AD72" s="448"/>
      <c r="AE72" s="448"/>
      <c r="AF72" s="448"/>
      <c r="AG72" s="448"/>
      <c r="AH72" s="448"/>
      <c r="AI72" s="448">
        <v>2</v>
      </c>
      <c r="AJ72" s="448"/>
      <c r="AK72" s="448"/>
      <c r="AL72" s="448"/>
      <c r="AM72" s="448"/>
      <c r="AN72" s="448"/>
      <c r="AO72" s="448"/>
      <c r="AP72" s="920">
        <v>2</v>
      </c>
      <c r="AQ72" s="920"/>
      <c r="AR72" s="920"/>
      <c r="AS72" s="920"/>
      <c r="AT72" s="920"/>
      <c r="AU72" s="920"/>
      <c r="AV72" s="920"/>
      <c r="AW72" s="920"/>
      <c r="AX72" s="920"/>
      <c r="AY72" s="920"/>
      <c r="AZ72" s="357"/>
      <c r="BA72" s="357"/>
      <c r="BB72" s="357"/>
      <c r="BC72" s="357"/>
      <c r="BD72" s="448">
        <v>0</v>
      </c>
      <c r="BE72" s="448"/>
      <c r="BF72" s="448"/>
      <c r="BG72" s="448"/>
      <c r="BH72" s="448"/>
      <c r="BI72" s="448"/>
      <c r="BJ72" s="448"/>
    </row>
    <row r="73" spans="2:62" ht="8.1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62">
      <c r="B74" s="452" t="s">
        <v>9</v>
      </c>
      <c r="C74" s="452"/>
      <c r="D74" s="452"/>
      <c r="E74" s="354" t="s">
        <v>728</v>
      </c>
      <c r="F74" s="2" t="s">
        <v>787</v>
      </c>
    </row>
  </sheetData>
  <mergeCells count="298">
    <mergeCell ref="C45:D45"/>
    <mergeCell ref="B46:D46"/>
    <mergeCell ref="B49:BJ49"/>
    <mergeCell ref="B51:T52"/>
    <mergeCell ref="U51:AA52"/>
    <mergeCell ref="AB51:AO51"/>
    <mergeCell ref="AS1:BK2"/>
    <mergeCell ref="D30:G30"/>
    <mergeCell ref="E31:H31"/>
    <mergeCell ref="I31:K31"/>
    <mergeCell ref="L31:O31"/>
    <mergeCell ref="AV24:AZ24"/>
    <mergeCell ref="BA24:BE24"/>
    <mergeCell ref="BF24:BJ24"/>
    <mergeCell ref="I22:K22"/>
    <mergeCell ref="I42:K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BA19:BE19"/>
    <mergeCell ref="BF19:BJ19"/>
    <mergeCell ref="AQ22:AU22"/>
    <mergeCell ref="AV22:AZ22"/>
    <mergeCell ref="BA22:BE22"/>
    <mergeCell ref="BF22:BJ22"/>
    <mergeCell ref="R22:V22"/>
    <mergeCell ref="W22:AA22"/>
    <mergeCell ref="AB22:AF22"/>
    <mergeCell ref="AG22:AK22"/>
    <mergeCell ref="AL22:AP22"/>
    <mergeCell ref="BA18:BE18"/>
    <mergeCell ref="BF18:BJ18"/>
    <mergeCell ref="BA14:BE14"/>
    <mergeCell ref="W18:AA18"/>
    <mergeCell ref="AB18:AF18"/>
    <mergeCell ref="AG18:AK18"/>
    <mergeCell ref="AL18:AP18"/>
    <mergeCell ref="AQ14:AU14"/>
    <mergeCell ref="AV14:AZ14"/>
    <mergeCell ref="AB14:AF14"/>
    <mergeCell ref="AG14:AK14"/>
    <mergeCell ref="AL14:AP14"/>
    <mergeCell ref="AQ18:AU18"/>
    <mergeCell ref="AV17:AZ17"/>
    <mergeCell ref="BA17:BE17"/>
    <mergeCell ref="BF17:BJ17"/>
    <mergeCell ref="B5:BJ5"/>
    <mergeCell ref="R14:V14"/>
    <mergeCell ref="W14:AA14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D11:G11"/>
    <mergeCell ref="E12:H12"/>
    <mergeCell ref="I12:K12"/>
    <mergeCell ref="L12:O12"/>
    <mergeCell ref="BF14:BJ14"/>
    <mergeCell ref="B7:Q9"/>
    <mergeCell ref="R7:BJ7"/>
    <mergeCell ref="R8:AU8"/>
    <mergeCell ref="AV8:BJ8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BF13:BJ13"/>
    <mergeCell ref="I14:K14"/>
    <mergeCell ref="D16:G16"/>
    <mergeCell ref="I13:K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E17:H17"/>
    <mergeCell ref="I17:K17"/>
    <mergeCell ref="L17:O17"/>
    <mergeCell ref="R17:V17"/>
    <mergeCell ref="W17:AA17"/>
    <mergeCell ref="AB17:AF17"/>
    <mergeCell ref="AG17:AK17"/>
    <mergeCell ref="AL17:AP17"/>
    <mergeCell ref="AQ17:AU17"/>
    <mergeCell ref="I18:K18"/>
    <mergeCell ref="I19:K19"/>
    <mergeCell ref="R19:V19"/>
    <mergeCell ref="W19:AA19"/>
    <mergeCell ref="AB19:AF19"/>
    <mergeCell ref="AG19:AK19"/>
    <mergeCell ref="AL19:AP19"/>
    <mergeCell ref="AQ19:AU19"/>
    <mergeCell ref="AV19:AZ19"/>
    <mergeCell ref="AV18:AZ18"/>
    <mergeCell ref="R18:V18"/>
    <mergeCell ref="D21:G21"/>
    <mergeCell ref="E22:H22"/>
    <mergeCell ref="I23:K23"/>
    <mergeCell ref="R23:V23"/>
    <mergeCell ref="W23:AA23"/>
    <mergeCell ref="AB23:AF23"/>
    <mergeCell ref="AG23:AK23"/>
    <mergeCell ref="AL23:AP23"/>
    <mergeCell ref="AQ23:AU23"/>
    <mergeCell ref="L22:O22"/>
    <mergeCell ref="AV23:AZ23"/>
    <mergeCell ref="BA23:BE23"/>
    <mergeCell ref="BF23:BJ23"/>
    <mergeCell ref="B26:Q28"/>
    <mergeCell ref="R26:BJ26"/>
    <mergeCell ref="R27:AU27"/>
    <mergeCell ref="AV27:BJ27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I24:K24"/>
    <mergeCell ref="R24:V24"/>
    <mergeCell ref="W24:AA24"/>
    <mergeCell ref="AB24:AF24"/>
    <mergeCell ref="AG24:AK24"/>
    <mergeCell ref="AL24:AP24"/>
    <mergeCell ref="AQ24:AU24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F32:BJ32"/>
    <mergeCell ref="I33:K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I32:K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D35:G35"/>
    <mergeCell ref="E36:H36"/>
    <mergeCell ref="I36:K36"/>
    <mergeCell ref="L36:O36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BF36:BJ36"/>
    <mergeCell ref="I37:K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BF38:BJ38"/>
    <mergeCell ref="D40:G40"/>
    <mergeCell ref="E41:H41"/>
    <mergeCell ref="I41:K41"/>
    <mergeCell ref="L41:O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I38:K38"/>
    <mergeCell ref="R38:V38"/>
    <mergeCell ref="W38:AA38"/>
    <mergeCell ref="AB38:AF38"/>
    <mergeCell ref="AG38:AK38"/>
    <mergeCell ref="AL38:AP38"/>
    <mergeCell ref="AQ38:AU38"/>
    <mergeCell ref="AV38:AZ38"/>
    <mergeCell ref="BA38:BE38"/>
    <mergeCell ref="BF42:BJ42"/>
    <mergeCell ref="I43:K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AP51:BJ51"/>
    <mergeCell ref="AB52:AH52"/>
    <mergeCell ref="AI52:AO52"/>
    <mergeCell ref="AP52:AY52"/>
    <mergeCell ref="AZ52:BJ52"/>
    <mergeCell ref="C54:S54"/>
    <mergeCell ref="U54:AA54"/>
    <mergeCell ref="AB54:AH54"/>
    <mergeCell ref="AI54:AO54"/>
    <mergeCell ref="AP54:AY54"/>
    <mergeCell ref="BD54:BJ54"/>
    <mergeCell ref="C56:S56"/>
    <mergeCell ref="U56:AA56"/>
    <mergeCell ref="AB56:AH56"/>
    <mergeCell ref="AI56:AO56"/>
    <mergeCell ref="AP56:AY56"/>
    <mergeCell ref="BD56:BJ56"/>
    <mergeCell ref="H58:S58"/>
    <mergeCell ref="U58:AA58"/>
    <mergeCell ref="AB58:AH58"/>
    <mergeCell ref="AI58:AO58"/>
    <mergeCell ref="AP58:AY58"/>
    <mergeCell ref="BD58:BJ58"/>
    <mergeCell ref="H60:S60"/>
    <mergeCell ref="U60:AA60"/>
    <mergeCell ref="AB60:AH60"/>
    <mergeCell ref="AI60:AO60"/>
    <mergeCell ref="AP60:AY60"/>
    <mergeCell ref="BD60:BJ60"/>
    <mergeCell ref="C62:S62"/>
    <mergeCell ref="U62:AA62"/>
    <mergeCell ref="AB62:AH62"/>
    <mergeCell ref="AI62:AO62"/>
    <mergeCell ref="AP62:AY62"/>
    <mergeCell ref="BD62:BJ62"/>
    <mergeCell ref="C64:S64"/>
    <mergeCell ref="U64:AA64"/>
    <mergeCell ref="AB64:AH64"/>
    <mergeCell ref="AI64:AO64"/>
    <mergeCell ref="AP64:AY64"/>
    <mergeCell ref="BD64:BJ64"/>
    <mergeCell ref="C66:S66"/>
    <mergeCell ref="U66:AA66"/>
    <mergeCell ref="AB66:AH66"/>
    <mergeCell ref="AI66:AO66"/>
    <mergeCell ref="AP66:AY66"/>
    <mergeCell ref="BD66:BJ66"/>
    <mergeCell ref="C72:S72"/>
    <mergeCell ref="U72:AA72"/>
    <mergeCell ref="AB72:AH72"/>
    <mergeCell ref="AI72:AO72"/>
    <mergeCell ref="AP72:AY72"/>
    <mergeCell ref="BD72:BJ72"/>
    <mergeCell ref="B74:D74"/>
    <mergeCell ref="C68:S68"/>
    <mergeCell ref="U68:AA68"/>
    <mergeCell ref="AB68:AH68"/>
    <mergeCell ref="AI68:AO68"/>
    <mergeCell ref="AP68:AY68"/>
    <mergeCell ref="BD68:BJ68"/>
    <mergeCell ref="C70:S70"/>
    <mergeCell ref="U70:AA70"/>
    <mergeCell ref="AB70:AH70"/>
    <mergeCell ref="AI70:AO70"/>
    <mergeCell ref="AP70:AY70"/>
    <mergeCell ref="BD70:BJ70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L6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4" ht="11.1" customHeight="1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439">
        <f>'186'!A1+1</f>
        <v>187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2:64" ht="11.1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2:64" ht="11.1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</row>
    <row r="4" spans="2:64" ht="11.1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</row>
    <row r="5" spans="2:64" ht="18" customHeight="1">
      <c r="B5" s="446" t="s">
        <v>834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2:64" ht="12.95" customHeight="1">
      <c r="B6" s="454" t="s">
        <v>92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2:64" ht="12.95" customHeight="1">
      <c r="BJ7" s="3"/>
    </row>
    <row r="8" spans="2:64" ht="15" customHeight="1">
      <c r="B8" s="468" t="s">
        <v>95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2" t="s">
        <v>97</v>
      </c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 t="s">
        <v>98</v>
      </c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 t="s">
        <v>99</v>
      </c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 t="s">
        <v>100</v>
      </c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7"/>
    </row>
    <row r="9" spans="2:64" ht="15" customHeight="1">
      <c r="B9" s="470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64" t="s">
        <v>93</v>
      </c>
      <c r="P9" s="464"/>
      <c r="Q9" s="464"/>
      <c r="R9" s="464"/>
      <c r="S9" s="464"/>
      <c r="T9" s="464"/>
      <c r="U9" s="464" t="s">
        <v>94</v>
      </c>
      <c r="V9" s="464"/>
      <c r="W9" s="464"/>
      <c r="X9" s="464"/>
      <c r="Y9" s="464"/>
      <c r="Z9" s="464"/>
      <c r="AA9" s="464" t="s">
        <v>93</v>
      </c>
      <c r="AB9" s="464"/>
      <c r="AC9" s="464"/>
      <c r="AD9" s="464"/>
      <c r="AE9" s="464"/>
      <c r="AF9" s="464"/>
      <c r="AG9" s="464" t="s">
        <v>94</v>
      </c>
      <c r="AH9" s="464"/>
      <c r="AI9" s="464"/>
      <c r="AJ9" s="464"/>
      <c r="AK9" s="464"/>
      <c r="AL9" s="464"/>
      <c r="AM9" s="464" t="s">
        <v>93</v>
      </c>
      <c r="AN9" s="464"/>
      <c r="AO9" s="464"/>
      <c r="AP9" s="464"/>
      <c r="AQ9" s="464"/>
      <c r="AR9" s="464"/>
      <c r="AS9" s="464" t="s">
        <v>94</v>
      </c>
      <c r="AT9" s="464"/>
      <c r="AU9" s="464"/>
      <c r="AV9" s="464"/>
      <c r="AW9" s="464"/>
      <c r="AX9" s="464"/>
      <c r="AY9" s="464" t="s">
        <v>93</v>
      </c>
      <c r="AZ9" s="464"/>
      <c r="BA9" s="464"/>
      <c r="BB9" s="464"/>
      <c r="BC9" s="464"/>
      <c r="BD9" s="464"/>
      <c r="BE9" s="464" t="s">
        <v>94</v>
      </c>
      <c r="BF9" s="464"/>
      <c r="BG9" s="464"/>
      <c r="BH9" s="464"/>
      <c r="BI9" s="464"/>
      <c r="BJ9" s="466"/>
    </row>
    <row r="10" spans="2:64">
      <c r="N10" s="21"/>
    </row>
    <row r="11" spans="2:64">
      <c r="C11" s="458" t="s">
        <v>96</v>
      </c>
      <c r="D11" s="458"/>
      <c r="E11" s="458"/>
      <c r="F11" s="458"/>
      <c r="G11" s="454">
        <v>21</v>
      </c>
      <c r="H11" s="454"/>
      <c r="I11" s="454"/>
      <c r="J11" s="458" t="s">
        <v>95</v>
      </c>
      <c r="K11" s="458"/>
      <c r="L11" s="458"/>
      <c r="M11" s="458"/>
      <c r="N11" s="22"/>
      <c r="O11" s="478">
        <v>10214</v>
      </c>
      <c r="P11" s="479"/>
      <c r="Q11" s="479"/>
      <c r="R11" s="479"/>
      <c r="S11" s="479"/>
      <c r="T11" s="479"/>
      <c r="U11" s="478">
        <v>14404</v>
      </c>
      <c r="V11" s="448"/>
      <c r="W11" s="448"/>
      <c r="X11" s="448"/>
      <c r="Y11" s="448"/>
      <c r="Z11" s="448"/>
      <c r="AA11" s="478">
        <v>9067</v>
      </c>
      <c r="AB11" s="448"/>
      <c r="AC11" s="448"/>
      <c r="AD11" s="448"/>
      <c r="AE11" s="448"/>
      <c r="AF11" s="448"/>
      <c r="AG11" s="478">
        <v>12857</v>
      </c>
      <c r="AH11" s="448"/>
      <c r="AI11" s="448"/>
      <c r="AJ11" s="448"/>
      <c r="AK11" s="448"/>
      <c r="AL11" s="448"/>
      <c r="AM11" s="478">
        <v>9093</v>
      </c>
      <c r="AN11" s="448"/>
      <c r="AO11" s="448"/>
      <c r="AP11" s="448"/>
      <c r="AQ11" s="448"/>
      <c r="AR11" s="448"/>
      <c r="AS11" s="478">
        <v>12955</v>
      </c>
      <c r="AT11" s="448"/>
      <c r="AU11" s="448"/>
      <c r="AV11" s="448"/>
      <c r="AW11" s="448"/>
      <c r="AX11" s="448"/>
      <c r="AY11" s="478">
        <v>850</v>
      </c>
      <c r="AZ11" s="448"/>
      <c r="BA11" s="448"/>
      <c r="BB11" s="448"/>
      <c r="BC11" s="448"/>
      <c r="BD11" s="448"/>
      <c r="BE11" s="478">
        <v>1190</v>
      </c>
      <c r="BF11" s="448"/>
      <c r="BG11" s="448"/>
      <c r="BH11" s="448"/>
      <c r="BI11" s="448"/>
      <c r="BJ11" s="448"/>
      <c r="BK11" s="11"/>
      <c r="BL11" s="11"/>
    </row>
    <row r="12" spans="2:64">
      <c r="G12" s="454">
        <v>22</v>
      </c>
      <c r="H12" s="454"/>
      <c r="I12" s="454"/>
      <c r="N12" s="22"/>
      <c r="O12" s="478">
        <v>11154</v>
      </c>
      <c r="P12" s="479"/>
      <c r="Q12" s="479"/>
      <c r="R12" s="479"/>
      <c r="S12" s="479"/>
      <c r="T12" s="479"/>
      <c r="U12" s="478">
        <v>15616</v>
      </c>
      <c r="V12" s="448"/>
      <c r="W12" s="448"/>
      <c r="X12" s="448"/>
      <c r="Y12" s="448"/>
      <c r="Z12" s="448"/>
      <c r="AA12" s="478">
        <v>9961</v>
      </c>
      <c r="AB12" s="448"/>
      <c r="AC12" s="448"/>
      <c r="AD12" s="448"/>
      <c r="AE12" s="448"/>
      <c r="AF12" s="448"/>
      <c r="AG12" s="478">
        <v>13994</v>
      </c>
      <c r="AH12" s="448"/>
      <c r="AI12" s="448"/>
      <c r="AJ12" s="448"/>
      <c r="AK12" s="448"/>
      <c r="AL12" s="448"/>
      <c r="AM12" s="478">
        <v>10033</v>
      </c>
      <c r="AN12" s="448"/>
      <c r="AO12" s="448"/>
      <c r="AP12" s="448"/>
      <c r="AQ12" s="448"/>
      <c r="AR12" s="448"/>
      <c r="AS12" s="478">
        <v>14184</v>
      </c>
      <c r="AT12" s="448"/>
      <c r="AU12" s="448"/>
      <c r="AV12" s="448"/>
      <c r="AW12" s="448"/>
      <c r="AX12" s="448"/>
      <c r="AY12" s="478">
        <v>893</v>
      </c>
      <c r="AZ12" s="448"/>
      <c r="BA12" s="448"/>
      <c r="BB12" s="448"/>
      <c r="BC12" s="448"/>
      <c r="BD12" s="448"/>
      <c r="BE12" s="478">
        <v>1231</v>
      </c>
      <c r="BF12" s="448"/>
      <c r="BG12" s="448"/>
      <c r="BH12" s="448"/>
      <c r="BI12" s="448"/>
      <c r="BJ12" s="448"/>
      <c r="BK12" s="8"/>
      <c r="BL12" s="8"/>
    </row>
    <row r="13" spans="2:64">
      <c r="G13" s="454">
        <v>23</v>
      </c>
      <c r="H13" s="454"/>
      <c r="I13" s="454"/>
      <c r="N13" s="22"/>
      <c r="O13" s="478">
        <v>11870</v>
      </c>
      <c r="P13" s="479"/>
      <c r="Q13" s="479"/>
      <c r="R13" s="479"/>
      <c r="S13" s="479"/>
      <c r="T13" s="479"/>
      <c r="U13" s="478">
        <v>16515</v>
      </c>
      <c r="V13" s="448"/>
      <c r="W13" s="448"/>
      <c r="X13" s="448"/>
      <c r="Y13" s="448"/>
      <c r="Z13" s="448"/>
      <c r="AA13" s="478">
        <v>10562</v>
      </c>
      <c r="AB13" s="448"/>
      <c r="AC13" s="448"/>
      <c r="AD13" s="448"/>
      <c r="AE13" s="448"/>
      <c r="AF13" s="448"/>
      <c r="AG13" s="478">
        <v>14736</v>
      </c>
      <c r="AH13" s="448"/>
      <c r="AI13" s="448"/>
      <c r="AJ13" s="448"/>
      <c r="AK13" s="448"/>
      <c r="AL13" s="448"/>
      <c r="AM13" s="478">
        <v>10659</v>
      </c>
      <c r="AN13" s="448"/>
      <c r="AO13" s="448"/>
      <c r="AP13" s="448"/>
      <c r="AQ13" s="448"/>
      <c r="AR13" s="448"/>
      <c r="AS13" s="478">
        <v>14967</v>
      </c>
      <c r="AT13" s="448"/>
      <c r="AU13" s="448"/>
      <c r="AV13" s="448"/>
      <c r="AW13" s="448"/>
      <c r="AX13" s="448"/>
      <c r="AY13" s="478">
        <v>922</v>
      </c>
      <c r="AZ13" s="448"/>
      <c r="BA13" s="448"/>
      <c r="BB13" s="448"/>
      <c r="BC13" s="448"/>
      <c r="BD13" s="448"/>
      <c r="BE13" s="478">
        <v>1263</v>
      </c>
      <c r="BF13" s="448"/>
      <c r="BG13" s="448"/>
      <c r="BH13" s="448"/>
      <c r="BI13" s="448"/>
      <c r="BJ13" s="448"/>
      <c r="BK13" s="8"/>
      <c r="BL13" s="8"/>
    </row>
    <row r="14" spans="2:64">
      <c r="G14" s="454">
        <v>24</v>
      </c>
      <c r="H14" s="454"/>
      <c r="I14" s="454"/>
      <c r="N14" s="22"/>
      <c r="O14" s="478">
        <v>12427</v>
      </c>
      <c r="P14" s="479"/>
      <c r="Q14" s="479"/>
      <c r="R14" s="479"/>
      <c r="S14" s="479"/>
      <c r="T14" s="479"/>
      <c r="U14" s="478">
        <v>17115</v>
      </c>
      <c r="V14" s="448"/>
      <c r="W14" s="448"/>
      <c r="X14" s="448"/>
      <c r="Y14" s="448"/>
      <c r="Z14" s="448"/>
      <c r="AA14" s="478">
        <v>11081</v>
      </c>
      <c r="AB14" s="448"/>
      <c r="AC14" s="448"/>
      <c r="AD14" s="448"/>
      <c r="AE14" s="448"/>
      <c r="AF14" s="448"/>
      <c r="AG14" s="478">
        <v>15225</v>
      </c>
      <c r="AH14" s="448"/>
      <c r="AI14" s="448"/>
      <c r="AJ14" s="448"/>
      <c r="AK14" s="448"/>
      <c r="AL14" s="448"/>
      <c r="AM14" s="478">
        <v>11236</v>
      </c>
      <c r="AN14" s="448"/>
      <c r="AO14" s="448"/>
      <c r="AP14" s="448"/>
      <c r="AQ14" s="448"/>
      <c r="AR14" s="448"/>
      <c r="AS14" s="478">
        <v>15501</v>
      </c>
      <c r="AT14" s="448"/>
      <c r="AU14" s="448"/>
      <c r="AV14" s="448"/>
      <c r="AW14" s="448"/>
      <c r="AX14" s="448"/>
      <c r="AY14" s="478">
        <v>901</v>
      </c>
      <c r="AZ14" s="448"/>
      <c r="BA14" s="448"/>
      <c r="BB14" s="448"/>
      <c r="BC14" s="448"/>
      <c r="BD14" s="448"/>
      <c r="BE14" s="478">
        <v>1225</v>
      </c>
      <c r="BF14" s="448"/>
      <c r="BG14" s="448"/>
      <c r="BH14" s="448"/>
      <c r="BI14" s="448"/>
      <c r="BJ14" s="448"/>
      <c r="BK14" s="8"/>
      <c r="BL14" s="8"/>
    </row>
    <row r="15" spans="2:64">
      <c r="G15" s="455">
        <v>25</v>
      </c>
      <c r="H15" s="455"/>
      <c r="I15" s="455"/>
      <c r="N15" s="22"/>
      <c r="O15" s="484">
        <v>12566</v>
      </c>
      <c r="P15" s="488"/>
      <c r="Q15" s="488"/>
      <c r="R15" s="488"/>
      <c r="S15" s="488"/>
      <c r="T15" s="488"/>
      <c r="U15" s="484">
        <v>17103</v>
      </c>
      <c r="V15" s="485"/>
      <c r="W15" s="485"/>
      <c r="X15" s="485"/>
      <c r="Y15" s="485"/>
      <c r="Z15" s="485"/>
      <c r="AA15" s="484">
        <v>11295</v>
      </c>
      <c r="AB15" s="485"/>
      <c r="AC15" s="485"/>
      <c r="AD15" s="485"/>
      <c r="AE15" s="485"/>
      <c r="AF15" s="485"/>
      <c r="AG15" s="484">
        <v>15331</v>
      </c>
      <c r="AH15" s="485"/>
      <c r="AI15" s="485"/>
      <c r="AJ15" s="485"/>
      <c r="AK15" s="485"/>
      <c r="AL15" s="485"/>
      <c r="AM15" s="484">
        <v>11552</v>
      </c>
      <c r="AN15" s="485"/>
      <c r="AO15" s="485"/>
      <c r="AP15" s="485"/>
      <c r="AQ15" s="485"/>
      <c r="AR15" s="485"/>
      <c r="AS15" s="484">
        <v>15805</v>
      </c>
      <c r="AT15" s="485"/>
      <c r="AU15" s="485"/>
      <c r="AV15" s="485"/>
      <c r="AW15" s="485"/>
      <c r="AX15" s="485"/>
      <c r="AY15" s="484">
        <v>880</v>
      </c>
      <c r="AZ15" s="485"/>
      <c r="BA15" s="485"/>
      <c r="BB15" s="485"/>
      <c r="BC15" s="485"/>
      <c r="BD15" s="485"/>
      <c r="BE15" s="484">
        <v>1197</v>
      </c>
      <c r="BF15" s="485"/>
      <c r="BG15" s="485"/>
      <c r="BH15" s="485"/>
      <c r="BI15" s="485"/>
      <c r="BJ15" s="485"/>
      <c r="BK15" s="10"/>
      <c r="BL15" s="10"/>
    </row>
    <row r="16" spans="2:6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4" ht="15" customHeight="1">
      <c r="B17" s="468" t="s">
        <v>95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2" t="s">
        <v>101</v>
      </c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 t="s">
        <v>102</v>
      </c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 t="s">
        <v>414</v>
      </c>
      <c r="AN17" s="462"/>
      <c r="AO17" s="462"/>
      <c r="AP17" s="462"/>
      <c r="AQ17" s="462"/>
      <c r="AR17" s="462"/>
      <c r="AS17" s="462"/>
      <c r="AT17" s="462"/>
      <c r="AU17" s="462" t="s">
        <v>415</v>
      </c>
      <c r="AV17" s="462"/>
      <c r="AW17" s="462"/>
      <c r="AX17" s="462"/>
      <c r="AY17" s="462"/>
      <c r="AZ17" s="462"/>
      <c r="BA17" s="462"/>
      <c r="BB17" s="462"/>
      <c r="BC17" s="462" t="s">
        <v>416</v>
      </c>
      <c r="BD17" s="462"/>
      <c r="BE17" s="462"/>
      <c r="BF17" s="462"/>
      <c r="BG17" s="462"/>
      <c r="BH17" s="462"/>
      <c r="BI17" s="462"/>
      <c r="BJ17" s="467"/>
    </row>
    <row r="18" spans="2:64" ht="15" customHeight="1"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64" t="s">
        <v>93</v>
      </c>
      <c r="P18" s="464"/>
      <c r="Q18" s="464"/>
      <c r="R18" s="464"/>
      <c r="S18" s="464"/>
      <c r="T18" s="464"/>
      <c r="U18" s="464" t="s">
        <v>94</v>
      </c>
      <c r="V18" s="464"/>
      <c r="W18" s="464"/>
      <c r="X18" s="464"/>
      <c r="Y18" s="464"/>
      <c r="Z18" s="464"/>
      <c r="AA18" s="464" t="s">
        <v>93</v>
      </c>
      <c r="AB18" s="464"/>
      <c r="AC18" s="464"/>
      <c r="AD18" s="464"/>
      <c r="AE18" s="464"/>
      <c r="AF18" s="464"/>
      <c r="AG18" s="464" t="s">
        <v>94</v>
      </c>
      <c r="AH18" s="464"/>
      <c r="AI18" s="464"/>
      <c r="AJ18" s="464"/>
      <c r="AK18" s="464"/>
      <c r="AL18" s="464"/>
      <c r="AM18" s="464" t="s">
        <v>93</v>
      </c>
      <c r="AN18" s="464"/>
      <c r="AO18" s="464"/>
      <c r="AP18" s="464"/>
      <c r="AQ18" s="464" t="s">
        <v>94</v>
      </c>
      <c r="AR18" s="464"/>
      <c r="AS18" s="464"/>
      <c r="AT18" s="464"/>
      <c r="AU18" s="464" t="s">
        <v>93</v>
      </c>
      <c r="AV18" s="464"/>
      <c r="AW18" s="464"/>
      <c r="AX18" s="464"/>
      <c r="AY18" s="464" t="s">
        <v>94</v>
      </c>
      <c r="AZ18" s="464"/>
      <c r="BA18" s="464"/>
      <c r="BB18" s="464"/>
      <c r="BC18" s="464" t="s">
        <v>93</v>
      </c>
      <c r="BD18" s="464"/>
      <c r="BE18" s="464"/>
      <c r="BF18" s="464"/>
      <c r="BG18" s="464" t="s">
        <v>94</v>
      </c>
      <c r="BH18" s="464"/>
      <c r="BI18" s="464"/>
      <c r="BJ18" s="466"/>
    </row>
    <row r="19" spans="2:64">
      <c r="N19" s="21"/>
    </row>
    <row r="20" spans="2:64">
      <c r="C20" s="458" t="s">
        <v>96</v>
      </c>
      <c r="D20" s="458"/>
      <c r="E20" s="458"/>
      <c r="F20" s="458"/>
      <c r="G20" s="454">
        <v>21</v>
      </c>
      <c r="H20" s="454"/>
      <c r="I20" s="454"/>
      <c r="J20" s="458" t="s">
        <v>95</v>
      </c>
      <c r="K20" s="458"/>
      <c r="L20" s="458"/>
      <c r="M20" s="458"/>
      <c r="N20" s="22"/>
      <c r="O20" s="478">
        <v>1520</v>
      </c>
      <c r="P20" s="448"/>
      <c r="Q20" s="448"/>
      <c r="R20" s="448"/>
      <c r="S20" s="448"/>
      <c r="T20" s="448"/>
      <c r="U20" s="478">
        <v>1579</v>
      </c>
      <c r="V20" s="448"/>
      <c r="W20" s="448"/>
      <c r="X20" s="448"/>
      <c r="Y20" s="448"/>
      <c r="Z20" s="448"/>
      <c r="AA20" s="478">
        <v>8058</v>
      </c>
      <c r="AB20" s="448"/>
      <c r="AC20" s="448"/>
      <c r="AD20" s="448"/>
      <c r="AE20" s="448"/>
      <c r="AF20" s="448"/>
      <c r="AG20" s="478">
        <v>10040</v>
      </c>
      <c r="AH20" s="448"/>
      <c r="AI20" s="448"/>
      <c r="AJ20" s="448"/>
      <c r="AK20" s="448"/>
      <c r="AL20" s="448"/>
      <c r="AM20" s="456">
        <v>9</v>
      </c>
      <c r="AN20" s="483"/>
      <c r="AO20" s="483"/>
      <c r="AP20" s="483"/>
      <c r="AQ20" s="456">
        <v>9</v>
      </c>
      <c r="AR20" s="483"/>
      <c r="AS20" s="483"/>
      <c r="AT20" s="483"/>
      <c r="AU20" s="478">
        <v>4869</v>
      </c>
      <c r="AV20" s="448"/>
      <c r="AW20" s="448"/>
      <c r="AX20" s="448"/>
      <c r="AY20" s="478">
        <v>5405</v>
      </c>
      <c r="AZ20" s="479"/>
      <c r="BA20" s="479"/>
      <c r="BB20" s="479"/>
      <c r="BC20" s="478">
        <v>291</v>
      </c>
      <c r="BD20" s="479"/>
      <c r="BE20" s="479"/>
      <c r="BF20" s="479"/>
      <c r="BG20" s="478">
        <v>291</v>
      </c>
      <c r="BH20" s="448"/>
      <c r="BI20" s="448"/>
      <c r="BJ20" s="448"/>
      <c r="BK20" s="11"/>
      <c r="BL20" s="11"/>
    </row>
    <row r="21" spans="2:64">
      <c r="G21" s="454">
        <v>22</v>
      </c>
      <c r="H21" s="454"/>
      <c r="I21" s="454"/>
      <c r="N21" s="22"/>
      <c r="O21" s="478">
        <v>1634</v>
      </c>
      <c r="P21" s="448"/>
      <c r="Q21" s="448"/>
      <c r="R21" s="448"/>
      <c r="S21" s="448"/>
      <c r="T21" s="448"/>
      <c r="U21" s="478">
        <v>1693</v>
      </c>
      <c r="V21" s="448"/>
      <c r="W21" s="448"/>
      <c r="X21" s="448"/>
      <c r="Y21" s="448"/>
      <c r="Z21" s="448"/>
      <c r="AA21" s="478">
        <v>8698</v>
      </c>
      <c r="AB21" s="448"/>
      <c r="AC21" s="448"/>
      <c r="AD21" s="448"/>
      <c r="AE21" s="448"/>
      <c r="AF21" s="448"/>
      <c r="AG21" s="478">
        <v>10898</v>
      </c>
      <c r="AH21" s="448"/>
      <c r="AI21" s="448"/>
      <c r="AJ21" s="448"/>
      <c r="AK21" s="448"/>
      <c r="AL21" s="448"/>
      <c r="AM21" s="456">
        <v>9</v>
      </c>
      <c r="AN21" s="483"/>
      <c r="AO21" s="483"/>
      <c r="AP21" s="483"/>
      <c r="AQ21" s="456">
        <v>9</v>
      </c>
      <c r="AR21" s="483"/>
      <c r="AS21" s="483"/>
      <c r="AT21" s="483"/>
      <c r="AU21" s="478">
        <v>5605</v>
      </c>
      <c r="AV21" s="448"/>
      <c r="AW21" s="448"/>
      <c r="AX21" s="448"/>
      <c r="AY21" s="478">
        <v>6351</v>
      </c>
      <c r="AZ21" s="479"/>
      <c r="BA21" s="479"/>
      <c r="BB21" s="479"/>
      <c r="BC21" s="478">
        <v>402</v>
      </c>
      <c r="BD21" s="479"/>
      <c r="BE21" s="479"/>
      <c r="BF21" s="479"/>
      <c r="BG21" s="478">
        <v>402</v>
      </c>
      <c r="BH21" s="448"/>
      <c r="BI21" s="448"/>
      <c r="BJ21" s="448"/>
      <c r="BK21" s="8"/>
      <c r="BL21" s="8"/>
    </row>
    <row r="22" spans="2:64">
      <c r="G22" s="454">
        <v>23</v>
      </c>
      <c r="H22" s="454"/>
      <c r="I22" s="454"/>
      <c r="N22" s="22"/>
      <c r="O22" s="478">
        <v>1802</v>
      </c>
      <c r="P22" s="448"/>
      <c r="Q22" s="448"/>
      <c r="R22" s="448"/>
      <c r="S22" s="448"/>
      <c r="T22" s="448"/>
      <c r="U22" s="478">
        <v>1871</v>
      </c>
      <c r="V22" s="448"/>
      <c r="W22" s="448"/>
      <c r="X22" s="448"/>
      <c r="Y22" s="448"/>
      <c r="Z22" s="448"/>
      <c r="AA22" s="478">
        <v>9269</v>
      </c>
      <c r="AB22" s="448"/>
      <c r="AC22" s="448"/>
      <c r="AD22" s="448"/>
      <c r="AE22" s="448"/>
      <c r="AF22" s="448"/>
      <c r="AG22" s="478">
        <v>11527</v>
      </c>
      <c r="AH22" s="448"/>
      <c r="AI22" s="448"/>
      <c r="AJ22" s="448"/>
      <c r="AK22" s="448"/>
      <c r="AL22" s="448"/>
      <c r="AM22" s="456">
        <v>8</v>
      </c>
      <c r="AN22" s="483"/>
      <c r="AO22" s="483"/>
      <c r="AP22" s="483"/>
      <c r="AQ22" s="456">
        <v>8</v>
      </c>
      <c r="AR22" s="483"/>
      <c r="AS22" s="483"/>
      <c r="AT22" s="483"/>
      <c r="AU22" s="478">
        <v>6034</v>
      </c>
      <c r="AV22" s="448"/>
      <c r="AW22" s="448"/>
      <c r="AX22" s="448"/>
      <c r="AY22" s="478">
        <v>6634</v>
      </c>
      <c r="AZ22" s="479"/>
      <c r="BA22" s="479"/>
      <c r="BB22" s="479"/>
      <c r="BC22" s="478">
        <v>372</v>
      </c>
      <c r="BD22" s="479"/>
      <c r="BE22" s="479"/>
      <c r="BF22" s="479"/>
      <c r="BG22" s="478">
        <v>372</v>
      </c>
      <c r="BH22" s="448"/>
      <c r="BI22" s="448"/>
      <c r="BJ22" s="448"/>
      <c r="BK22" s="8"/>
      <c r="BL22" s="8"/>
    </row>
    <row r="23" spans="2:64">
      <c r="G23" s="454">
        <v>24</v>
      </c>
      <c r="H23" s="454"/>
      <c r="I23" s="454"/>
      <c r="N23" s="22"/>
      <c r="O23" s="478">
        <v>2039</v>
      </c>
      <c r="P23" s="448"/>
      <c r="Q23" s="448"/>
      <c r="R23" s="448"/>
      <c r="S23" s="448"/>
      <c r="T23" s="448"/>
      <c r="U23" s="478">
        <v>2119</v>
      </c>
      <c r="V23" s="448"/>
      <c r="W23" s="448"/>
      <c r="X23" s="448"/>
      <c r="Y23" s="448"/>
      <c r="Z23" s="448"/>
      <c r="AA23" s="478">
        <v>9667</v>
      </c>
      <c r="AB23" s="448"/>
      <c r="AC23" s="448"/>
      <c r="AD23" s="448"/>
      <c r="AE23" s="448"/>
      <c r="AF23" s="448"/>
      <c r="AG23" s="478">
        <v>11941</v>
      </c>
      <c r="AH23" s="448"/>
      <c r="AI23" s="448"/>
      <c r="AJ23" s="448"/>
      <c r="AK23" s="448"/>
      <c r="AL23" s="448"/>
      <c r="AM23" s="456">
        <v>5</v>
      </c>
      <c r="AN23" s="483"/>
      <c r="AO23" s="483"/>
      <c r="AP23" s="483"/>
      <c r="AQ23" s="456">
        <v>5</v>
      </c>
      <c r="AR23" s="483"/>
      <c r="AS23" s="483"/>
      <c r="AT23" s="483"/>
      <c r="AU23" s="478">
        <v>6507</v>
      </c>
      <c r="AV23" s="448"/>
      <c r="AW23" s="448"/>
      <c r="AX23" s="448"/>
      <c r="AY23" s="478">
        <v>6783</v>
      </c>
      <c r="AZ23" s="479"/>
      <c r="BA23" s="479"/>
      <c r="BB23" s="479"/>
      <c r="BC23" s="478">
        <v>398</v>
      </c>
      <c r="BD23" s="479"/>
      <c r="BE23" s="479"/>
      <c r="BF23" s="479"/>
      <c r="BG23" s="478">
        <v>398</v>
      </c>
      <c r="BH23" s="448"/>
      <c r="BI23" s="448"/>
      <c r="BJ23" s="448"/>
      <c r="BK23" s="8"/>
      <c r="BL23" s="8"/>
    </row>
    <row r="24" spans="2:64">
      <c r="G24" s="455">
        <v>25</v>
      </c>
      <c r="H24" s="455"/>
      <c r="I24" s="455"/>
      <c r="N24" s="6"/>
      <c r="O24" s="487">
        <v>2199</v>
      </c>
      <c r="P24" s="481"/>
      <c r="Q24" s="481"/>
      <c r="R24" s="481"/>
      <c r="S24" s="481"/>
      <c r="T24" s="481"/>
      <c r="U24" s="459">
        <v>2296</v>
      </c>
      <c r="V24" s="481"/>
      <c r="W24" s="481"/>
      <c r="X24" s="481"/>
      <c r="Y24" s="481"/>
      <c r="Z24" s="481"/>
      <c r="AA24" s="459">
        <v>9890</v>
      </c>
      <c r="AB24" s="481"/>
      <c r="AC24" s="481"/>
      <c r="AD24" s="481"/>
      <c r="AE24" s="481"/>
      <c r="AF24" s="481"/>
      <c r="AG24" s="459">
        <v>12080</v>
      </c>
      <c r="AH24" s="481"/>
      <c r="AI24" s="481"/>
      <c r="AJ24" s="481"/>
      <c r="AK24" s="481"/>
      <c r="AL24" s="481"/>
      <c r="AM24" s="453">
        <v>9</v>
      </c>
      <c r="AN24" s="453"/>
      <c r="AO24" s="453"/>
      <c r="AP24" s="453"/>
      <c r="AQ24" s="453">
        <v>9</v>
      </c>
      <c r="AR24" s="453"/>
      <c r="AS24" s="453"/>
      <c r="AT24" s="453"/>
      <c r="AU24" s="459">
        <v>5962</v>
      </c>
      <c r="AV24" s="481"/>
      <c r="AW24" s="481"/>
      <c r="AX24" s="481"/>
      <c r="AY24" s="459">
        <v>6442</v>
      </c>
      <c r="AZ24" s="482"/>
      <c r="BA24" s="482"/>
      <c r="BB24" s="482"/>
      <c r="BC24" s="459">
        <v>392</v>
      </c>
      <c r="BD24" s="482"/>
      <c r="BE24" s="482"/>
      <c r="BF24" s="482"/>
      <c r="BG24" s="459">
        <v>392</v>
      </c>
      <c r="BH24" s="481"/>
      <c r="BI24" s="481"/>
      <c r="BJ24" s="481"/>
      <c r="BK24" s="10"/>
      <c r="BL24" s="10"/>
    </row>
    <row r="25" spans="2:6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4">
      <c r="C26" s="486" t="s">
        <v>8</v>
      </c>
      <c r="D26" s="486"/>
      <c r="E26" s="261" t="s">
        <v>10</v>
      </c>
      <c r="F26" s="489">
        <v>-1</v>
      </c>
      <c r="G26" s="489"/>
      <c r="H26" s="2" t="s">
        <v>417</v>
      </c>
    </row>
    <row r="27" spans="2:64">
      <c r="F27" s="490">
        <v>-2</v>
      </c>
      <c r="G27" s="490"/>
      <c r="H27" s="2" t="s">
        <v>418</v>
      </c>
    </row>
    <row r="28" spans="2:64">
      <c r="B28" s="480" t="s">
        <v>106</v>
      </c>
      <c r="C28" s="480"/>
      <c r="D28" s="480"/>
      <c r="E28" s="7" t="s">
        <v>107</v>
      </c>
      <c r="F28" s="2" t="s">
        <v>108</v>
      </c>
    </row>
    <row r="29" spans="2:64">
      <c r="B29" s="9"/>
      <c r="C29" s="9"/>
      <c r="D29" s="9"/>
      <c r="E29" s="7"/>
      <c r="F29" s="2"/>
    </row>
    <row r="31" spans="2:64" ht="12.95" customHeight="1">
      <c r="B31" s="454" t="s">
        <v>109</v>
      </c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</row>
    <row r="32" spans="2:64" ht="12.95" customHeight="1">
      <c r="BJ32" s="3"/>
    </row>
    <row r="33" spans="2:62" ht="13.5" customHeight="1">
      <c r="B33" s="468" t="s">
        <v>95</v>
      </c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 t="s">
        <v>110</v>
      </c>
      <c r="P33" s="469"/>
      <c r="Q33" s="469"/>
      <c r="R33" s="469"/>
      <c r="S33" s="469"/>
      <c r="T33" s="469"/>
      <c r="U33" s="469"/>
      <c r="V33" s="469"/>
      <c r="W33" s="469"/>
      <c r="X33" s="469"/>
      <c r="Y33" s="469" t="s">
        <v>98</v>
      </c>
      <c r="Z33" s="469"/>
      <c r="AA33" s="469"/>
      <c r="AB33" s="469"/>
      <c r="AC33" s="469"/>
      <c r="AD33" s="469"/>
      <c r="AE33" s="469"/>
      <c r="AF33" s="469"/>
      <c r="AG33" s="469"/>
      <c r="AH33" s="469"/>
      <c r="AI33" s="469" t="s">
        <v>99</v>
      </c>
      <c r="AJ33" s="469"/>
      <c r="AK33" s="469"/>
      <c r="AL33" s="469"/>
      <c r="AM33" s="469"/>
      <c r="AN33" s="469"/>
      <c r="AO33" s="469"/>
      <c r="AP33" s="469"/>
      <c r="AQ33" s="469"/>
      <c r="AR33" s="469"/>
      <c r="AS33" s="469" t="s">
        <v>100</v>
      </c>
      <c r="AT33" s="469"/>
      <c r="AU33" s="469"/>
      <c r="AV33" s="469"/>
      <c r="AW33" s="469"/>
      <c r="AX33" s="469"/>
      <c r="AY33" s="469"/>
      <c r="AZ33" s="469"/>
      <c r="BA33" s="469"/>
      <c r="BB33" s="469" t="s">
        <v>101</v>
      </c>
      <c r="BC33" s="469"/>
      <c r="BD33" s="469"/>
      <c r="BE33" s="469"/>
      <c r="BF33" s="469"/>
      <c r="BG33" s="469"/>
      <c r="BH33" s="469"/>
      <c r="BI33" s="469"/>
      <c r="BJ33" s="472"/>
    </row>
    <row r="34" spans="2:62">
      <c r="B34" s="470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3"/>
    </row>
    <row r="35" spans="2:62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0"/>
      <c r="O35" s="31"/>
      <c r="P35" s="31"/>
      <c r="Q35" s="31"/>
      <c r="R35" s="31"/>
      <c r="S35" s="31"/>
      <c r="T35" s="31"/>
      <c r="U35" s="31"/>
      <c r="V35" s="31"/>
      <c r="W35" s="447" t="s">
        <v>119</v>
      </c>
      <c r="X35" s="447"/>
      <c r="Y35" s="31"/>
      <c r="Z35" s="31"/>
      <c r="AA35" s="31"/>
      <c r="AB35" s="31"/>
      <c r="AC35" s="31"/>
      <c r="AD35" s="31"/>
      <c r="AE35" s="31"/>
      <c r="AF35" s="31"/>
      <c r="AG35" s="447" t="s">
        <v>119</v>
      </c>
      <c r="AH35" s="447"/>
      <c r="AI35" s="31"/>
      <c r="AJ35" s="31"/>
      <c r="AK35" s="31"/>
      <c r="AL35" s="31"/>
      <c r="AM35" s="31"/>
      <c r="AN35" s="31"/>
      <c r="AO35" s="31"/>
      <c r="AP35" s="31"/>
      <c r="AQ35" s="447" t="s">
        <v>119</v>
      </c>
      <c r="AR35" s="447"/>
      <c r="AS35" s="31"/>
      <c r="AT35" s="31"/>
      <c r="AU35" s="31"/>
      <c r="AV35" s="31"/>
      <c r="AW35" s="31"/>
      <c r="AX35" s="31"/>
      <c r="AY35" s="31"/>
      <c r="AZ35" s="447" t="s">
        <v>119</v>
      </c>
      <c r="BA35" s="447"/>
      <c r="BB35" s="31"/>
      <c r="BC35" s="31"/>
      <c r="BD35" s="31"/>
      <c r="BE35" s="31"/>
      <c r="BF35" s="31"/>
      <c r="BG35" s="31"/>
      <c r="BH35" s="31"/>
      <c r="BI35" s="447" t="s">
        <v>119</v>
      </c>
      <c r="BJ35" s="447"/>
    </row>
    <row r="36" spans="2:62" ht="7.5" customHeight="1">
      <c r="N36" s="22"/>
    </row>
    <row r="37" spans="2:62">
      <c r="C37" s="458" t="s">
        <v>96</v>
      </c>
      <c r="D37" s="458"/>
      <c r="E37" s="458"/>
      <c r="F37" s="458"/>
      <c r="G37" s="454">
        <v>21</v>
      </c>
      <c r="H37" s="454"/>
      <c r="I37" s="454"/>
      <c r="J37" s="458" t="s">
        <v>95</v>
      </c>
      <c r="K37" s="458"/>
      <c r="L37" s="458"/>
      <c r="M37" s="458"/>
      <c r="N37" s="22"/>
      <c r="O37" s="476">
        <v>24738013</v>
      </c>
      <c r="P37" s="477"/>
      <c r="Q37" s="477"/>
      <c r="R37" s="477"/>
      <c r="S37" s="477"/>
      <c r="T37" s="477"/>
      <c r="U37" s="477"/>
      <c r="V37" s="477"/>
      <c r="W37" s="477"/>
      <c r="X37" s="477"/>
      <c r="Y37" s="448">
        <v>8469082</v>
      </c>
      <c r="Z37" s="448"/>
      <c r="AA37" s="448"/>
      <c r="AB37" s="448"/>
      <c r="AC37" s="448"/>
      <c r="AD37" s="448"/>
      <c r="AE37" s="448"/>
      <c r="AF37" s="448"/>
      <c r="AG37" s="448"/>
      <c r="AH37" s="448"/>
      <c r="AI37" s="448">
        <v>5363897</v>
      </c>
      <c r="AJ37" s="448"/>
      <c r="AK37" s="448"/>
      <c r="AL37" s="448"/>
      <c r="AM37" s="448"/>
      <c r="AN37" s="448"/>
      <c r="AO37" s="448"/>
      <c r="AP37" s="448"/>
      <c r="AQ37" s="448"/>
      <c r="AR37" s="448"/>
      <c r="AS37" s="448">
        <v>157240</v>
      </c>
      <c r="AT37" s="448"/>
      <c r="AU37" s="448"/>
      <c r="AV37" s="448"/>
      <c r="AW37" s="448"/>
      <c r="AX37" s="448"/>
      <c r="AY37" s="448"/>
      <c r="AZ37" s="448"/>
      <c r="BA37" s="448"/>
      <c r="BB37" s="448">
        <v>411730</v>
      </c>
      <c r="BC37" s="448"/>
      <c r="BD37" s="448"/>
      <c r="BE37" s="448"/>
      <c r="BF37" s="448"/>
      <c r="BG37" s="448"/>
      <c r="BH37" s="448"/>
      <c r="BI37" s="448"/>
      <c r="BJ37" s="448"/>
    </row>
    <row r="38" spans="2:62">
      <c r="G38" s="454">
        <v>22</v>
      </c>
      <c r="H38" s="454"/>
      <c r="I38" s="454"/>
      <c r="N38" s="22"/>
      <c r="O38" s="476">
        <v>27579286</v>
      </c>
      <c r="P38" s="477"/>
      <c r="Q38" s="477"/>
      <c r="R38" s="477"/>
      <c r="S38" s="477"/>
      <c r="T38" s="477"/>
      <c r="U38" s="477"/>
      <c r="V38" s="477"/>
      <c r="W38" s="477"/>
      <c r="X38" s="477"/>
      <c r="Y38" s="448">
        <v>9642072</v>
      </c>
      <c r="Z38" s="448"/>
      <c r="AA38" s="448"/>
      <c r="AB38" s="448"/>
      <c r="AC38" s="448"/>
      <c r="AD38" s="448"/>
      <c r="AE38" s="448"/>
      <c r="AF38" s="448"/>
      <c r="AG38" s="448"/>
      <c r="AH38" s="448"/>
      <c r="AI38" s="448">
        <v>6053453</v>
      </c>
      <c r="AJ38" s="448"/>
      <c r="AK38" s="448"/>
      <c r="AL38" s="448"/>
      <c r="AM38" s="448"/>
      <c r="AN38" s="448"/>
      <c r="AO38" s="448"/>
      <c r="AP38" s="448"/>
      <c r="AQ38" s="448"/>
      <c r="AR38" s="448"/>
      <c r="AS38" s="448">
        <v>176888</v>
      </c>
      <c r="AT38" s="448"/>
      <c r="AU38" s="448"/>
      <c r="AV38" s="448"/>
      <c r="AW38" s="448"/>
      <c r="AX38" s="448"/>
      <c r="AY38" s="448"/>
      <c r="AZ38" s="448"/>
      <c r="BA38" s="448"/>
      <c r="BB38" s="448">
        <v>474092</v>
      </c>
      <c r="BC38" s="448"/>
      <c r="BD38" s="448"/>
      <c r="BE38" s="448"/>
      <c r="BF38" s="448"/>
      <c r="BG38" s="448"/>
      <c r="BH38" s="448"/>
      <c r="BI38" s="448"/>
      <c r="BJ38" s="448"/>
    </row>
    <row r="39" spans="2:62">
      <c r="G39" s="454">
        <v>23</v>
      </c>
      <c r="H39" s="454"/>
      <c r="I39" s="454"/>
      <c r="N39" s="22"/>
      <c r="O39" s="476">
        <v>29310310</v>
      </c>
      <c r="P39" s="477"/>
      <c r="Q39" s="477"/>
      <c r="R39" s="477"/>
      <c r="S39" s="477"/>
      <c r="T39" s="477"/>
      <c r="U39" s="477"/>
      <c r="V39" s="477"/>
      <c r="W39" s="477"/>
      <c r="X39" s="477"/>
      <c r="Y39" s="448">
        <v>10189347</v>
      </c>
      <c r="Z39" s="448"/>
      <c r="AA39" s="448"/>
      <c r="AB39" s="448"/>
      <c r="AC39" s="448"/>
      <c r="AD39" s="448"/>
      <c r="AE39" s="448"/>
      <c r="AF39" s="448"/>
      <c r="AG39" s="448"/>
      <c r="AH39" s="448"/>
      <c r="AI39" s="448">
        <v>6526504</v>
      </c>
      <c r="AJ39" s="448"/>
      <c r="AK39" s="448"/>
      <c r="AL39" s="448"/>
      <c r="AM39" s="448"/>
      <c r="AN39" s="448"/>
      <c r="AO39" s="448"/>
      <c r="AP39" s="448"/>
      <c r="AQ39" s="448"/>
      <c r="AR39" s="448"/>
      <c r="AS39" s="448">
        <v>182348</v>
      </c>
      <c r="AT39" s="448"/>
      <c r="AU39" s="448"/>
      <c r="AV39" s="448"/>
      <c r="AW39" s="448"/>
      <c r="AX39" s="448"/>
      <c r="AY39" s="448"/>
      <c r="AZ39" s="448"/>
      <c r="BA39" s="448"/>
      <c r="BB39" s="448">
        <v>489192</v>
      </c>
      <c r="BC39" s="448"/>
      <c r="BD39" s="448"/>
      <c r="BE39" s="448"/>
      <c r="BF39" s="448"/>
      <c r="BG39" s="448"/>
      <c r="BH39" s="448"/>
      <c r="BI39" s="448"/>
      <c r="BJ39" s="448"/>
    </row>
    <row r="40" spans="2:62">
      <c r="G40" s="454">
        <v>24</v>
      </c>
      <c r="H40" s="454"/>
      <c r="I40" s="454"/>
      <c r="N40" s="22"/>
      <c r="O40" s="476">
        <v>30853288</v>
      </c>
      <c r="P40" s="477"/>
      <c r="Q40" s="477"/>
      <c r="R40" s="477"/>
      <c r="S40" s="477"/>
      <c r="T40" s="477"/>
      <c r="U40" s="477"/>
      <c r="V40" s="477"/>
      <c r="W40" s="477"/>
      <c r="X40" s="477"/>
      <c r="Y40" s="448">
        <v>10757992</v>
      </c>
      <c r="Z40" s="448"/>
      <c r="AA40" s="448"/>
      <c r="AB40" s="448"/>
      <c r="AC40" s="448"/>
      <c r="AD40" s="448"/>
      <c r="AE40" s="448"/>
      <c r="AF40" s="448"/>
      <c r="AG40" s="448"/>
      <c r="AH40" s="448"/>
      <c r="AI40" s="448">
        <v>6893612</v>
      </c>
      <c r="AJ40" s="448"/>
      <c r="AK40" s="448"/>
      <c r="AL40" s="448"/>
      <c r="AM40" s="448"/>
      <c r="AN40" s="448"/>
      <c r="AO40" s="448"/>
      <c r="AP40" s="448"/>
      <c r="AQ40" s="448"/>
      <c r="AR40" s="448"/>
      <c r="AS40" s="448">
        <v>184436</v>
      </c>
      <c r="AT40" s="448"/>
      <c r="AU40" s="448"/>
      <c r="AV40" s="448"/>
      <c r="AW40" s="448"/>
      <c r="AX40" s="448"/>
      <c r="AY40" s="448"/>
      <c r="AZ40" s="448"/>
      <c r="BA40" s="448"/>
      <c r="BB40" s="448">
        <v>549310</v>
      </c>
      <c r="BC40" s="448"/>
      <c r="BD40" s="448"/>
      <c r="BE40" s="448"/>
      <c r="BF40" s="448"/>
      <c r="BG40" s="448"/>
      <c r="BH40" s="448"/>
      <c r="BI40" s="448"/>
      <c r="BJ40" s="448"/>
    </row>
    <row r="41" spans="2:62">
      <c r="G41" s="455">
        <v>25</v>
      </c>
      <c r="H41" s="455"/>
      <c r="I41" s="455"/>
      <c r="N41" s="22"/>
      <c r="O41" s="474">
        <v>31339498</v>
      </c>
      <c r="P41" s="475"/>
      <c r="Q41" s="475"/>
      <c r="R41" s="475"/>
      <c r="S41" s="475"/>
      <c r="T41" s="475"/>
      <c r="U41" s="475"/>
      <c r="V41" s="475"/>
      <c r="W41" s="475"/>
      <c r="X41" s="475"/>
      <c r="Y41" s="449">
        <v>10693302</v>
      </c>
      <c r="Z41" s="450"/>
      <c r="AA41" s="450"/>
      <c r="AB41" s="450"/>
      <c r="AC41" s="450"/>
      <c r="AD41" s="450"/>
      <c r="AE41" s="450"/>
      <c r="AF41" s="450"/>
      <c r="AG41" s="450"/>
      <c r="AH41" s="450"/>
      <c r="AI41" s="449">
        <v>7117323</v>
      </c>
      <c r="AJ41" s="460"/>
      <c r="AK41" s="460"/>
      <c r="AL41" s="460"/>
      <c r="AM41" s="460"/>
      <c r="AN41" s="460"/>
      <c r="AO41" s="460"/>
      <c r="AP41" s="460"/>
      <c r="AQ41" s="460"/>
      <c r="AR41" s="460"/>
      <c r="AS41" s="449">
        <v>179260</v>
      </c>
      <c r="AT41" s="450"/>
      <c r="AU41" s="450"/>
      <c r="AV41" s="450"/>
      <c r="AW41" s="450"/>
      <c r="AX41" s="450"/>
      <c r="AY41" s="450"/>
      <c r="AZ41" s="450"/>
      <c r="BA41" s="450"/>
      <c r="BB41" s="449">
        <v>558747</v>
      </c>
      <c r="BC41" s="450"/>
      <c r="BD41" s="450"/>
      <c r="BE41" s="450"/>
      <c r="BF41" s="450"/>
      <c r="BG41" s="450"/>
      <c r="BH41" s="450"/>
      <c r="BI41" s="450"/>
      <c r="BJ41" s="450"/>
    </row>
    <row r="42" spans="2:6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>
      <c r="B43" s="468" t="s">
        <v>95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 t="s">
        <v>102</v>
      </c>
      <c r="P43" s="469"/>
      <c r="Q43" s="469"/>
      <c r="R43" s="469"/>
      <c r="S43" s="469"/>
      <c r="T43" s="469"/>
      <c r="U43" s="469"/>
      <c r="V43" s="469"/>
      <c r="W43" s="469"/>
      <c r="X43" s="469"/>
      <c r="Y43" s="469" t="s">
        <v>103</v>
      </c>
      <c r="Z43" s="469"/>
      <c r="AA43" s="469"/>
      <c r="AB43" s="469"/>
      <c r="AC43" s="469"/>
      <c r="AD43" s="469"/>
      <c r="AE43" s="469"/>
      <c r="AF43" s="469"/>
      <c r="AG43" s="469"/>
      <c r="AH43" s="469"/>
      <c r="AI43" s="469" t="s">
        <v>104</v>
      </c>
      <c r="AJ43" s="469"/>
      <c r="AK43" s="469"/>
      <c r="AL43" s="469"/>
      <c r="AM43" s="469"/>
      <c r="AN43" s="469"/>
      <c r="AO43" s="469"/>
      <c r="AP43" s="469"/>
      <c r="AQ43" s="469"/>
      <c r="AR43" s="469"/>
      <c r="AS43" s="469" t="s">
        <v>105</v>
      </c>
      <c r="AT43" s="469"/>
      <c r="AU43" s="469"/>
      <c r="AV43" s="469"/>
      <c r="AW43" s="469"/>
      <c r="AX43" s="469"/>
      <c r="AY43" s="469"/>
      <c r="AZ43" s="469"/>
      <c r="BA43" s="469"/>
      <c r="BB43" s="469" t="s">
        <v>111</v>
      </c>
      <c r="BC43" s="469"/>
      <c r="BD43" s="469"/>
      <c r="BE43" s="469"/>
      <c r="BF43" s="469"/>
      <c r="BG43" s="469"/>
      <c r="BH43" s="469"/>
      <c r="BI43" s="469"/>
      <c r="BJ43" s="472"/>
    </row>
    <row r="44" spans="2:62"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3"/>
    </row>
    <row r="45" spans="2:6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"/>
      <c r="O45" s="31"/>
      <c r="P45" s="31"/>
      <c r="Q45" s="31"/>
      <c r="R45" s="31"/>
      <c r="S45" s="31"/>
      <c r="T45" s="31"/>
      <c r="U45" s="31"/>
      <c r="V45" s="31"/>
      <c r="W45" s="447" t="s">
        <v>119</v>
      </c>
      <c r="X45" s="447"/>
      <c r="Y45" s="31"/>
      <c r="Z45" s="31"/>
      <c r="AA45" s="31"/>
      <c r="AB45" s="31"/>
      <c r="AC45" s="31"/>
      <c r="AD45" s="31"/>
      <c r="AE45" s="31"/>
      <c r="AF45" s="31"/>
      <c r="AG45" s="447" t="s">
        <v>119</v>
      </c>
      <c r="AH45" s="447"/>
      <c r="AI45" s="31"/>
      <c r="AJ45" s="31"/>
      <c r="AK45" s="31"/>
      <c r="AL45" s="31"/>
      <c r="AM45" s="31"/>
      <c r="AN45" s="31"/>
      <c r="AO45" s="31"/>
      <c r="AP45" s="31"/>
      <c r="AQ45" s="447" t="s">
        <v>119</v>
      </c>
      <c r="AR45" s="447"/>
      <c r="AS45" s="31"/>
      <c r="AT45" s="31"/>
      <c r="AU45" s="31"/>
      <c r="AV45" s="31"/>
      <c r="AW45" s="31"/>
      <c r="AX45" s="31"/>
      <c r="AY45" s="31"/>
      <c r="AZ45" s="447" t="s">
        <v>119</v>
      </c>
      <c r="BA45" s="447"/>
      <c r="BB45" s="31"/>
      <c r="BC45" s="31"/>
      <c r="BD45" s="31"/>
      <c r="BE45" s="31"/>
      <c r="BF45" s="31"/>
      <c r="BG45" s="31"/>
      <c r="BH45" s="31"/>
      <c r="BI45" s="447" t="s">
        <v>119</v>
      </c>
      <c r="BJ45" s="447"/>
    </row>
    <row r="46" spans="2:62" ht="7.5" customHeight="1">
      <c r="N46" s="22"/>
    </row>
    <row r="47" spans="2:62">
      <c r="C47" s="458" t="s">
        <v>96</v>
      </c>
      <c r="D47" s="458"/>
      <c r="E47" s="458"/>
      <c r="F47" s="458"/>
      <c r="G47" s="454">
        <v>21</v>
      </c>
      <c r="H47" s="454"/>
      <c r="I47" s="454"/>
      <c r="J47" s="458" t="s">
        <v>95</v>
      </c>
      <c r="K47" s="458"/>
      <c r="L47" s="458"/>
      <c r="M47" s="458"/>
      <c r="N47" s="22"/>
      <c r="O47" s="448">
        <v>10049727</v>
      </c>
      <c r="P47" s="448"/>
      <c r="Q47" s="448"/>
      <c r="R47" s="448"/>
      <c r="S47" s="448"/>
      <c r="T47" s="448"/>
      <c r="U47" s="448"/>
      <c r="V47" s="448"/>
      <c r="W47" s="448"/>
      <c r="X47" s="448"/>
      <c r="Y47" s="448">
        <v>606</v>
      </c>
      <c r="Z47" s="448"/>
      <c r="AA47" s="448"/>
      <c r="AB47" s="448"/>
      <c r="AC47" s="448"/>
      <c r="AD47" s="448"/>
      <c r="AE47" s="448"/>
      <c r="AF47" s="448"/>
      <c r="AG47" s="448"/>
      <c r="AH47" s="448"/>
      <c r="AI47" s="448">
        <v>88532</v>
      </c>
      <c r="AJ47" s="448"/>
      <c r="AK47" s="448"/>
      <c r="AL47" s="448"/>
      <c r="AM47" s="448"/>
      <c r="AN47" s="448"/>
      <c r="AO47" s="448"/>
      <c r="AP47" s="448"/>
      <c r="AQ47" s="448"/>
      <c r="AR47" s="448"/>
      <c r="AS47" s="448">
        <v>54996</v>
      </c>
      <c r="AT47" s="448"/>
      <c r="AU47" s="448"/>
      <c r="AV47" s="448"/>
      <c r="AW47" s="448"/>
      <c r="AX47" s="448"/>
      <c r="AY47" s="448"/>
      <c r="AZ47" s="448"/>
      <c r="BA47" s="448"/>
      <c r="BB47" s="448">
        <v>142203</v>
      </c>
      <c r="BC47" s="448"/>
      <c r="BD47" s="448"/>
      <c r="BE47" s="448"/>
      <c r="BF47" s="448"/>
      <c r="BG47" s="448"/>
      <c r="BH47" s="448"/>
      <c r="BI47" s="448"/>
      <c r="BJ47" s="448"/>
    </row>
    <row r="48" spans="2:62">
      <c r="G48" s="454">
        <v>22</v>
      </c>
      <c r="H48" s="454"/>
      <c r="I48" s="454"/>
      <c r="N48" s="22"/>
      <c r="O48" s="448">
        <v>10903279</v>
      </c>
      <c r="P48" s="448"/>
      <c r="Q48" s="448"/>
      <c r="R48" s="448"/>
      <c r="S48" s="448"/>
      <c r="T48" s="448"/>
      <c r="U48" s="448"/>
      <c r="V48" s="448"/>
      <c r="W48" s="448"/>
      <c r="X48" s="448"/>
      <c r="Y48" s="448">
        <v>991</v>
      </c>
      <c r="Z48" s="448"/>
      <c r="AA48" s="448"/>
      <c r="AB48" s="448"/>
      <c r="AC48" s="448"/>
      <c r="AD48" s="448"/>
      <c r="AE48" s="448"/>
      <c r="AF48" s="448"/>
      <c r="AG48" s="448"/>
      <c r="AH48" s="448"/>
      <c r="AI48" s="448">
        <v>102435</v>
      </c>
      <c r="AJ48" s="448"/>
      <c r="AK48" s="448"/>
      <c r="AL48" s="448"/>
      <c r="AM48" s="448"/>
      <c r="AN48" s="448"/>
      <c r="AO48" s="448"/>
      <c r="AP48" s="448"/>
      <c r="AQ48" s="448"/>
      <c r="AR48" s="448"/>
      <c r="AS48" s="448">
        <v>75651</v>
      </c>
      <c r="AT48" s="448"/>
      <c r="AU48" s="448"/>
      <c r="AV48" s="448"/>
      <c r="AW48" s="448"/>
      <c r="AX48" s="448"/>
      <c r="AY48" s="448"/>
      <c r="AZ48" s="448"/>
      <c r="BA48" s="448"/>
      <c r="BB48" s="448">
        <v>150424</v>
      </c>
      <c r="BC48" s="448"/>
      <c r="BD48" s="448"/>
      <c r="BE48" s="448"/>
      <c r="BF48" s="448"/>
      <c r="BG48" s="448"/>
      <c r="BH48" s="448"/>
      <c r="BI48" s="448"/>
      <c r="BJ48" s="448"/>
    </row>
    <row r="49" spans="2:62">
      <c r="G49" s="454">
        <v>23</v>
      </c>
      <c r="H49" s="454"/>
      <c r="I49" s="454"/>
      <c r="N49" s="22"/>
      <c r="O49" s="448">
        <v>11588498</v>
      </c>
      <c r="P49" s="448"/>
      <c r="Q49" s="448"/>
      <c r="R49" s="448"/>
      <c r="S49" s="448"/>
      <c r="T49" s="448"/>
      <c r="U49" s="448"/>
      <c r="V49" s="448"/>
      <c r="W49" s="448"/>
      <c r="X49" s="448"/>
      <c r="Y49" s="448">
        <v>682</v>
      </c>
      <c r="Z49" s="448"/>
      <c r="AA49" s="448"/>
      <c r="AB49" s="448"/>
      <c r="AC49" s="448"/>
      <c r="AD49" s="448"/>
      <c r="AE49" s="448"/>
      <c r="AF49" s="448"/>
      <c r="AG49" s="448"/>
      <c r="AH49" s="448"/>
      <c r="AI49" s="448">
        <v>105300</v>
      </c>
      <c r="AJ49" s="448"/>
      <c r="AK49" s="448"/>
      <c r="AL49" s="448"/>
      <c r="AM49" s="448"/>
      <c r="AN49" s="448"/>
      <c r="AO49" s="448"/>
      <c r="AP49" s="448"/>
      <c r="AQ49" s="448"/>
      <c r="AR49" s="448"/>
      <c r="AS49" s="448">
        <v>69312</v>
      </c>
      <c r="AT49" s="448"/>
      <c r="AU49" s="448"/>
      <c r="AV49" s="448"/>
      <c r="AW49" s="448"/>
      <c r="AX49" s="448"/>
      <c r="AY49" s="448"/>
      <c r="AZ49" s="448"/>
      <c r="BA49" s="448"/>
      <c r="BB49" s="448">
        <v>159127</v>
      </c>
      <c r="BC49" s="448"/>
      <c r="BD49" s="448"/>
      <c r="BE49" s="448"/>
      <c r="BF49" s="448"/>
      <c r="BG49" s="448"/>
      <c r="BH49" s="448"/>
      <c r="BI49" s="448"/>
      <c r="BJ49" s="448"/>
    </row>
    <row r="50" spans="2:62">
      <c r="G50" s="454">
        <v>24</v>
      </c>
      <c r="H50" s="454"/>
      <c r="I50" s="454"/>
      <c r="N50" s="22"/>
      <c r="O50" s="448">
        <v>12111325</v>
      </c>
      <c r="P50" s="448"/>
      <c r="Q50" s="448"/>
      <c r="R50" s="448"/>
      <c r="S50" s="448"/>
      <c r="T50" s="448"/>
      <c r="U50" s="448"/>
      <c r="V50" s="448"/>
      <c r="W50" s="448"/>
      <c r="X50" s="448"/>
      <c r="Y50" s="448">
        <v>223</v>
      </c>
      <c r="Z50" s="448"/>
      <c r="AA50" s="448"/>
      <c r="AB50" s="448"/>
      <c r="AC50" s="448"/>
      <c r="AD50" s="448"/>
      <c r="AE50" s="448"/>
      <c r="AF50" s="448"/>
      <c r="AG50" s="448"/>
      <c r="AH50" s="448"/>
      <c r="AI50" s="448">
        <v>107973</v>
      </c>
      <c r="AJ50" s="448"/>
      <c r="AK50" s="448"/>
      <c r="AL50" s="448"/>
      <c r="AM50" s="448"/>
      <c r="AN50" s="448"/>
      <c r="AO50" s="448"/>
      <c r="AP50" s="448"/>
      <c r="AQ50" s="448"/>
      <c r="AR50" s="448"/>
      <c r="AS50" s="448">
        <v>72916</v>
      </c>
      <c r="AT50" s="448"/>
      <c r="AU50" s="448"/>
      <c r="AV50" s="448"/>
      <c r="AW50" s="448"/>
      <c r="AX50" s="448"/>
      <c r="AY50" s="448"/>
      <c r="AZ50" s="448"/>
      <c r="BA50" s="448"/>
      <c r="BB50" s="448">
        <v>175501</v>
      </c>
      <c r="BC50" s="448"/>
      <c r="BD50" s="448"/>
      <c r="BE50" s="448"/>
      <c r="BF50" s="448"/>
      <c r="BG50" s="448"/>
      <c r="BH50" s="448"/>
      <c r="BI50" s="448"/>
      <c r="BJ50" s="448"/>
    </row>
    <row r="51" spans="2:62">
      <c r="G51" s="455">
        <v>25</v>
      </c>
      <c r="H51" s="455"/>
      <c r="I51" s="455"/>
      <c r="N51" s="22"/>
      <c r="O51" s="459">
        <v>12438417</v>
      </c>
      <c r="P51" s="460"/>
      <c r="Q51" s="460"/>
      <c r="R51" s="460"/>
      <c r="S51" s="460"/>
      <c r="T51" s="460"/>
      <c r="U51" s="460"/>
      <c r="V51" s="460"/>
      <c r="W51" s="460"/>
      <c r="X51" s="460"/>
      <c r="Y51" s="459">
        <v>805</v>
      </c>
      <c r="Z51" s="460"/>
      <c r="AA51" s="460"/>
      <c r="AB51" s="460"/>
      <c r="AC51" s="460"/>
      <c r="AD51" s="460"/>
      <c r="AE51" s="460"/>
      <c r="AF51" s="460"/>
      <c r="AG51" s="460"/>
      <c r="AH51" s="460"/>
      <c r="AI51" s="459">
        <v>105922</v>
      </c>
      <c r="AJ51" s="460"/>
      <c r="AK51" s="460"/>
      <c r="AL51" s="460"/>
      <c r="AM51" s="460"/>
      <c r="AN51" s="460"/>
      <c r="AO51" s="460"/>
      <c r="AP51" s="460"/>
      <c r="AQ51" s="460"/>
      <c r="AR51" s="460"/>
      <c r="AS51" s="459">
        <v>70758</v>
      </c>
      <c r="AT51" s="460"/>
      <c r="AU51" s="460"/>
      <c r="AV51" s="460"/>
      <c r="AW51" s="460"/>
      <c r="AX51" s="460"/>
      <c r="AY51" s="460"/>
      <c r="AZ51" s="460"/>
      <c r="BA51" s="460"/>
      <c r="BB51" s="459">
        <v>174963</v>
      </c>
      <c r="BC51" s="460"/>
      <c r="BD51" s="460"/>
      <c r="BE51" s="460"/>
      <c r="BF51" s="460"/>
      <c r="BG51" s="460"/>
      <c r="BH51" s="460"/>
      <c r="BI51" s="460"/>
      <c r="BJ51" s="460"/>
    </row>
    <row r="52" spans="2:6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2:62">
      <c r="B53" s="452" t="s">
        <v>106</v>
      </c>
      <c r="C53" s="452"/>
      <c r="D53" s="452"/>
      <c r="E53" s="7" t="s">
        <v>107</v>
      </c>
      <c r="F53" s="2" t="s">
        <v>108</v>
      </c>
    </row>
    <row r="54" spans="2:62">
      <c r="B54" s="12"/>
      <c r="C54" s="12"/>
      <c r="D54" s="12"/>
      <c r="E54" s="7"/>
      <c r="F54" s="2"/>
    </row>
    <row r="56" spans="2:62" ht="12.95" customHeight="1">
      <c r="B56" s="454" t="s">
        <v>112</v>
      </c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</row>
    <row r="57" spans="2:62" ht="12.95" customHeight="1"/>
    <row r="58" spans="2:62" ht="15" customHeight="1">
      <c r="B58" s="461" t="s">
        <v>95</v>
      </c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5" t="s">
        <v>113</v>
      </c>
      <c r="O58" s="462"/>
      <c r="P58" s="462"/>
      <c r="Q58" s="462"/>
      <c r="R58" s="462"/>
      <c r="S58" s="462"/>
      <c r="T58" s="462"/>
      <c r="U58" s="465" t="s">
        <v>114</v>
      </c>
      <c r="V58" s="462"/>
      <c r="W58" s="462"/>
      <c r="X58" s="462"/>
      <c r="Y58" s="462"/>
      <c r="Z58" s="462"/>
      <c r="AA58" s="462"/>
      <c r="AB58" s="462" t="s">
        <v>115</v>
      </c>
      <c r="AC58" s="462"/>
      <c r="AD58" s="462"/>
      <c r="AE58" s="462"/>
      <c r="AF58" s="462"/>
      <c r="AG58" s="462"/>
      <c r="AH58" s="462"/>
      <c r="AI58" s="462" t="s">
        <v>116</v>
      </c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 t="s">
        <v>117</v>
      </c>
      <c r="AX58" s="462"/>
      <c r="AY58" s="462"/>
      <c r="AZ58" s="462"/>
      <c r="BA58" s="462"/>
      <c r="BB58" s="462"/>
      <c r="BC58" s="462"/>
      <c r="BD58" s="462"/>
      <c r="BE58" s="462"/>
      <c r="BF58" s="462"/>
      <c r="BG58" s="462"/>
      <c r="BH58" s="462"/>
      <c r="BI58" s="462"/>
      <c r="BJ58" s="467"/>
    </row>
    <row r="59" spans="2:62" ht="15" customHeight="1">
      <c r="B59" s="463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  <c r="AI59" s="464" t="s">
        <v>118</v>
      </c>
      <c r="AJ59" s="464"/>
      <c r="AK59" s="464"/>
      <c r="AL59" s="464"/>
      <c r="AM59" s="464"/>
      <c r="AN59" s="464"/>
      <c r="AO59" s="464"/>
      <c r="AP59" s="464" t="s">
        <v>94</v>
      </c>
      <c r="AQ59" s="464"/>
      <c r="AR59" s="464"/>
      <c r="AS59" s="464"/>
      <c r="AT59" s="464"/>
      <c r="AU59" s="464"/>
      <c r="AV59" s="464"/>
      <c r="AW59" s="464" t="s">
        <v>118</v>
      </c>
      <c r="AX59" s="464"/>
      <c r="AY59" s="464"/>
      <c r="AZ59" s="464"/>
      <c r="BA59" s="464"/>
      <c r="BB59" s="464"/>
      <c r="BC59" s="464"/>
      <c r="BD59" s="464" t="s">
        <v>94</v>
      </c>
      <c r="BE59" s="464"/>
      <c r="BF59" s="464"/>
      <c r="BG59" s="464"/>
      <c r="BH59" s="464"/>
      <c r="BI59" s="464"/>
      <c r="BJ59" s="466"/>
    </row>
    <row r="60" spans="2:62">
      <c r="M60" s="21"/>
      <c r="O60">
        <v>0</v>
      </c>
    </row>
    <row r="61" spans="2:62">
      <c r="C61" s="458" t="s">
        <v>96</v>
      </c>
      <c r="D61" s="458"/>
      <c r="E61" s="458"/>
      <c r="F61" s="458"/>
      <c r="G61" s="454">
        <v>21</v>
      </c>
      <c r="H61" s="454"/>
      <c r="I61" s="458" t="s">
        <v>95</v>
      </c>
      <c r="J61" s="458"/>
      <c r="K61" s="458"/>
      <c r="L61" s="458"/>
      <c r="M61" s="22"/>
      <c r="N61" s="456">
        <v>2240</v>
      </c>
      <c r="O61" s="456"/>
      <c r="P61" s="456"/>
      <c r="Q61" s="456"/>
      <c r="R61" s="456"/>
      <c r="S61" s="456"/>
      <c r="T61" s="456"/>
      <c r="U61" s="456">
        <v>58</v>
      </c>
      <c r="V61" s="456"/>
      <c r="W61" s="456"/>
      <c r="X61" s="456"/>
      <c r="Y61" s="456"/>
      <c r="Z61" s="456"/>
      <c r="AA61" s="456"/>
      <c r="AB61" s="456">
        <v>18</v>
      </c>
      <c r="AC61" s="456"/>
      <c r="AD61" s="456"/>
      <c r="AE61" s="456"/>
      <c r="AF61" s="456"/>
      <c r="AG61" s="456"/>
      <c r="AH61" s="456"/>
      <c r="AI61" s="456">
        <v>2192</v>
      </c>
      <c r="AJ61" s="456"/>
      <c r="AK61" s="456"/>
      <c r="AL61" s="456"/>
      <c r="AM61" s="456"/>
      <c r="AN61" s="456"/>
      <c r="AO61" s="456"/>
      <c r="AP61" s="456">
        <v>3115</v>
      </c>
      <c r="AQ61" s="456"/>
      <c r="AR61" s="456"/>
      <c r="AS61" s="456"/>
      <c r="AT61" s="456"/>
      <c r="AU61" s="456"/>
      <c r="AV61" s="456"/>
      <c r="AW61" s="456">
        <v>1108</v>
      </c>
      <c r="AX61" s="456"/>
      <c r="AY61" s="456"/>
      <c r="AZ61" s="456"/>
      <c r="BA61" s="456"/>
      <c r="BB61" s="456"/>
      <c r="BC61" s="456"/>
      <c r="BD61" s="456">
        <v>1468</v>
      </c>
      <c r="BE61" s="456"/>
      <c r="BF61" s="456"/>
      <c r="BG61" s="456"/>
      <c r="BH61" s="456"/>
      <c r="BI61" s="456"/>
      <c r="BJ61" s="456"/>
    </row>
    <row r="62" spans="2:62">
      <c r="G62" s="454">
        <v>22</v>
      </c>
      <c r="H62" s="454"/>
      <c r="M62" s="22"/>
      <c r="N62" s="456">
        <v>2366</v>
      </c>
      <c r="O62" s="456"/>
      <c r="P62" s="456"/>
      <c r="Q62" s="456"/>
      <c r="R62" s="456"/>
      <c r="S62" s="456"/>
      <c r="T62" s="456"/>
      <c r="U62" s="456">
        <v>58</v>
      </c>
      <c r="V62" s="456"/>
      <c r="W62" s="456"/>
      <c r="X62" s="456"/>
      <c r="Y62" s="456"/>
      <c r="Z62" s="456"/>
      <c r="AA62" s="456"/>
      <c r="AB62" s="456">
        <v>46</v>
      </c>
      <c r="AC62" s="456"/>
      <c r="AD62" s="456"/>
      <c r="AE62" s="456"/>
      <c r="AF62" s="456"/>
      <c r="AG62" s="456"/>
      <c r="AH62" s="456"/>
      <c r="AI62" s="456">
        <v>2244</v>
      </c>
      <c r="AJ62" s="456"/>
      <c r="AK62" s="456"/>
      <c r="AL62" s="456"/>
      <c r="AM62" s="456"/>
      <c r="AN62" s="456"/>
      <c r="AO62" s="456"/>
      <c r="AP62" s="456">
        <v>3206</v>
      </c>
      <c r="AQ62" s="456"/>
      <c r="AR62" s="456"/>
      <c r="AS62" s="456"/>
      <c r="AT62" s="456"/>
      <c r="AU62" s="456"/>
      <c r="AV62" s="456"/>
      <c r="AW62" s="456">
        <v>1329</v>
      </c>
      <c r="AX62" s="456"/>
      <c r="AY62" s="456"/>
      <c r="AZ62" s="456"/>
      <c r="BA62" s="456"/>
      <c r="BB62" s="456"/>
      <c r="BC62" s="456"/>
      <c r="BD62" s="456">
        <v>1672</v>
      </c>
      <c r="BE62" s="456"/>
      <c r="BF62" s="456"/>
      <c r="BG62" s="456"/>
      <c r="BH62" s="456"/>
      <c r="BI62" s="456"/>
      <c r="BJ62" s="456"/>
    </row>
    <row r="63" spans="2:62">
      <c r="G63" s="454">
        <v>23</v>
      </c>
      <c r="H63" s="454"/>
      <c r="M63" s="22"/>
      <c r="N63" s="456">
        <v>2102</v>
      </c>
      <c r="O63" s="456"/>
      <c r="P63" s="456"/>
      <c r="Q63" s="456"/>
      <c r="R63" s="456"/>
      <c r="S63" s="456"/>
      <c r="T63" s="456"/>
      <c r="U63" s="456">
        <v>44</v>
      </c>
      <c r="V63" s="456"/>
      <c r="W63" s="456"/>
      <c r="X63" s="456"/>
      <c r="Y63" s="456"/>
      <c r="Z63" s="456"/>
      <c r="AA63" s="456"/>
      <c r="AB63" s="456">
        <v>31</v>
      </c>
      <c r="AC63" s="456"/>
      <c r="AD63" s="456"/>
      <c r="AE63" s="456"/>
      <c r="AF63" s="456"/>
      <c r="AG63" s="456"/>
      <c r="AH63" s="456"/>
      <c r="AI63" s="456">
        <v>2025</v>
      </c>
      <c r="AJ63" s="456"/>
      <c r="AK63" s="456"/>
      <c r="AL63" s="456"/>
      <c r="AM63" s="456"/>
      <c r="AN63" s="456"/>
      <c r="AO63" s="456"/>
      <c r="AP63" s="456">
        <v>2850</v>
      </c>
      <c r="AQ63" s="456"/>
      <c r="AR63" s="456"/>
      <c r="AS63" s="456"/>
      <c r="AT63" s="456"/>
      <c r="AU63" s="456"/>
      <c r="AV63" s="456"/>
      <c r="AW63" s="456">
        <v>1257</v>
      </c>
      <c r="AX63" s="456"/>
      <c r="AY63" s="456"/>
      <c r="AZ63" s="456"/>
      <c r="BA63" s="456"/>
      <c r="BB63" s="456"/>
      <c r="BC63" s="456"/>
      <c r="BD63" s="456">
        <v>1715</v>
      </c>
      <c r="BE63" s="456"/>
      <c r="BF63" s="456"/>
      <c r="BG63" s="456"/>
      <c r="BH63" s="456"/>
      <c r="BI63" s="456"/>
      <c r="BJ63" s="456"/>
    </row>
    <row r="64" spans="2:62">
      <c r="G64" s="454">
        <v>24</v>
      </c>
      <c r="H64" s="454"/>
      <c r="M64" s="22"/>
      <c r="N64" s="451">
        <v>2124</v>
      </c>
      <c r="O64" s="451"/>
      <c r="P64" s="451"/>
      <c r="Q64" s="451"/>
      <c r="R64" s="451"/>
      <c r="S64" s="451"/>
      <c r="T64" s="451"/>
      <c r="U64" s="451">
        <v>55</v>
      </c>
      <c r="V64" s="451"/>
      <c r="W64" s="451"/>
      <c r="X64" s="451"/>
      <c r="Y64" s="451"/>
      <c r="Z64" s="451"/>
      <c r="AA64" s="451"/>
      <c r="AB64" s="451">
        <v>56</v>
      </c>
      <c r="AC64" s="451"/>
      <c r="AD64" s="451"/>
      <c r="AE64" s="451"/>
      <c r="AF64" s="451"/>
      <c r="AG64" s="451"/>
      <c r="AH64" s="451"/>
      <c r="AI64" s="451">
        <v>1910</v>
      </c>
      <c r="AJ64" s="451"/>
      <c r="AK64" s="451"/>
      <c r="AL64" s="451"/>
      <c r="AM64" s="451"/>
      <c r="AN64" s="451"/>
      <c r="AO64" s="451"/>
      <c r="AP64" s="451">
        <v>2763</v>
      </c>
      <c r="AQ64" s="451"/>
      <c r="AR64" s="451"/>
      <c r="AS64" s="451"/>
      <c r="AT64" s="451"/>
      <c r="AU64" s="451"/>
      <c r="AV64" s="451"/>
      <c r="AW64" s="451">
        <v>1392</v>
      </c>
      <c r="AX64" s="451"/>
      <c r="AY64" s="451"/>
      <c r="AZ64" s="451"/>
      <c r="BA64" s="451"/>
      <c r="BB64" s="451"/>
      <c r="BC64" s="451"/>
      <c r="BD64" s="451">
        <v>1838</v>
      </c>
      <c r="BE64" s="451"/>
      <c r="BF64" s="451"/>
      <c r="BG64" s="451"/>
      <c r="BH64" s="451"/>
      <c r="BI64" s="451"/>
      <c r="BJ64" s="451"/>
    </row>
    <row r="65" spans="2:62">
      <c r="G65" s="455">
        <v>25</v>
      </c>
      <c r="H65" s="455"/>
      <c r="M65" s="6"/>
      <c r="N65" s="457">
        <v>1818</v>
      </c>
      <c r="O65" s="453"/>
      <c r="P65" s="453"/>
      <c r="Q65" s="453"/>
      <c r="R65" s="453"/>
      <c r="S65" s="453"/>
      <c r="T65" s="453"/>
      <c r="U65" s="453">
        <v>59</v>
      </c>
      <c r="V65" s="453"/>
      <c r="W65" s="453"/>
      <c r="X65" s="453"/>
      <c r="Y65" s="453"/>
      <c r="Z65" s="453"/>
      <c r="AA65" s="453"/>
      <c r="AB65" s="453">
        <v>35</v>
      </c>
      <c r="AC65" s="453"/>
      <c r="AD65" s="453"/>
      <c r="AE65" s="453"/>
      <c r="AF65" s="453"/>
      <c r="AG65" s="453"/>
      <c r="AH65" s="453"/>
      <c r="AI65" s="453">
        <v>1620</v>
      </c>
      <c r="AJ65" s="453"/>
      <c r="AK65" s="453"/>
      <c r="AL65" s="453"/>
      <c r="AM65" s="453"/>
      <c r="AN65" s="453"/>
      <c r="AO65" s="453"/>
      <c r="AP65" s="453">
        <v>2378</v>
      </c>
      <c r="AQ65" s="453"/>
      <c r="AR65" s="453"/>
      <c r="AS65" s="453"/>
      <c r="AT65" s="453"/>
      <c r="AU65" s="453"/>
      <c r="AV65" s="453"/>
      <c r="AW65" s="453">
        <v>1462</v>
      </c>
      <c r="AX65" s="453"/>
      <c r="AY65" s="453"/>
      <c r="AZ65" s="453"/>
      <c r="BA65" s="453"/>
      <c r="BB65" s="453"/>
      <c r="BC65" s="453"/>
      <c r="BD65" s="453">
        <v>1915</v>
      </c>
      <c r="BE65" s="453"/>
      <c r="BF65" s="453"/>
      <c r="BG65" s="453"/>
      <c r="BH65" s="453"/>
      <c r="BI65" s="453"/>
      <c r="BJ65" s="453"/>
    </row>
    <row r="66" spans="2:6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>
      <c r="B67" s="452" t="s">
        <v>106</v>
      </c>
      <c r="C67" s="452"/>
      <c r="D67" s="452"/>
      <c r="E67" s="7" t="s">
        <v>107</v>
      </c>
      <c r="F67" s="2" t="s">
        <v>108</v>
      </c>
    </row>
  </sheetData>
  <mergeCells count="282">
    <mergeCell ref="F26:G26"/>
    <mergeCell ref="F27:G27"/>
    <mergeCell ref="AS1:BK2"/>
    <mergeCell ref="B5:BJ5"/>
    <mergeCell ref="B6:BJ6"/>
    <mergeCell ref="B8:N9"/>
    <mergeCell ref="O9:T9"/>
    <mergeCell ref="U9:Z9"/>
    <mergeCell ref="O8:Z8"/>
    <mergeCell ref="AA8:AL8"/>
    <mergeCell ref="AM8:AX8"/>
    <mergeCell ref="AY8:BJ8"/>
    <mergeCell ref="AA9:AF9"/>
    <mergeCell ref="AG9:AL9"/>
    <mergeCell ref="AM9:AR9"/>
    <mergeCell ref="AS9:AX9"/>
    <mergeCell ref="AY9:BD9"/>
    <mergeCell ref="BE9:BJ9"/>
    <mergeCell ref="C11:F11"/>
    <mergeCell ref="J11:M11"/>
    <mergeCell ref="G11:I11"/>
    <mergeCell ref="U11:Z11"/>
    <mergeCell ref="AA11:AF11"/>
    <mergeCell ref="G12:I12"/>
    <mergeCell ref="G13:I13"/>
    <mergeCell ref="G14:I14"/>
    <mergeCell ref="G15:I15"/>
    <mergeCell ref="O11:T11"/>
    <mergeCell ref="O12:T12"/>
    <mergeCell ref="O13:T13"/>
    <mergeCell ref="O14:T14"/>
    <mergeCell ref="O15:T15"/>
    <mergeCell ref="U15:Z15"/>
    <mergeCell ref="AA15:AF15"/>
    <mergeCell ref="U14:Z14"/>
    <mergeCell ref="AA14:AF14"/>
    <mergeCell ref="AY12:BD12"/>
    <mergeCell ref="U13:Z13"/>
    <mergeCell ref="AA13:AF13"/>
    <mergeCell ref="AG13:AL13"/>
    <mergeCell ref="AM13:AR13"/>
    <mergeCell ref="AS13:AX13"/>
    <mergeCell ref="AY13:BD13"/>
    <mergeCell ref="U12:Z12"/>
    <mergeCell ref="AA12:AF12"/>
    <mergeCell ref="AG12:AL12"/>
    <mergeCell ref="O23:T23"/>
    <mergeCell ref="U23:Z23"/>
    <mergeCell ref="AA23:AF23"/>
    <mergeCell ref="AG23:AL23"/>
    <mergeCell ref="AG21:AL21"/>
    <mergeCell ref="B17:N18"/>
    <mergeCell ref="C20:F20"/>
    <mergeCell ref="G20:I20"/>
    <mergeCell ref="J20:M20"/>
    <mergeCell ref="O20:T20"/>
    <mergeCell ref="U20:Z20"/>
    <mergeCell ref="AA20:AF20"/>
    <mergeCell ref="O18:T18"/>
    <mergeCell ref="U18:Z18"/>
    <mergeCell ref="AA18:AF18"/>
    <mergeCell ref="AG18:AL18"/>
    <mergeCell ref="AA21:AF21"/>
    <mergeCell ref="O17:Z17"/>
    <mergeCell ref="AA17:AL17"/>
    <mergeCell ref="O22:T22"/>
    <mergeCell ref="U22:Z22"/>
    <mergeCell ref="AA22:AF22"/>
    <mergeCell ref="AG22:AL22"/>
    <mergeCell ref="BC24:BF24"/>
    <mergeCell ref="BG24:BJ24"/>
    <mergeCell ref="C26:D26"/>
    <mergeCell ref="O24:T24"/>
    <mergeCell ref="U24:Z24"/>
    <mergeCell ref="AA24:AF24"/>
    <mergeCell ref="BC20:BF20"/>
    <mergeCell ref="BG20:BJ20"/>
    <mergeCell ref="AQ21:AT21"/>
    <mergeCell ref="AU21:AX21"/>
    <mergeCell ref="AY21:BB21"/>
    <mergeCell ref="BC21:BF21"/>
    <mergeCell ref="BG21:BJ21"/>
    <mergeCell ref="AQ22:AT22"/>
    <mergeCell ref="AU22:AX22"/>
    <mergeCell ref="AY22:BB22"/>
    <mergeCell ref="BC22:BF22"/>
    <mergeCell ref="BG22:BJ22"/>
    <mergeCell ref="G21:I21"/>
    <mergeCell ref="G22:I22"/>
    <mergeCell ref="G23:I23"/>
    <mergeCell ref="G24:I24"/>
    <mergeCell ref="O21:T21"/>
    <mergeCell ref="U21:Z21"/>
    <mergeCell ref="BE13:BJ13"/>
    <mergeCell ref="AG20:AL20"/>
    <mergeCell ref="AQ20:AT20"/>
    <mergeCell ref="AY23:BB23"/>
    <mergeCell ref="BC18:BF18"/>
    <mergeCell ref="BG18:BJ18"/>
    <mergeCell ref="AM17:AT17"/>
    <mergeCell ref="AU17:BB17"/>
    <mergeCell ref="BC17:BJ17"/>
    <mergeCell ref="AY18:BB18"/>
    <mergeCell ref="AY20:BB20"/>
    <mergeCell ref="AQ23:AT23"/>
    <mergeCell ref="AU23:AX23"/>
    <mergeCell ref="BE14:BJ14"/>
    <mergeCell ref="AG15:AL15"/>
    <mergeCell ref="AM15:AR15"/>
    <mergeCell ref="AS15:AX15"/>
    <mergeCell ref="AY15:BD15"/>
    <mergeCell ref="BE15:BJ15"/>
    <mergeCell ref="AG14:AL14"/>
    <mergeCell ref="AM18:AP18"/>
    <mergeCell ref="AQ18:AT18"/>
    <mergeCell ref="AU18:AX18"/>
    <mergeCell ref="AU20:AX20"/>
    <mergeCell ref="B31:BJ31"/>
    <mergeCell ref="AM11:AR11"/>
    <mergeCell ref="AM12:AR12"/>
    <mergeCell ref="AM14:AR14"/>
    <mergeCell ref="AS11:AX11"/>
    <mergeCell ref="AS12:AX12"/>
    <mergeCell ref="AS14:AX14"/>
    <mergeCell ref="AG11:AL11"/>
    <mergeCell ref="AY11:BD11"/>
    <mergeCell ref="AY14:BD14"/>
    <mergeCell ref="BC23:BF23"/>
    <mergeCell ref="BG23:BJ23"/>
    <mergeCell ref="B28:D28"/>
    <mergeCell ref="AQ24:AT24"/>
    <mergeCell ref="AU24:AX24"/>
    <mergeCell ref="AY24:BB24"/>
    <mergeCell ref="AG24:AL24"/>
    <mergeCell ref="AM20:AP20"/>
    <mergeCell ref="AM21:AP21"/>
    <mergeCell ref="AM22:AP22"/>
    <mergeCell ref="AM23:AP23"/>
    <mergeCell ref="AM24:AP24"/>
    <mergeCell ref="BE11:BJ11"/>
    <mergeCell ref="BE12:BJ12"/>
    <mergeCell ref="B33:N34"/>
    <mergeCell ref="O33:X34"/>
    <mergeCell ref="Y33:AH34"/>
    <mergeCell ref="AI33:AR34"/>
    <mergeCell ref="AS33:BA34"/>
    <mergeCell ref="BB33:BJ34"/>
    <mergeCell ref="O41:X41"/>
    <mergeCell ref="C37:F37"/>
    <mergeCell ref="J37:M37"/>
    <mergeCell ref="G37:I37"/>
    <mergeCell ref="G38:I38"/>
    <mergeCell ref="G39:I39"/>
    <mergeCell ref="G40:I40"/>
    <mergeCell ref="AI37:AR37"/>
    <mergeCell ref="Y38:AH38"/>
    <mergeCell ref="AI38:AR38"/>
    <mergeCell ref="Y39:AH39"/>
    <mergeCell ref="AI39:AR39"/>
    <mergeCell ref="G41:I41"/>
    <mergeCell ref="O37:X37"/>
    <mergeCell ref="O38:X38"/>
    <mergeCell ref="O39:X39"/>
    <mergeCell ref="O40:X40"/>
    <mergeCell ref="Y40:AH40"/>
    <mergeCell ref="B43:N44"/>
    <mergeCell ref="O43:X44"/>
    <mergeCell ref="Y43:AH44"/>
    <mergeCell ref="AI43:AR44"/>
    <mergeCell ref="AS43:BA44"/>
    <mergeCell ref="BB43:BJ44"/>
    <mergeCell ref="AI40:AR40"/>
    <mergeCell ref="Y41:AH41"/>
    <mergeCell ref="AI41:AR41"/>
    <mergeCell ref="AS40:BA40"/>
    <mergeCell ref="AS41:BA41"/>
    <mergeCell ref="C47:F47"/>
    <mergeCell ref="G47:I47"/>
    <mergeCell ref="J47:M47"/>
    <mergeCell ref="O47:X47"/>
    <mergeCell ref="Y47:AH47"/>
    <mergeCell ref="AI47:AR47"/>
    <mergeCell ref="AS47:BA47"/>
    <mergeCell ref="BB47:BJ47"/>
    <mergeCell ref="G48:I48"/>
    <mergeCell ref="O48:X48"/>
    <mergeCell ref="Y48:AH48"/>
    <mergeCell ref="AI48:AR48"/>
    <mergeCell ref="AS48:BA48"/>
    <mergeCell ref="BB48:BJ48"/>
    <mergeCell ref="G49:I49"/>
    <mergeCell ref="O49:X49"/>
    <mergeCell ref="Y49:AH49"/>
    <mergeCell ref="AI49:AR49"/>
    <mergeCell ref="AS49:BA49"/>
    <mergeCell ref="BB49:BJ49"/>
    <mergeCell ref="G50:I50"/>
    <mergeCell ref="O50:X50"/>
    <mergeCell ref="Y50:AH50"/>
    <mergeCell ref="AI50:AR50"/>
    <mergeCell ref="AS50:BA50"/>
    <mergeCell ref="BB50:BJ50"/>
    <mergeCell ref="G51:I51"/>
    <mergeCell ref="O51:X51"/>
    <mergeCell ref="Y51:AH51"/>
    <mergeCell ref="AI51:AR51"/>
    <mergeCell ref="AS51:BA51"/>
    <mergeCell ref="BB51:BJ51"/>
    <mergeCell ref="B53:D53"/>
    <mergeCell ref="B56:BJ56"/>
    <mergeCell ref="B58:M59"/>
    <mergeCell ref="N58:T59"/>
    <mergeCell ref="U58:AA59"/>
    <mergeCell ref="AB58:AH59"/>
    <mergeCell ref="AI59:AO59"/>
    <mergeCell ref="AP59:AV59"/>
    <mergeCell ref="AW59:BC59"/>
    <mergeCell ref="BD59:BJ59"/>
    <mergeCell ref="AI58:AV58"/>
    <mergeCell ref="AW58:BJ58"/>
    <mergeCell ref="C61:F61"/>
    <mergeCell ref="I61:L61"/>
    <mergeCell ref="G61:H61"/>
    <mergeCell ref="U61:AA61"/>
    <mergeCell ref="AB61:AH61"/>
    <mergeCell ref="AI61:AO61"/>
    <mergeCell ref="AP61:AV61"/>
    <mergeCell ref="AW61:BC61"/>
    <mergeCell ref="G62:H62"/>
    <mergeCell ref="G63:H63"/>
    <mergeCell ref="G64:H64"/>
    <mergeCell ref="G65:H65"/>
    <mergeCell ref="N61:T61"/>
    <mergeCell ref="N62:T62"/>
    <mergeCell ref="N63:T63"/>
    <mergeCell ref="N64:T64"/>
    <mergeCell ref="N65:T65"/>
    <mergeCell ref="BD61:BJ61"/>
    <mergeCell ref="U62:AA62"/>
    <mergeCell ref="AB62:AH62"/>
    <mergeCell ref="AI62:AO62"/>
    <mergeCell ref="AP62:AV62"/>
    <mergeCell ref="AW62:BC62"/>
    <mergeCell ref="BD62:BJ62"/>
    <mergeCell ref="U63:AA63"/>
    <mergeCell ref="AB63:AH63"/>
    <mergeCell ref="AI63:AO63"/>
    <mergeCell ref="AP63:AV63"/>
    <mergeCell ref="AW63:BC63"/>
    <mergeCell ref="BD63:BJ63"/>
    <mergeCell ref="BD65:BJ65"/>
    <mergeCell ref="U64:AA64"/>
    <mergeCell ref="AB64:AH64"/>
    <mergeCell ref="AI64:AO64"/>
    <mergeCell ref="AP64:AV64"/>
    <mergeCell ref="AW64:BC64"/>
    <mergeCell ref="BD64:BJ64"/>
    <mergeCell ref="B67:D67"/>
    <mergeCell ref="U65:AA65"/>
    <mergeCell ref="AB65:AH65"/>
    <mergeCell ref="AI65:AO65"/>
    <mergeCell ref="AP65:AV65"/>
    <mergeCell ref="AW65:BC65"/>
    <mergeCell ref="W35:X35"/>
    <mergeCell ref="AG35:AH35"/>
    <mergeCell ref="AQ35:AR35"/>
    <mergeCell ref="AZ35:BA35"/>
    <mergeCell ref="BI35:BJ35"/>
    <mergeCell ref="W45:X45"/>
    <mergeCell ref="AG45:AH45"/>
    <mergeCell ref="AQ45:AR45"/>
    <mergeCell ref="AZ45:BA45"/>
    <mergeCell ref="BI45:BJ45"/>
    <mergeCell ref="BB37:BJ37"/>
    <mergeCell ref="BB38:BJ38"/>
    <mergeCell ref="BB39:BJ39"/>
    <mergeCell ref="BB40:BJ40"/>
    <mergeCell ref="BB41:BJ41"/>
    <mergeCell ref="AS37:BA37"/>
    <mergeCell ref="AS38:BA38"/>
    <mergeCell ref="AS39:BA39"/>
    <mergeCell ref="Y37:AH37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1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445">
        <f>'213'!AS1+1</f>
        <v>214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BK1" s="294"/>
    </row>
    <row r="2" spans="1:63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3" ht="11.1" customHeight="1"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</row>
    <row r="4" spans="1:63" ht="11.1" customHeight="1"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</row>
    <row r="5" spans="1:63" ht="18" customHeight="1">
      <c r="B5" s="446" t="s">
        <v>868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3" ht="12.95" customHeight="1">
      <c r="BJ6" s="20" t="s">
        <v>688</v>
      </c>
    </row>
    <row r="7" spans="1:63" ht="15.75" customHeight="1">
      <c r="B7" s="461" t="s">
        <v>618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 t="s">
        <v>18</v>
      </c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 t="s">
        <v>763</v>
      </c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 t="s">
        <v>762</v>
      </c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7"/>
    </row>
    <row r="8" spans="1:63" ht="15.75" customHeight="1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556" t="s">
        <v>235</v>
      </c>
      <c r="S8" s="556"/>
      <c r="T8" s="556"/>
      <c r="U8" s="556"/>
      <c r="V8" s="556"/>
      <c r="W8" s="464" t="s">
        <v>761</v>
      </c>
      <c r="X8" s="464"/>
      <c r="Y8" s="464"/>
      <c r="Z8" s="464"/>
      <c r="AA8" s="464"/>
      <c r="AB8" s="464" t="s">
        <v>576</v>
      </c>
      <c r="AC8" s="464"/>
      <c r="AD8" s="464"/>
      <c r="AE8" s="464"/>
      <c r="AF8" s="464"/>
      <c r="AG8" s="556" t="s">
        <v>235</v>
      </c>
      <c r="AH8" s="556"/>
      <c r="AI8" s="556"/>
      <c r="AJ8" s="556"/>
      <c r="AK8" s="556"/>
      <c r="AL8" s="464" t="s">
        <v>761</v>
      </c>
      <c r="AM8" s="464"/>
      <c r="AN8" s="464"/>
      <c r="AO8" s="464"/>
      <c r="AP8" s="464"/>
      <c r="AQ8" s="464" t="s">
        <v>576</v>
      </c>
      <c r="AR8" s="464"/>
      <c r="AS8" s="464"/>
      <c r="AT8" s="464"/>
      <c r="AU8" s="464"/>
      <c r="AV8" s="556" t="s">
        <v>235</v>
      </c>
      <c r="AW8" s="556"/>
      <c r="AX8" s="556"/>
      <c r="AY8" s="556"/>
      <c r="AZ8" s="556"/>
      <c r="BA8" s="464" t="s">
        <v>761</v>
      </c>
      <c r="BB8" s="464"/>
      <c r="BC8" s="464"/>
      <c r="BD8" s="464"/>
      <c r="BE8" s="464"/>
      <c r="BF8" s="464" t="s">
        <v>576</v>
      </c>
      <c r="BG8" s="464"/>
      <c r="BH8" s="464"/>
      <c r="BI8" s="464"/>
      <c r="BJ8" s="466"/>
    </row>
    <row r="9" spans="1:63">
      <c r="Q9" s="21"/>
    </row>
    <row r="10" spans="1:63" s="244" customFormat="1">
      <c r="C10" s="458" t="s">
        <v>617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245"/>
      <c r="R10" s="448">
        <v>14</v>
      </c>
      <c r="S10" s="448"/>
      <c r="T10" s="448"/>
      <c r="U10" s="448"/>
      <c r="V10" s="448"/>
      <c r="W10" s="448">
        <v>9</v>
      </c>
      <c r="X10" s="448"/>
      <c r="Y10" s="448"/>
      <c r="Z10" s="448"/>
      <c r="AA10" s="448"/>
      <c r="AB10" s="448">
        <v>5</v>
      </c>
      <c r="AC10" s="448"/>
      <c r="AD10" s="448"/>
      <c r="AE10" s="448"/>
      <c r="AF10" s="448"/>
      <c r="AG10" s="448">
        <v>14</v>
      </c>
      <c r="AH10" s="448"/>
      <c r="AI10" s="448"/>
      <c r="AJ10" s="448"/>
      <c r="AK10" s="448"/>
      <c r="AL10" s="448">
        <v>9</v>
      </c>
      <c r="AM10" s="448"/>
      <c r="AN10" s="448"/>
      <c r="AO10" s="448"/>
      <c r="AP10" s="448"/>
      <c r="AQ10" s="448">
        <v>5</v>
      </c>
      <c r="AR10" s="448"/>
      <c r="AS10" s="448"/>
      <c r="AT10" s="448"/>
      <c r="AU10" s="448"/>
      <c r="AV10" s="448">
        <v>1</v>
      </c>
      <c r="AW10" s="448"/>
      <c r="AX10" s="448"/>
      <c r="AY10" s="448"/>
      <c r="AZ10" s="448"/>
      <c r="BA10" s="448">
        <v>0</v>
      </c>
      <c r="BB10" s="448"/>
      <c r="BC10" s="448"/>
      <c r="BD10" s="448"/>
      <c r="BE10" s="448"/>
      <c r="BF10" s="448">
        <v>1</v>
      </c>
      <c r="BG10" s="448"/>
      <c r="BH10" s="448"/>
      <c r="BI10" s="448"/>
      <c r="BJ10" s="448"/>
    </row>
    <row r="11" spans="1:63">
      <c r="Q11" s="22"/>
    </row>
    <row r="12" spans="1:63">
      <c r="C12" s="458" t="s">
        <v>596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293"/>
      <c r="R12" s="920" t="s">
        <v>559</v>
      </c>
      <c r="S12" s="920"/>
      <c r="T12" s="920"/>
      <c r="U12" s="920"/>
      <c r="V12" s="920"/>
      <c r="W12" s="448">
        <v>161</v>
      </c>
      <c r="X12" s="448"/>
      <c r="Y12" s="448"/>
      <c r="Z12" s="448"/>
      <c r="AA12" s="448"/>
      <c r="AB12" s="920" t="s">
        <v>559</v>
      </c>
      <c r="AC12" s="920"/>
      <c r="AD12" s="920"/>
      <c r="AE12" s="920"/>
      <c r="AF12" s="920"/>
      <c r="AG12" s="920" t="s">
        <v>559</v>
      </c>
      <c r="AH12" s="920"/>
      <c r="AI12" s="920"/>
      <c r="AJ12" s="920"/>
      <c r="AK12" s="920"/>
      <c r="AL12" s="920">
        <v>161</v>
      </c>
      <c r="AM12" s="920"/>
      <c r="AN12" s="920"/>
      <c r="AO12" s="920"/>
      <c r="AP12" s="920"/>
      <c r="AQ12" s="921" t="s">
        <v>603</v>
      </c>
      <c r="AR12" s="921"/>
      <c r="AS12" s="921"/>
      <c r="AT12" s="921"/>
      <c r="AU12" s="921"/>
      <c r="AV12" s="920" t="s">
        <v>559</v>
      </c>
      <c r="AW12" s="920"/>
      <c r="AX12" s="920"/>
      <c r="AY12" s="920"/>
      <c r="AZ12" s="920"/>
      <c r="BA12" s="920">
        <v>0</v>
      </c>
      <c r="BB12" s="920"/>
      <c r="BC12" s="920"/>
      <c r="BD12" s="920"/>
      <c r="BE12" s="920"/>
      <c r="BF12" s="921" t="s">
        <v>603</v>
      </c>
      <c r="BG12" s="921"/>
      <c r="BH12" s="921"/>
      <c r="BI12" s="921"/>
      <c r="BJ12" s="921"/>
    </row>
    <row r="13" spans="1:6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2"/>
    </row>
    <row r="14" spans="1:63">
      <c r="B14" s="6"/>
      <c r="C14" s="983" t="s">
        <v>624</v>
      </c>
      <c r="D14" s="979"/>
      <c r="E14" s="979" t="s">
        <v>817</v>
      </c>
      <c r="F14" s="979"/>
      <c r="G14" s="301"/>
      <c r="H14" s="29"/>
      <c r="I14" s="985" t="s">
        <v>18</v>
      </c>
      <c r="J14" s="985"/>
      <c r="K14" s="985"/>
      <c r="L14" s="985"/>
      <c r="M14" s="985"/>
      <c r="N14" s="985"/>
      <c r="O14" s="985"/>
      <c r="P14" s="29"/>
      <c r="Q14" s="21"/>
      <c r="R14" s="582">
        <v>8832</v>
      </c>
      <c r="S14" s="582"/>
      <c r="T14" s="582"/>
      <c r="U14" s="582"/>
      <c r="V14" s="582"/>
      <c r="W14" s="582">
        <v>6028</v>
      </c>
      <c r="X14" s="582"/>
      <c r="Y14" s="582"/>
      <c r="Z14" s="582"/>
      <c r="AA14" s="582"/>
      <c r="AB14" s="582">
        <v>2804</v>
      </c>
      <c r="AC14" s="582"/>
      <c r="AD14" s="582"/>
      <c r="AE14" s="582"/>
      <c r="AF14" s="582"/>
      <c r="AG14" s="582">
        <v>8832</v>
      </c>
      <c r="AH14" s="582"/>
      <c r="AI14" s="582"/>
      <c r="AJ14" s="582"/>
      <c r="AK14" s="582"/>
      <c r="AL14" s="582">
        <v>6028</v>
      </c>
      <c r="AM14" s="582"/>
      <c r="AN14" s="582"/>
      <c r="AO14" s="582"/>
      <c r="AP14" s="582"/>
      <c r="AQ14" s="582">
        <v>2804</v>
      </c>
      <c r="AR14" s="582"/>
      <c r="AS14" s="582"/>
      <c r="AT14" s="582"/>
      <c r="AU14" s="582"/>
      <c r="AV14" s="582">
        <v>0</v>
      </c>
      <c r="AW14" s="582"/>
      <c r="AX14" s="582"/>
      <c r="AY14" s="582"/>
      <c r="AZ14" s="582"/>
      <c r="BA14" s="582">
        <v>0</v>
      </c>
      <c r="BB14" s="582"/>
      <c r="BC14" s="582"/>
      <c r="BD14" s="582"/>
      <c r="BE14" s="582"/>
      <c r="BF14" s="582">
        <v>0</v>
      </c>
      <c r="BG14" s="582"/>
      <c r="BH14" s="582"/>
      <c r="BI14" s="582"/>
      <c r="BJ14" s="582"/>
    </row>
    <row r="15" spans="1:63">
      <c r="B15" s="6"/>
      <c r="C15" s="983"/>
      <c r="D15" s="979"/>
      <c r="E15" s="979"/>
      <c r="F15" s="979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3">
      <c r="B16" s="6"/>
      <c r="C16" s="983"/>
      <c r="D16" s="979"/>
      <c r="E16" s="979"/>
      <c r="F16" s="979"/>
      <c r="G16" s="6"/>
      <c r="H16" s="6"/>
      <c r="I16" s="495" t="s">
        <v>588</v>
      </c>
      <c r="J16" s="495"/>
      <c r="K16" s="495"/>
      <c r="L16" s="495"/>
      <c r="M16" s="495"/>
      <c r="N16" s="495"/>
      <c r="O16" s="495"/>
      <c r="P16" s="6"/>
      <c r="Q16" s="22"/>
      <c r="R16" s="477">
        <v>4953</v>
      </c>
      <c r="S16" s="477"/>
      <c r="T16" s="477"/>
      <c r="U16" s="477"/>
      <c r="V16" s="477"/>
      <c r="W16" s="477">
        <v>2958</v>
      </c>
      <c r="X16" s="477"/>
      <c r="Y16" s="477"/>
      <c r="Z16" s="477"/>
      <c r="AA16" s="477"/>
      <c r="AB16" s="477">
        <v>1995</v>
      </c>
      <c r="AC16" s="477"/>
      <c r="AD16" s="477"/>
      <c r="AE16" s="477"/>
      <c r="AF16" s="477"/>
      <c r="AG16" s="477">
        <v>4953</v>
      </c>
      <c r="AH16" s="477"/>
      <c r="AI16" s="477"/>
      <c r="AJ16" s="477"/>
      <c r="AK16" s="477"/>
      <c r="AL16" s="477">
        <v>2958</v>
      </c>
      <c r="AM16" s="477"/>
      <c r="AN16" s="477"/>
      <c r="AO16" s="477"/>
      <c r="AP16" s="477"/>
      <c r="AQ16" s="477">
        <v>1995</v>
      </c>
      <c r="AR16" s="477"/>
      <c r="AS16" s="477"/>
      <c r="AT16" s="477"/>
      <c r="AU16" s="477"/>
      <c r="AV16" s="477">
        <v>0</v>
      </c>
      <c r="AW16" s="477"/>
      <c r="AX16" s="477"/>
      <c r="AY16" s="477"/>
      <c r="AZ16" s="477"/>
      <c r="BA16" s="477">
        <v>0</v>
      </c>
      <c r="BB16" s="477"/>
      <c r="BC16" s="477"/>
      <c r="BD16" s="477"/>
      <c r="BE16" s="477"/>
      <c r="BF16" s="477">
        <v>0</v>
      </c>
      <c r="BG16" s="477"/>
      <c r="BH16" s="477"/>
      <c r="BI16" s="477"/>
      <c r="BJ16" s="477"/>
    </row>
    <row r="17" spans="2:62">
      <c r="B17" s="6"/>
      <c r="C17" s="983"/>
      <c r="D17" s="979"/>
      <c r="E17" s="979"/>
      <c r="F17" s="979"/>
      <c r="G17" s="6"/>
      <c r="H17" s="6"/>
      <c r="I17" s="6"/>
      <c r="J17" s="6"/>
      <c r="K17" s="6"/>
      <c r="L17" s="6"/>
      <c r="M17" s="6"/>
      <c r="N17" s="6"/>
      <c r="O17" s="6"/>
      <c r="P17" s="6"/>
      <c r="Q17" s="22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</row>
    <row r="18" spans="2:62">
      <c r="B18" s="6"/>
      <c r="C18" s="983"/>
      <c r="D18" s="979"/>
      <c r="E18" s="979"/>
      <c r="F18" s="979"/>
      <c r="G18" s="6"/>
      <c r="H18" s="6"/>
      <c r="I18" s="495" t="s">
        <v>587</v>
      </c>
      <c r="J18" s="495"/>
      <c r="K18" s="495"/>
      <c r="L18" s="495"/>
      <c r="M18" s="495"/>
      <c r="N18" s="495"/>
      <c r="O18" s="495"/>
      <c r="P18" s="6"/>
      <c r="Q18" s="22"/>
      <c r="R18" s="477">
        <v>3879</v>
      </c>
      <c r="S18" s="477"/>
      <c r="T18" s="477"/>
      <c r="U18" s="477"/>
      <c r="V18" s="477"/>
      <c r="W18" s="477">
        <v>3070</v>
      </c>
      <c r="X18" s="477"/>
      <c r="Y18" s="477"/>
      <c r="Z18" s="477"/>
      <c r="AA18" s="477"/>
      <c r="AB18" s="477">
        <v>809</v>
      </c>
      <c r="AC18" s="477"/>
      <c r="AD18" s="477"/>
      <c r="AE18" s="477"/>
      <c r="AF18" s="477"/>
      <c r="AG18" s="477">
        <v>3879</v>
      </c>
      <c r="AH18" s="477"/>
      <c r="AI18" s="477"/>
      <c r="AJ18" s="477"/>
      <c r="AK18" s="477"/>
      <c r="AL18" s="477">
        <v>3070</v>
      </c>
      <c r="AM18" s="477"/>
      <c r="AN18" s="477"/>
      <c r="AO18" s="477"/>
      <c r="AP18" s="477"/>
      <c r="AQ18" s="477">
        <v>809</v>
      </c>
      <c r="AR18" s="477"/>
      <c r="AS18" s="477"/>
      <c r="AT18" s="477"/>
      <c r="AU18" s="477"/>
      <c r="AV18" s="477">
        <v>0</v>
      </c>
      <c r="AW18" s="477"/>
      <c r="AX18" s="477"/>
      <c r="AY18" s="477"/>
      <c r="AZ18" s="477"/>
      <c r="BA18" s="477">
        <v>0</v>
      </c>
      <c r="BB18" s="477"/>
      <c r="BC18" s="477"/>
      <c r="BD18" s="477"/>
      <c r="BE18" s="477"/>
      <c r="BF18" s="477">
        <v>0</v>
      </c>
      <c r="BG18" s="477"/>
      <c r="BH18" s="477"/>
      <c r="BI18" s="477"/>
      <c r="BJ18" s="477"/>
    </row>
    <row r="19" spans="2:62">
      <c r="B19" s="6"/>
      <c r="C19" s="983"/>
      <c r="D19" s="979"/>
      <c r="E19" s="979"/>
      <c r="F19" s="979"/>
      <c r="G19" s="6"/>
      <c r="H19" s="6"/>
      <c r="I19" s="6"/>
      <c r="J19" s="6"/>
      <c r="K19" s="6"/>
      <c r="L19" s="6"/>
      <c r="M19" s="6"/>
      <c r="N19" s="6"/>
      <c r="O19" s="6"/>
      <c r="P19" s="6"/>
      <c r="Q19" s="22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</row>
    <row r="20" spans="2:62">
      <c r="B20" s="6"/>
      <c r="C20" s="983"/>
      <c r="D20" s="979"/>
      <c r="E20" s="979" t="s">
        <v>760</v>
      </c>
      <c r="F20" s="979"/>
      <c r="G20" s="301"/>
      <c r="H20" s="29"/>
      <c r="I20" s="981" t="s">
        <v>759</v>
      </c>
      <c r="J20" s="981"/>
      <c r="K20" s="981"/>
      <c r="L20" s="982" t="s">
        <v>756</v>
      </c>
      <c r="M20" s="982"/>
      <c r="N20" s="982"/>
      <c r="O20" s="982"/>
      <c r="P20" s="29"/>
      <c r="Q20" s="21"/>
      <c r="R20" s="477">
        <v>3033</v>
      </c>
      <c r="S20" s="477"/>
      <c r="T20" s="477"/>
      <c r="U20" s="477"/>
      <c r="V20" s="477"/>
      <c r="W20" s="477">
        <v>2105</v>
      </c>
      <c r="X20" s="477"/>
      <c r="Y20" s="477"/>
      <c r="Z20" s="477"/>
      <c r="AA20" s="477"/>
      <c r="AB20" s="477">
        <v>928</v>
      </c>
      <c r="AC20" s="477"/>
      <c r="AD20" s="477"/>
      <c r="AE20" s="477"/>
      <c r="AF20" s="477"/>
      <c r="AG20" s="477">
        <v>3033</v>
      </c>
      <c r="AH20" s="477"/>
      <c r="AI20" s="477"/>
      <c r="AJ20" s="477"/>
      <c r="AK20" s="477"/>
      <c r="AL20" s="477">
        <v>2105</v>
      </c>
      <c r="AM20" s="477"/>
      <c r="AN20" s="477"/>
      <c r="AO20" s="477"/>
      <c r="AP20" s="477"/>
      <c r="AQ20" s="477">
        <v>928</v>
      </c>
      <c r="AR20" s="477"/>
      <c r="AS20" s="477"/>
      <c r="AT20" s="477"/>
      <c r="AU20" s="477"/>
      <c r="AV20" s="477">
        <v>0</v>
      </c>
      <c r="AW20" s="477"/>
      <c r="AX20" s="477"/>
      <c r="AY20" s="477"/>
      <c r="AZ20" s="477"/>
      <c r="BA20" s="477">
        <v>0</v>
      </c>
      <c r="BB20" s="477"/>
      <c r="BC20" s="477"/>
      <c r="BD20" s="477"/>
      <c r="BE20" s="477"/>
      <c r="BF20" s="477">
        <v>0</v>
      </c>
      <c r="BG20" s="477"/>
      <c r="BH20" s="477"/>
      <c r="BI20" s="477"/>
      <c r="BJ20" s="477"/>
    </row>
    <row r="21" spans="2:62">
      <c r="B21" s="6"/>
      <c r="C21" s="983"/>
      <c r="D21" s="979"/>
      <c r="E21" s="979"/>
      <c r="F21" s="979"/>
      <c r="G21" s="6"/>
      <c r="H21" s="6"/>
      <c r="I21" s="6"/>
      <c r="J21" s="6"/>
      <c r="K21" s="6"/>
      <c r="L21" s="6"/>
      <c r="M21" s="6"/>
      <c r="N21" s="6"/>
      <c r="O21" s="6"/>
      <c r="P21" s="6"/>
      <c r="Q21" s="22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</row>
    <row r="22" spans="2:62">
      <c r="B22" s="6"/>
      <c r="C22" s="983"/>
      <c r="D22" s="979"/>
      <c r="E22" s="979"/>
      <c r="F22" s="979"/>
      <c r="G22" s="6"/>
      <c r="H22" s="6"/>
      <c r="I22" s="978" t="s">
        <v>758</v>
      </c>
      <c r="J22" s="978"/>
      <c r="K22" s="978"/>
      <c r="L22" s="536" t="s">
        <v>756</v>
      </c>
      <c r="M22" s="536"/>
      <c r="N22" s="536"/>
      <c r="O22" s="536"/>
      <c r="P22" s="6"/>
      <c r="Q22" s="22"/>
      <c r="R22" s="477">
        <v>2985</v>
      </c>
      <c r="S22" s="477"/>
      <c r="T22" s="477"/>
      <c r="U22" s="477"/>
      <c r="V22" s="477"/>
      <c r="W22" s="477">
        <v>2016</v>
      </c>
      <c r="X22" s="477"/>
      <c r="Y22" s="477"/>
      <c r="Z22" s="477"/>
      <c r="AA22" s="477"/>
      <c r="AB22" s="477">
        <v>969</v>
      </c>
      <c r="AC22" s="477"/>
      <c r="AD22" s="477"/>
      <c r="AE22" s="477"/>
      <c r="AF22" s="477"/>
      <c r="AG22" s="477">
        <v>2985</v>
      </c>
      <c r="AH22" s="477"/>
      <c r="AI22" s="477"/>
      <c r="AJ22" s="477"/>
      <c r="AK22" s="477"/>
      <c r="AL22" s="477">
        <v>2016</v>
      </c>
      <c r="AM22" s="477"/>
      <c r="AN22" s="477"/>
      <c r="AO22" s="477"/>
      <c r="AP22" s="477"/>
      <c r="AQ22" s="477">
        <v>969</v>
      </c>
      <c r="AR22" s="477"/>
      <c r="AS22" s="477"/>
      <c r="AT22" s="477"/>
      <c r="AU22" s="477"/>
      <c r="AV22" s="477">
        <v>0</v>
      </c>
      <c r="AW22" s="477"/>
      <c r="AX22" s="477"/>
      <c r="AY22" s="477"/>
      <c r="AZ22" s="477"/>
      <c r="BA22" s="477">
        <v>0</v>
      </c>
      <c r="BB22" s="477"/>
      <c r="BC22" s="477"/>
      <c r="BD22" s="477"/>
      <c r="BE22" s="477"/>
      <c r="BF22" s="477">
        <v>0</v>
      </c>
      <c r="BG22" s="477"/>
      <c r="BH22" s="477"/>
      <c r="BI22" s="477"/>
      <c r="BJ22" s="477"/>
    </row>
    <row r="23" spans="2:62">
      <c r="B23" s="6"/>
      <c r="C23" s="983"/>
      <c r="D23" s="979"/>
      <c r="E23" s="979"/>
      <c r="F23" s="979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</row>
    <row r="24" spans="2:62">
      <c r="B24" s="6"/>
      <c r="C24" s="983"/>
      <c r="D24" s="979"/>
      <c r="E24" s="979"/>
      <c r="F24" s="979"/>
      <c r="G24" s="6"/>
      <c r="H24" s="6"/>
      <c r="I24" s="978" t="s">
        <v>757</v>
      </c>
      <c r="J24" s="978"/>
      <c r="K24" s="978"/>
      <c r="L24" s="536" t="s">
        <v>756</v>
      </c>
      <c r="M24" s="536"/>
      <c r="N24" s="536"/>
      <c r="O24" s="536"/>
      <c r="P24" s="6"/>
      <c r="Q24" s="22"/>
      <c r="R24" s="477">
        <v>2814</v>
      </c>
      <c r="S24" s="477"/>
      <c r="T24" s="477"/>
      <c r="U24" s="477"/>
      <c r="V24" s="477"/>
      <c r="W24" s="477">
        <v>1907</v>
      </c>
      <c r="X24" s="477"/>
      <c r="Y24" s="477"/>
      <c r="Z24" s="477"/>
      <c r="AA24" s="477"/>
      <c r="AB24" s="477">
        <v>907</v>
      </c>
      <c r="AC24" s="477"/>
      <c r="AD24" s="477"/>
      <c r="AE24" s="477"/>
      <c r="AF24" s="477"/>
      <c r="AG24" s="477">
        <v>2814</v>
      </c>
      <c r="AH24" s="477"/>
      <c r="AI24" s="477"/>
      <c r="AJ24" s="477"/>
      <c r="AK24" s="477"/>
      <c r="AL24" s="477">
        <v>1907</v>
      </c>
      <c r="AM24" s="477"/>
      <c r="AN24" s="477"/>
      <c r="AO24" s="477"/>
      <c r="AP24" s="477"/>
      <c r="AQ24" s="477">
        <v>907</v>
      </c>
      <c r="AR24" s="477"/>
      <c r="AS24" s="477"/>
      <c r="AT24" s="477"/>
      <c r="AU24" s="477"/>
      <c r="AV24" s="477">
        <v>0</v>
      </c>
      <c r="AW24" s="477"/>
      <c r="AX24" s="477"/>
      <c r="AY24" s="477"/>
      <c r="AZ24" s="477"/>
      <c r="BA24" s="477">
        <v>0</v>
      </c>
      <c r="BB24" s="477"/>
      <c r="BC24" s="477"/>
      <c r="BD24" s="477"/>
      <c r="BE24" s="477"/>
      <c r="BF24" s="477">
        <v>0</v>
      </c>
      <c r="BG24" s="477"/>
      <c r="BH24" s="477"/>
      <c r="BI24" s="477"/>
      <c r="BJ24" s="477"/>
    </row>
    <row r="25" spans="2:62">
      <c r="B25" s="1"/>
      <c r="C25" s="984"/>
      <c r="D25" s="980"/>
      <c r="E25" s="980"/>
      <c r="F25" s="980"/>
      <c r="G25" s="1"/>
      <c r="H25" s="1"/>
      <c r="I25" s="1"/>
      <c r="J25" s="1"/>
      <c r="K25" s="1"/>
      <c r="L25" s="1"/>
      <c r="M25" s="1"/>
      <c r="N25" s="1"/>
      <c r="O25" s="1"/>
      <c r="P25" s="1"/>
      <c r="Q25" s="2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>
      <c r="C26" s="486" t="s">
        <v>8</v>
      </c>
      <c r="D26" s="486"/>
      <c r="E26" s="354" t="s">
        <v>10</v>
      </c>
      <c r="F26" s="489">
        <v>-1</v>
      </c>
      <c r="G26" s="489"/>
      <c r="H26" s="4" t="s">
        <v>755</v>
      </c>
    </row>
    <row r="27" spans="2:62">
      <c r="C27" s="299"/>
      <c r="D27" s="299"/>
      <c r="E27" s="354"/>
      <c r="F27" s="358"/>
      <c r="G27" s="358"/>
      <c r="H27" s="5" t="s">
        <v>754</v>
      </c>
    </row>
    <row r="28" spans="2:62">
      <c r="F28" s="490">
        <v>-2</v>
      </c>
      <c r="G28" s="490"/>
      <c r="H28" s="5" t="s">
        <v>753</v>
      </c>
    </row>
    <row r="29" spans="2:62">
      <c r="B29" s="480" t="s">
        <v>9</v>
      </c>
      <c r="C29" s="480"/>
      <c r="D29" s="480"/>
      <c r="E29" s="354" t="s">
        <v>10</v>
      </c>
      <c r="F29" s="2" t="s">
        <v>788</v>
      </c>
    </row>
    <row r="34" spans="2:62" ht="18" customHeight="1">
      <c r="B34" s="446" t="s">
        <v>869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</row>
    <row r="35" spans="2:62" ht="12.95" customHeight="1">
      <c r="BJ35" s="20" t="s">
        <v>688</v>
      </c>
    </row>
    <row r="36" spans="2:62" ht="15.75" customHeight="1">
      <c r="B36" s="970" t="s">
        <v>618</v>
      </c>
      <c r="C36" s="970"/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839" t="s">
        <v>235</v>
      </c>
      <c r="V36" s="839"/>
      <c r="W36" s="839"/>
      <c r="X36" s="839"/>
      <c r="Y36" s="839"/>
      <c r="Z36" s="839"/>
      <c r="AA36" s="839"/>
      <c r="AB36" s="839"/>
      <c r="AC36" s="972" t="s">
        <v>819</v>
      </c>
      <c r="AD36" s="973"/>
      <c r="AE36" s="973"/>
      <c r="AF36" s="973"/>
      <c r="AG36" s="973"/>
      <c r="AH36" s="973"/>
      <c r="AI36" s="973"/>
      <c r="AJ36" s="973"/>
      <c r="AK36" s="973"/>
      <c r="AL36" s="973"/>
      <c r="AM36" s="973"/>
      <c r="AN36" s="973"/>
      <c r="AO36" s="973"/>
      <c r="AP36" s="973"/>
      <c r="AQ36" s="973"/>
      <c r="AR36" s="974"/>
      <c r="AS36" s="975" t="s">
        <v>740</v>
      </c>
      <c r="AT36" s="976"/>
      <c r="AU36" s="976"/>
      <c r="AV36" s="976"/>
      <c r="AW36" s="976"/>
      <c r="AX36" s="976"/>
      <c r="AY36" s="976"/>
      <c r="AZ36" s="976"/>
      <c r="BA36" s="976"/>
      <c r="BB36" s="976"/>
      <c r="BC36" s="976"/>
      <c r="BD36" s="976"/>
      <c r="BE36" s="976"/>
      <c r="BF36" s="976"/>
      <c r="BG36" s="976"/>
      <c r="BH36" s="976"/>
      <c r="BI36" s="976"/>
      <c r="BJ36" s="977"/>
    </row>
    <row r="37" spans="2:62" ht="15.75" customHeight="1">
      <c r="B37" s="971"/>
      <c r="C37" s="971"/>
      <c r="D37" s="971"/>
      <c r="E37" s="971"/>
      <c r="F37" s="971"/>
      <c r="G37" s="971"/>
      <c r="H37" s="971"/>
      <c r="I37" s="971"/>
      <c r="J37" s="971"/>
      <c r="K37" s="971"/>
      <c r="L37" s="971"/>
      <c r="M37" s="971"/>
      <c r="N37" s="971"/>
      <c r="O37" s="971"/>
      <c r="P37" s="971"/>
      <c r="Q37" s="971"/>
      <c r="R37" s="971"/>
      <c r="S37" s="971"/>
      <c r="T37" s="971"/>
      <c r="U37" s="840"/>
      <c r="V37" s="840"/>
      <c r="W37" s="840"/>
      <c r="X37" s="840"/>
      <c r="Y37" s="840"/>
      <c r="Z37" s="840"/>
      <c r="AA37" s="840"/>
      <c r="AB37" s="840"/>
      <c r="AC37" s="557" t="s">
        <v>818</v>
      </c>
      <c r="AD37" s="916"/>
      <c r="AE37" s="916"/>
      <c r="AF37" s="916"/>
      <c r="AG37" s="916"/>
      <c r="AH37" s="916"/>
      <c r="AI37" s="916"/>
      <c r="AJ37" s="917"/>
      <c r="AK37" s="557" t="s">
        <v>815</v>
      </c>
      <c r="AL37" s="916"/>
      <c r="AM37" s="916"/>
      <c r="AN37" s="916"/>
      <c r="AO37" s="916"/>
      <c r="AP37" s="916"/>
      <c r="AQ37" s="916"/>
      <c r="AR37" s="917"/>
      <c r="AS37" s="464" t="s">
        <v>752</v>
      </c>
      <c r="AT37" s="464"/>
      <c r="AU37" s="464"/>
      <c r="AV37" s="464"/>
      <c r="AW37" s="464"/>
      <c r="AX37" s="464"/>
      <c r="AY37" s="464"/>
      <c r="AZ37" s="464"/>
      <c r="BA37" s="464"/>
      <c r="BB37" s="464" t="s">
        <v>751</v>
      </c>
      <c r="BC37" s="464"/>
      <c r="BD37" s="464"/>
      <c r="BE37" s="464"/>
      <c r="BF37" s="464"/>
      <c r="BG37" s="464"/>
      <c r="BH37" s="464"/>
      <c r="BI37" s="464"/>
      <c r="BJ37" s="466"/>
    </row>
    <row r="38" spans="2:62">
      <c r="Q38" s="6"/>
      <c r="T38" s="21"/>
    </row>
    <row r="39" spans="2:62">
      <c r="C39" s="901" t="s">
        <v>750</v>
      </c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298"/>
      <c r="U39" s="921">
        <v>2895</v>
      </c>
      <c r="V39" s="921"/>
      <c r="W39" s="921"/>
      <c r="X39" s="921"/>
      <c r="Y39" s="921"/>
      <c r="Z39" s="921"/>
      <c r="AA39" s="921"/>
      <c r="AB39" s="921"/>
      <c r="AC39" s="921">
        <v>1601</v>
      </c>
      <c r="AD39" s="921"/>
      <c r="AE39" s="921"/>
      <c r="AF39" s="921"/>
      <c r="AG39" s="921"/>
      <c r="AH39" s="921"/>
      <c r="AI39" s="921"/>
      <c r="AJ39" s="921"/>
      <c r="AK39" s="921">
        <v>1294</v>
      </c>
      <c r="AL39" s="921"/>
      <c r="AM39" s="921"/>
      <c r="AN39" s="921"/>
      <c r="AO39" s="921"/>
      <c r="AP39" s="921"/>
      <c r="AQ39" s="921"/>
      <c r="AR39" s="921"/>
      <c r="AS39" s="485">
        <v>1965</v>
      </c>
      <c r="AT39" s="485"/>
      <c r="AU39" s="485"/>
      <c r="AV39" s="485"/>
      <c r="AW39" s="485"/>
      <c r="AX39" s="485"/>
      <c r="AY39" s="485"/>
      <c r="AZ39" s="485"/>
      <c r="BA39" s="485"/>
      <c r="BB39" s="485">
        <v>930</v>
      </c>
      <c r="BC39" s="485"/>
      <c r="BD39" s="485"/>
      <c r="BE39" s="485"/>
      <c r="BF39" s="485"/>
      <c r="BG39" s="485"/>
      <c r="BH39" s="485"/>
      <c r="BI39" s="485"/>
      <c r="BJ39" s="485"/>
    </row>
    <row r="40" spans="2:62">
      <c r="Q40" s="6"/>
      <c r="T40" s="22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</row>
    <row r="41" spans="2:62">
      <c r="C41" s="458" t="s">
        <v>749</v>
      </c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295"/>
      <c r="U41" s="920">
        <v>1808</v>
      </c>
      <c r="V41" s="920"/>
      <c r="W41" s="920"/>
      <c r="X41" s="920"/>
      <c r="Y41" s="920"/>
      <c r="Z41" s="920"/>
      <c r="AA41" s="920"/>
      <c r="AB41" s="920"/>
      <c r="AC41" s="920">
        <v>1036</v>
      </c>
      <c r="AD41" s="920"/>
      <c r="AE41" s="920"/>
      <c r="AF41" s="920"/>
      <c r="AG41" s="920"/>
      <c r="AH41" s="920"/>
      <c r="AI41" s="920"/>
      <c r="AJ41" s="920"/>
      <c r="AK41" s="920">
        <v>772</v>
      </c>
      <c r="AL41" s="920"/>
      <c r="AM41" s="920"/>
      <c r="AN41" s="920"/>
      <c r="AO41" s="920"/>
      <c r="AP41" s="920"/>
      <c r="AQ41" s="920"/>
      <c r="AR41" s="920"/>
      <c r="AS41" s="448">
        <v>993</v>
      </c>
      <c r="AT41" s="448"/>
      <c r="AU41" s="448"/>
      <c r="AV41" s="448"/>
      <c r="AW41" s="448"/>
      <c r="AX41" s="448"/>
      <c r="AY41" s="448"/>
      <c r="AZ41" s="448"/>
      <c r="BA41" s="448"/>
      <c r="BB41" s="448">
        <v>815</v>
      </c>
      <c r="BC41" s="448"/>
      <c r="BD41" s="448"/>
      <c r="BE41" s="448"/>
      <c r="BF41" s="448"/>
      <c r="BG41" s="448"/>
      <c r="BH41" s="448"/>
      <c r="BI41" s="448"/>
      <c r="BJ41" s="448"/>
    </row>
    <row r="42" spans="2:62"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297"/>
      <c r="R42" s="363"/>
      <c r="S42" s="363"/>
      <c r="T42" s="22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</row>
    <row r="43" spans="2:62">
      <c r="C43" s="363"/>
      <c r="D43" s="458" t="s">
        <v>748</v>
      </c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295"/>
      <c r="U43" s="920">
        <v>1806</v>
      </c>
      <c r="V43" s="920"/>
      <c r="W43" s="920"/>
      <c r="X43" s="920"/>
      <c r="Y43" s="920"/>
      <c r="Z43" s="920"/>
      <c r="AA43" s="920"/>
      <c r="AB43" s="920"/>
      <c r="AC43" s="920">
        <v>1035</v>
      </c>
      <c r="AD43" s="920"/>
      <c r="AE43" s="920"/>
      <c r="AF43" s="920"/>
      <c r="AG43" s="920"/>
      <c r="AH43" s="920"/>
      <c r="AI43" s="920"/>
      <c r="AJ43" s="920"/>
      <c r="AK43" s="920">
        <v>771</v>
      </c>
      <c r="AL43" s="920"/>
      <c r="AM43" s="920"/>
      <c r="AN43" s="920"/>
      <c r="AO43" s="920"/>
      <c r="AP43" s="920"/>
      <c r="AQ43" s="920"/>
      <c r="AR43" s="920"/>
      <c r="AS43" s="448">
        <v>991</v>
      </c>
      <c r="AT43" s="448"/>
      <c r="AU43" s="448"/>
      <c r="AV43" s="448"/>
      <c r="AW43" s="448"/>
      <c r="AX43" s="448"/>
      <c r="AY43" s="448"/>
      <c r="AZ43" s="448"/>
      <c r="BA43" s="448"/>
      <c r="BB43" s="448">
        <v>815</v>
      </c>
      <c r="BC43" s="448"/>
      <c r="BD43" s="448"/>
      <c r="BE43" s="448"/>
      <c r="BF43" s="448"/>
      <c r="BG43" s="448"/>
      <c r="BH43" s="448"/>
      <c r="BI43" s="448"/>
      <c r="BJ43" s="448"/>
    </row>
    <row r="44" spans="2:62"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297"/>
      <c r="R44" s="363"/>
      <c r="S44" s="363"/>
      <c r="T44" s="22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</row>
    <row r="45" spans="2:62">
      <c r="C45" s="363"/>
      <c r="D45" s="969" t="s">
        <v>747</v>
      </c>
      <c r="E45" s="969"/>
      <c r="F45" s="969"/>
      <c r="G45" s="969"/>
      <c r="H45" s="969"/>
      <c r="I45" s="969"/>
      <c r="J45" s="969"/>
      <c r="K45" s="969"/>
      <c r="L45" s="969"/>
      <c r="M45" s="969"/>
      <c r="N45" s="969"/>
      <c r="O45" s="969"/>
      <c r="P45" s="969"/>
      <c r="Q45" s="969"/>
      <c r="R45" s="969"/>
      <c r="S45" s="969"/>
      <c r="T45" s="295"/>
      <c r="U45" s="920">
        <f>SUM(AC45:AR45)</f>
        <v>2</v>
      </c>
      <c r="V45" s="920"/>
      <c r="W45" s="920"/>
      <c r="X45" s="920"/>
      <c r="Y45" s="920"/>
      <c r="Z45" s="920"/>
      <c r="AA45" s="920"/>
      <c r="AB45" s="920"/>
      <c r="AC45" s="920">
        <v>1</v>
      </c>
      <c r="AD45" s="920"/>
      <c r="AE45" s="920"/>
      <c r="AF45" s="920"/>
      <c r="AG45" s="920"/>
      <c r="AH45" s="920"/>
      <c r="AI45" s="920"/>
      <c r="AJ45" s="920"/>
      <c r="AK45" s="920">
        <v>1</v>
      </c>
      <c r="AL45" s="920"/>
      <c r="AM45" s="920"/>
      <c r="AN45" s="920"/>
      <c r="AO45" s="920"/>
      <c r="AP45" s="920"/>
      <c r="AQ45" s="920"/>
      <c r="AR45" s="920"/>
      <c r="AS45" s="448">
        <v>2</v>
      </c>
      <c r="AT45" s="448"/>
      <c r="AU45" s="448"/>
      <c r="AV45" s="448"/>
      <c r="AW45" s="448"/>
      <c r="AX45" s="448"/>
      <c r="AY45" s="448"/>
      <c r="AZ45" s="448"/>
      <c r="BA45" s="448"/>
      <c r="BB45" s="448">
        <v>0</v>
      </c>
      <c r="BC45" s="448"/>
      <c r="BD45" s="448"/>
      <c r="BE45" s="448"/>
      <c r="BF45" s="448"/>
      <c r="BG45" s="448"/>
      <c r="BH45" s="448"/>
      <c r="BI45" s="448"/>
      <c r="BJ45" s="448"/>
    </row>
    <row r="46" spans="2:62"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297"/>
      <c r="R46" s="363"/>
      <c r="S46" s="363"/>
      <c r="T46" s="22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</row>
    <row r="47" spans="2:62">
      <c r="C47" s="458" t="s">
        <v>746</v>
      </c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295"/>
      <c r="U47" s="920">
        <v>428</v>
      </c>
      <c r="V47" s="920"/>
      <c r="W47" s="920"/>
      <c r="X47" s="920"/>
      <c r="Y47" s="920"/>
      <c r="Z47" s="920"/>
      <c r="AA47" s="920"/>
      <c r="AB47" s="920"/>
      <c r="AC47" s="920">
        <v>223</v>
      </c>
      <c r="AD47" s="920"/>
      <c r="AE47" s="920"/>
      <c r="AF47" s="920"/>
      <c r="AG47" s="920"/>
      <c r="AH47" s="920"/>
      <c r="AI47" s="920"/>
      <c r="AJ47" s="920"/>
      <c r="AK47" s="920">
        <v>205</v>
      </c>
      <c r="AL47" s="920"/>
      <c r="AM47" s="920"/>
      <c r="AN47" s="920"/>
      <c r="AO47" s="920"/>
      <c r="AP47" s="920"/>
      <c r="AQ47" s="920"/>
      <c r="AR47" s="920"/>
      <c r="AS47" s="448">
        <v>422</v>
      </c>
      <c r="AT47" s="448"/>
      <c r="AU47" s="448"/>
      <c r="AV47" s="448"/>
      <c r="AW47" s="448"/>
      <c r="AX47" s="448"/>
      <c r="AY47" s="448"/>
      <c r="AZ47" s="448"/>
      <c r="BA47" s="448"/>
      <c r="BB47" s="448">
        <v>6</v>
      </c>
      <c r="BC47" s="448"/>
      <c r="BD47" s="448"/>
      <c r="BE47" s="448"/>
      <c r="BF47" s="448"/>
      <c r="BG47" s="448"/>
      <c r="BH47" s="448"/>
      <c r="BI47" s="448"/>
      <c r="BJ47" s="448"/>
    </row>
    <row r="48" spans="2:62"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297"/>
      <c r="R48" s="363"/>
      <c r="S48" s="363"/>
      <c r="T48" s="22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</row>
    <row r="49" spans="2:62">
      <c r="C49" s="458" t="s">
        <v>733</v>
      </c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295"/>
      <c r="U49" s="920">
        <v>239</v>
      </c>
      <c r="V49" s="920"/>
      <c r="W49" s="920"/>
      <c r="X49" s="920"/>
      <c r="Y49" s="920"/>
      <c r="Z49" s="920"/>
      <c r="AA49" s="920"/>
      <c r="AB49" s="920"/>
      <c r="AC49" s="920">
        <v>136</v>
      </c>
      <c r="AD49" s="920"/>
      <c r="AE49" s="920"/>
      <c r="AF49" s="920"/>
      <c r="AG49" s="920"/>
      <c r="AH49" s="920"/>
      <c r="AI49" s="920"/>
      <c r="AJ49" s="920"/>
      <c r="AK49" s="920">
        <v>103</v>
      </c>
      <c r="AL49" s="920"/>
      <c r="AM49" s="920"/>
      <c r="AN49" s="920"/>
      <c r="AO49" s="920"/>
      <c r="AP49" s="920"/>
      <c r="AQ49" s="920"/>
      <c r="AR49" s="920"/>
      <c r="AS49" s="448">
        <v>137</v>
      </c>
      <c r="AT49" s="448"/>
      <c r="AU49" s="448"/>
      <c r="AV49" s="448"/>
      <c r="AW49" s="448"/>
      <c r="AX49" s="448"/>
      <c r="AY49" s="448"/>
      <c r="AZ49" s="448"/>
      <c r="BA49" s="448"/>
      <c r="BB49" s="448">
        <v>102</v>
      </c>
      <c r="BC49" s="448"/>
      <c r="BD49" s="448"/>
      <c r="BE49" s="448"/>
      <c r="BF49" s="448"/>
      <c r="BG49" s="448"/>
      <c r="BH49" s="448"/>
      <c r="BI49" s="448"/>
      <c r="BJ49" s="448"/>
    </row>
    <row r="50" spans="2:62"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297"/>
      <c r="R50" s="363"/>
      <c r="S50" s="363"/>
      <c r="T50" s="22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</row>
    <row r="51" spans="2:62">
      <c r="C51" s="458" t="s">
        <v>732</v>
      </c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295"/>
      <c r="U51" s="920">
        <v>14</v>
      </c>
      <c r="V51" s="920"/>
      <c r="W51" s="920"/>
      <c r="X51" s="920"/>
      <c r="Y51" s="920"/>
      <c r="Z51" s="920"/>
      <c r="AA51" s="920"/>
      <c r="AB51" s="920"/>
      <c r="AC51" s="920">
        <v>8</v>
      </c>
      <c r="AD51" s="920"/>
      <c r="AE51" s="920"/>
      <c r="AF51" s="920"/>
      <c r="AG51" s="920"/>
      <c r="AH51" s="920"/>
      <c r="AI51" s="920"/>
      <c r="AJ51" s="920"/>
      <c r="AK51" s="920">
        <v>6</v>
      </c>
      <c r="AL51" s="920"/>
      <c r="AM51" s="920"/>
      <c r="AN51" s="920"/>
      <c r="AO51" s="920"/>
      <c r="AP51" s="920"/>
      <c r="AQ51" s="920"/>
      <c r="AR51" s="920"/>
      <c r="AS51" s="448">
        <v>14</v>
      </c>
      <c r="AT51" s="448"/>
      <c r="AU51" s="448"/>
      <c r="AV51" s="448"/>
      <c r="AW51" s="448"/>
      <c r="AX51" s="448"/>
      <c r="AY51" s="448"/>
      <c r="AZ51" s="448"/>
      <c r="BA51" s="448"/>
      <c r="BB51" s="448">
        <v>0</v>
      </c>
      <c r="BC51" s="448"/>
      <c r="BD51" s="448"/>
      <c r="BE51" s="448"/>
      <c r="BF51" s="448"/>
      <c r="BG51" s="448"/>
      <c r="BH51" s="448"/>
      <c r="BI51" s="448"/>
      <c r="BJ51" s="448"/>
    </row>
    <row r="52" spans="2:62"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297"/>
      <c r="R52" s="363"/>
      <c r="S52" s="363"/>
      <c r="T52" s="22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</row>
    <row r="53" spans="2:62">
      <c r="C53" s="458" t="s">
        <v>731</v>
      </c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295"/>
      <c r="U53" s="920">
        <v>291</v>
      </c>
      <c r="V53" s="920"/>
      <c r="W53" s="920"/>
      <c r="X53" s="920"/>
      <c r="Y53" s="920"/>
      <c r="Z53" s="920"/>
      <c r="AA53" s="920"/>
      <c r="AB53" s="920"/>
      <c r="AC53" s="920">
        <v>164</v>
      </c>
      <c r="AD53" s="920"/>
      <c r="AE53" s="920"/>
      <c r="AF53" s="920"/>
      <c r="AG53" s="920"/>
      <c r="AH53" s="920"/>
      <c r="AI53" s="920"/>
      <c r="AJ53" s="920"/>
      <c r="AK53" s="920">
        <v>127</v>
      </c>
      <c r="AL53" s="920"/>
      <c r="AM53" s="920"/>
      <c r="AN53" s="920"/>
      <c r="AO53" s="920"/>
      <c r="AP53" s="920"/>
      <c r="AQ53" s="920"/>
      <c r="AR53" s="920"/>
      <c r="AS53" s="448">
        <v>291</v>
      </c>
      <c r="AT53" s="448"/>
      <c r="AU53" s="448"/>
      <c r="AV53" s="448"/>
      <c r="AW53" s="448"/>
      <c r="AX53" s="448"/>
      <c r="AY53" s="448"/>
      <c r="AZ53" s="448"/>
      <c r="BA53" s="448"/>
      <c r="BB53" s="448">
        <v>0</v>
      </c>
      <c r="BC53" s="448"/>
      <c r="BD53" s="448"/>
      <c r="BE53" s="448"/>
      <c r="BF53" s="448"/>
      <c r="BG53" s="448"/>
      <c r="BH53" s="448"/>
      <c r="BI53" s="448"/>
      <c r="BJ53" s="448"/>
    </row>
    <row r="54" spans="2:62"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297"/>
      <c r="R54" s="363"/>
      <c r="S54" s="363"/>
      <c r="T54" s="22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</row>
    <row r="55" spans="2:62">
      <c r="C55" s="458" t="s">
        <v>745</v>
      </c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295"/>
      <c r="U55" s="920">
        <v>56</v>
      </c>
      <c r="V55" s="920"/>
      <c r="W55" s="920"/>
      <c r="X55" s="920"/>
      <c r="Y55" s="920"/>
      <c r="Z55" s="920"/>
      <c r="AA55" s="920"/>
      <c r="AB55" s="920"/>
      <c r="AC55" s="920">
        <v>18</v>
      </c>
      <c r="AD55" s="920"/>
      <c r="AE55" s="920"/>
      <c r="AF55" s="920"/>
      <c r="AG55" s="920"/>
      <c r="AH55" s="920"/>
      <c r="AI55" s="920"/>
      <c r="AJ55" s="920"/>
      <c r="AK55" s="920">
        <v>38</v>
      </c>
      <c r="AL55" s="920"/>
      <c r="AM55" s="920"/>
      <c r="AN55" s="920"/>
      <c r="AO55" s="920"/>
      <c r="AP55" s="920"/>
      <c r="AQ55" s="920"/>
      <c r="AR55" s="920"/>
      <c r="AS55" s="448">
        <v>56</v>
      </c>
      <c r="AT55" s="448"/>
      <c r="AU55" s="448"/>
      <c r="AV55" s="448"/>
      <c r="AW55" s="448"/>
      <c r="AX55" s="448"/>
      <c r="AY55" s="448"/>
      <c r="AZ55" s="448"/>
      <c r="BA55" s="448"/>
      <c r="BB55" s="448">
        <v>0</v>
      </c>
      <c r="BC55" s="448"/>
      <c r="BD55" s="448"/>
      <c r="BE55" s="448"/>
      <c r="BF55" s="448"/>
      <c r="BG55" s="448"/>
      <c r="BH55" s="448"/>
      <c r="BI55" s="448"/>
      <c r="BJ55" s="448"/>
    </row>
    <row r="56" spans="2:62"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297"/>
      <c r="R56" s="363"/>
      <c r="S56" s="363"/>
      <c r="T56" s="22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</row>
    <row r="57" spans="2:62">
      <c r="C57" s="458" t="s">
        <v>730</v>
      </c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295"/>
      <c r="U57" s="920">
        <v>55</v>
      </c>
      <c r="V57" s="920"/>
      <c r="W57" s="920"/>
      <c r="X57" s="920"/>
      <c r="Y57" s="920"/>
      <c r="Z57" s="920"/>
      <c r="AA57" s="920"/>
      <c r="AB57" s="920"/>
      <c r="AC57" s="920">
        <v>16</v>
      </c>
      <c r="AD57" s="920"/>
      <c r="AE57" s="920"/>
      <c r="AF57" s="920"/>
      <c r="AG57" s="920"/>
      <c r="AH57" s="920"/>
      <c r="AI57" s="920"/>
      <c r="AJ57" s="920"/>
      <c r="AK57" s="920">
        <v>39</v>
      </c>
      <c r="AL57" s="920"/>
      <c r="AM57" s="920"/>
      <c r="AN57" s="920"/>
      <c r="AO57" s="920"/>
      <c r="AP57" s="920"/>
      <c r="AQ57" s="920"/>
      <c r="AR57" s="920"/>
      <c r="AS57" s="448">
        <v>52</v>
      </c>
      <c r="AT57" s="448"/>
      <c r="AU57" s="448"/>
      <c r="AV57" s="448"/>
      <c r="AW57" s="448"/>
      <c r="AX57" s="448"/>
      <c r="AY57" s="448"/>
      <c r="AZ57" s="448"/>
      <c r="BA57" s="448"/>
      <c r="BB57" s="448">
        <v>3</v>
      </c>
      <c r="BC57" s="448"/>
      <c r="BD57" s="448"/>
      <c r="BE57" s="448"/>
      <c r="BF57" s="448"/>
      <c r="BG57" s="448"/>
      <c r="BH57" s="448"/>
      <c r="BI57" s="448"/>
      <c r="BJ57" s="448"/>
    </row>
    <row r="58" spans="2:62"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297"/>
      <c r="R58" s="363"/>
      <c r="S58" s="363"/>
      <c r="T58" s="22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</row>
    <row r="59" spans="2:62">
      <c r="C59" s="458" t="s">
        <v>729</v>
      </c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295"/>
      <c r="U59" s="920">
        <v>4</v>
      </c>
      <c r="V59" s="920"/>
      <c r="W59" s="920"/>
      <c r="X59" s="920"/>
      <c r="Y59" s="920"/>
      <c r="Z59" s="920"/>
      <c r="AA59" s="920"/>
      <c r="AB59" s="920"/>
      <c r="AC59" s="920">
        <v>0</v>
      </c>
      <c r="AD59" s="920"/>
      <c r="AE59" s="920"/>
      <c r="AF59" s="920"/>
      <c r="AG59" s="920"/>
      <c r="AH59" s="920"/>
      <c r="AI59" s="920"/>
      <c r="AJ59" s="920"/>
      <c r="AK59" s="920">
        <v>4</v>
      </c>
      <c r="AL59" s="920"/>
      <c r="AM59" s="920"/>
      <c r="AN59" s="920"/>
      <c r="AO59" s="920"/>
      <c r="AP59" s="920"/>
      <c r="AQ59" s="920"/>
      <c r="AR59" s="920"/>
      <c r="AS59" s="448">
        <v>0</v>
      </c>
      <c r="AT59" s="448"/>
      <c r="AU59" s="448"/>
      <c r="AV59" s="448"/>
      <c r="AW59" s="448"/>
      <c r="AX59" s="448"/>
      <c r="AY59" s="448"/>
      <c r="AZ59" s="448"/>
      <c r="BA59" s="448"/>
      <c r="BB59" s="448">
        <v>4</v>
      </c>
      <c r="BC59" s="448"/>
      <c r="BD59" s="448"/>
      <c r="BE59" s="448"/>
      <c r="BF59" s="448"/>
      <c r="BG59" s="448"/>
      <c r="BH59" s="448"/>
      <c r="BI59" s="448"/>
      <c r="BJ59" s="448"/>
    </row>
    <row r="60" spans="2:6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0</v>
      </c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>
      <c r="B61" s="480" t="s">
        <v>9</v>
      </c>
      <c r="C61" s="480"/>
      <c r="D61" s="480"/>
      <c r="E61" s="354" t="s">
        <v>744</v>
      </c>
      <c r="F61" s="2" t="s">
        <v>787</v>
      </c>
    </row>
  </sheetData>
  <mergeCells count="181">
    <mergeCell ref="C10:P10"/>
    <mergeCell ref="B5:BJ5"/>
    <mergeCell ref="A1:S2"/>
    <mergeCell ref="B7:Q8"/>
    <mergeCell ref="R7:AF7"/>
    <mergeCell ref="AG7:AU7"/>
    <mergeCell ref="AV7:BJ7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AG18:AK18"/>
    <mergeCell ref="AQ12:AU12"/>
    <mergeCell ref="R14:V14"/>
    <mergeCell ref="W14:AA14"/>
    <mergeCell ref="AB14:AF14"/>
    <mergeCell ref="AG14:AK14"/>
    <mergeCell ref="AL14:AP14"/>
    <mergeCell ref="AQ14:AU14"/>
    <mergeCell ref="R12:V12"/>
    <mergeCell ref="W12:AA12"/>
    <mergeCell ref="AB12:AF12"/>
    <mergeCell ref="AG12:AK12"/>
    <mergeCell ref="AL12:AP12"/>
    <mergeCell ref="AB18:AF18"/>
    <mergeCell ref="AL18:AP18"/>
    <mergeCell ref="AQ18:AU18"/>
    <mergeCell ref="U47:AB47"/>
    <mergeCell ref="AC47:AJ47"/>
    <mergeCell ref="AK47:AR47"/>
    <mergeCell ref="AS47:BA47"/>
    <mergeCell ref="BB47:BJ47"/>
    <mergeCell ref="C47:S47"/>
    <mergeCell ref="C39:S39"/>
    <mergeCell ref="U39:AB39"/>
    <mergeCell ref="AC39:AJ39"/>
    <mergeCell ref="D43:S43"/>
    <mergeCell ref="U43:AB43"/>
    <mergeCell ref="AC43:AJ43"/>
    <mergeCell ref="AK39:AR39"/>
    <mergeCell ref="AS39:BA39"/>
    <mergeCell ref="BB39:BJ39"/>
    <mergeCell ref="C41:S41"/>
    <mergeCell ref="U41:AB41"/>
    <mergeCell ref="AC41:AJ41"/>
    <mergeCell ref="AK41:AR41"/>
    <mergeCell ref="AS41:BA41"/>
    <mergeCell ref="BB41:BJ41"/>
    <mergeCell ref="AK43:AR43"/>
    <mergeCell ref="AS43:BA43"/>
    <mergeCell ref="BB43:BJ43"/>
    <mergeCell ref="BF10:BJ10"/>
    <mergeCell ref="C12:P12"/>
    <mergeCell ref="AV12:AZ12"/>
    <mergeCell ref="BA12:BE12"/>
    <mergeCell ref="BF12:BJ12"/>
    <mergeCell ref="C14:D25"/>
    <mergeCell ref="E14:F19"/>
    <mergeCell ref="I14:O14"/>
    <mergeCell ref="AV14:AZ14"/>
    <mergeCell ref="BA14:BE14"/>
    <mergeCell ref="BF14:BJ14"/>
    <mergeCell ref="I16:O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I18:O18"/>
    <mergeCell ref="R18:V18"/>
    <mergeCell ref="W18:AA18"/>
    <mergeCell ref="AV18:AZ18"/>
    <mergeCell ref="BA18:BE18"/>
    <mergeCell ref="BF18:BJ18"/>
    <mergeCell ref="E20:F25"/>
    <mergeCell ref="I20:K20"/>
    <mergeCell ref="L20:O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I22:K22"/>
    <mergeCell ref="L22:O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I24:K24"/>
    <mergeCell ref="L24:O24"/>
    <mergeCell ref="R24:V24"/>
    <mergeCell ref="W24:AA24"/>
    <mergeCell ref="AB24:AF24"/>
    <mergeCell ref="AG24:AK24"/>
    <mergeCell ref="AL24:AP24"/>
    <mergeCell ref="AQ24:AU24"/>
    <mergeCell ref="AV24:AZ24"/>
    <mergeCell ref="BA24:BE24"/>
    <mergeCell ref="BF24:BJ24"/>
    <mergeCell ref="C26:D26"/>
    <mergeCell ref="F26:G26"/>
    <mergeCell ref="F28:G28"/>
    <mergeCell ref="B29:D29"/>
    <mergeCell ref="B34:BJ34"/>
    <mergeCell ref="B36:T37"/>
    <mergeCell ref="U36:AB37"/>
    <mergeCell ref="AC36:AR36"/>
    <mergeCell ref="AS36:BJ36"/>
    <mergeCell ref="AC37:AJ37"/>
    <mergeCell ref="AK37:AR37"/>
    <mergeCell ref="AS37:BA37"/>
    <mergeCell ref="BB37:BJ37"/>
    <mergeCell ref="D45:S45"/>
    <mergeCell ref="U45:AB45"/>
    <mergeCell ref="AC45:AJ45"/>
    <mergeCell ref="AK45:AR45"/>
    <mergeCell ref="AS45:BA45"/>
    <mergeCell ref="BB45:BJ45"/>
    <mergeCell ref="C53:S53"/>
    <mergeCell ref="U53:AB53"/>
    <mergeCell ref="AC53:AJ53"/>
    <mergeCell ref="AK53:AR53"/>
    <mergeCell ref="AS53:BA53"/>
    <mergeCell ref="BB53:BJ53"/>
    <mergeCell ref="C49:S49"/>
    <mergeCell ref="U49:AB49"/>
    <mergeCell ref="AC49:AJ49"/>
    <mergeCell ref="AK49:AR49"/>
    <mergeCell ref="AS49:BA49"/>
    <mergeCell ref="BB49:BJ49"/>
    <mergeCell ref="C51:S51"/>
    <mergeCell ref="U51:AB51"/>
    <mergeCell ref="AC51:AJ51"/>
    <mergeCell ref="AK51:AR51"/>
    <mergeCell ref="AS51:BA51"/>
    <mergeCell ref="BB51:BJ51"/>
    <mergeCell ref="C55:S55"/>
    <mergeCell ref="U55:AB55"/>
    <mergeCell ref="AC55:AJ55"/>
    <mergeCell ref="AK55:AR55"/>
    <mergeCell ref="AS55:BA55"/>
    <mergeCell ref="BB55:BJ55"/>
    <mergeCell ref="B61:D61"/>
    <mergeCell ref="C57:S57"/>
    <mergeCell ref="U57:AB57"/>
    <mergeCell ref="AC57:AJ57"/>
    <mergeCell ref="AK57:AR57"/>
    <mergeCell ref="AS57:BA57"/>
    <mergeCell ref="BB57:BJ57"/>
    <mergeCell ref="C59:S59"/>
    <mergeCell ref="U59:AB59"/>
    <mergeCell ref="AC59:AJ59"/>
    <mergeCell ref="AK59:AR59"/>
    <mergeCell ref="AS59:BA59"/>
    <mergeCell ref="BB59:BJ59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3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302"/>
      <c r="AS1" s="530">
        <f>'214'!A1+1</f>
        <v>215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1:63" ht="11.1" customHeight="1"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1:63" ht="11.1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63" ht="11.1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spans="1:63" ht="18" customHeight="1">
      <c r="B5" s="446" t="s">
        <v>870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3" ht="15.75" customHeight="1">
      <c r="B7" s="461" t="s">
        <v>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 t="s">
        <v>786</v>
      </c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 t="s">
        <v>785</v>
      </c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7"/>
    </row>
    <row r="8" spans="1:63" ht="15.75" customHeight="1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864" t="s">
        <v>779</v>
      </c>
      <c r="N8" s="464"/>
      <c r="O8" s="464"/>
      <c r="P8" s="464"/>
      <c r="Q8" s="464"/>
      <c r="R8" s="864" t="s">
        <v>782</v>
      </c>
      <c r="S8" s="464"/>
      <c r="T8" s="464"/>
      <c r="U8" s="464"/>
      <c r="V8" s="464"/>
      <c r="W8" s="464" t="s">
        <v>773</v>
      </c>
      <c r="X8" s="464"/>
      <c r="Y8" s="464"/>
      <c r="Z8" s="464"/>
      <c r="AA8" s="464"/>
      <c r="AB8" s="464" t="s">
        <v>784</v>
      </c>
      <c r="AC8" s="464"/>
      <c r="AD8" s="464"/>
      <c r="AE8" s="464"/>
      <c r="AF8" s="464"/>
      <c r="AG8" s="464" t="s">
        <v>783</v>
      </c>
      <c r="AH8" s="464"/>
      <c r="AI8" s="464"/>
      <c r="AJ8" s="464"/>
      <c r="AK8" s="464"/>
      <c r="AL8" s="864" t="s">
        <v>779</v>
      </c>
      <c r="AM8" s="464"/>
      <c r="AN8" s="464"/>
      <c r="AO8" s="464"/>
      <c r="AP8" s="464"/>
      <c r="AQ8" s="864" t="s">
        <v>782</v>
      </c>
      <c r="AR8" s="464"/>
      <c r="AS8" s="464"/>
      <c r="AT8" s="464"/>
      <c r="AU8" s="464"/>
      <c r="AV8" s="464" t="s">
        <v>773</v>
      </c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6"/>
    </row>
    <row r="9" spans="1:63" ht="15.75" customHeight="1"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556" t="s">
        <v>235</v>
      </c>
      <c r="AW9" s="862"/>
      <c r="AX9" s="862"/>
      <c r="AY9" s="862"/>
      <c r="AZ9" s="862"/>
      <c r="BA9" s="464" t="s">
        <v>777</v>
      </c>
      <c r="BB9" s="826"/>
      <c r="BC9" s="826"/>
      <c r="BD9" s="826"/>
      <c r="BE9" s="826"/>
      <c r="BF9" s="464" t="s">
        <v>776</v>
      </c>
      <c r="BG9" s="826"/>
      <c r="BH9" s="826"/>
      <c r="BI9" s="826"/>
      <c r="BJ9" s="857"/>
    </row>
    <row r="10" spans="1:63">
      <c r="L10" s="22"/>
      <c r="AY10" s="359"/>
      <c r="AZ10" s="359"/>
      <c r="BD10" s="359"/>
      <c r="BE10" s="359"/>
      <c r="BI10" s="359"/>
      <c r="BJ10" s="359"/>
    </row>
    <row r="11" spans="1:63">
      <c r="C11" s="458" t="s">
        <v>7</v>
      </c>
      <c r="D11" s="458"/>
      <c r="E11" s="458"/>
      <c r="F11" s="454">
        <v>21</v>
      </c>
      <c r="G11" s="454"/>
      <c r="H11" s="454"/>
      <c r="I11" s="458" t="s">
        <v>1</v>
      </c>
      <c r="J11" s="458"/>
      <c r="K11" s="458"/>
      <c r="L11" s="22"/>
      <c r="M11" s="988">
        <v>45</v>
      </c>
      <c r="N11" s="989"/>
      <c r="O11" s="989"/>
      <c r="P11" s="989"/>
      <c r="Q11" s="989"/>
      <c r="R11" s="989">
        <v>11935</v>
      </c>
      <c r="S11" s="989"/>
      <c r="T11" s="989"/>
      <c r="U11" s="989"/>
      <c r="V11" s="989"/>
      <c r="W11" s="989">
        <v>189212</v>
      </c>
      <c r="X11" s="989"/>
      <c r="Y11" s="989"/>
      <c r="Z11" s="989"/>
      <c r="AA11" s="989"/>
      <c r="AB11" s="989">
        <v>296314</v>
      </c>
      <c r="AC11" s="989"/>
      <c r="AD11" s="989"/>
      <c r="AE11" s="989"/>
      <c r="AF11" s="989"/>
      <c r="AG11" s="989">
        <v>64119</v>
      </c>
      <c r="AH11" s="989"/>
      <c r="AI11" s="989"/>
      <c r="AJ11" s="989"/>
      <c r="AK11" s="989"/>
      <c r="AL11" s="989">
        <v>69</v>
      </c>
      <c r="AM11" s="989"/>
      <c r="AN11" s="989"/>
      <c r="AO11" s="989"/>
      <c r="AP11" s="989"/>
      <c r="AQ11" s="989">
        <v>22654</v>
      </c>
      <c r="AR11" s="989"/>
      <c r="AS11" s="989"/>
      <c r="AT11" s="989"/>
      <c r="AU11" s="989"/>
      <c r="AV11" s="989">
        <v>1084485</v>
      </c>
      <c r="AW11" s="989"/>
      <c r="AX11" s="989"/>
      <c r="AY11" s="989"/>
      <c r="AZ11" s="989"/>
      <c r="BA11" s="989"/>
      <c r="BB11" s="989">
        <v>402338</v>
      </c>
      <c r="BC11" s="989"/>
      <c r="BD11" s="989"/>
      <c r="BE11" s="989"/>
      <c r="BF11" s="989"/>
      <c r="BG11" s="989">
        <v>682147</v>
      </c>
      <c r="BH11" s="989"/>
      <c r="BI11" s="989"/>
      <c r="BJ11" s="989"/>
      <c r="BK11" s="989"/>
    </row>
    <row r="12" spans="1:63">
      <c r="F12" s="454">
        <v>22</v>
      </c>
      <c r="G12" s="454"/>
      <c r="H12" s="454"/>
      <c r="L12" s="22"/>
      <c r="M12" s="988">
        <v>43</v>
      </c>
      <c r="N12" s="989"/>
      <c r="O12" s="989"/>
      <c r="P12" s="989"/>
      <c r="Q12" s="989"/>
      <c r="R12" s="989">
        <v>11922</v>
      </c>
      <c r="S12" s="989"/>
      <c r="T12" s="989"/>
      <c r="U12" s="989"/>
      <c r="V12" s="989"/>
      <c r="W12" s="989">
        <v>214777</v>
      </c>
      <c r="X12" s="989"/>
      <c r="Y12" s="989"/>
      <c r="Z12" s="989"/>
      <c r="AA12" s="989"/>
      <c r="AB12" s="989">
        <v>283416</v>
      </c>
      <c r="AC12" s="989"/>
      <c r="AD12" s="989"/>
      <c r="AE12" s="989"/>
      <c r="AF12" s="989"/>
      <c r="AG12" s="989">
        <v>64355</v>
      </c>
      <c r="AH12" s="989"/>
      <c r="AI12" s="989"/>
      <c r="AJ12" s="989"/>
      <c r="AK12" s="989"/>
      <c r="AL12" s="989">
        <v>65</v>
      </c>
      <c r="AM12" s="989"/>
      <c r="AN12" s="989"/>
      <c r="AO12" s="989"/>
      <c r="AP12" s="989"/>
      <c r="AQ12" s="989">
        <v>21421</v>
      </c>
      <c r="AR12" s="989"/>
      <c r="AS12" s="989"/>
      <c r="AT12" s="989"/>
      <c r="AU12" s="989"/>
      <c r="AV12" s="989">
        <v>1085209</v>
      </c>
      <c r="AW12" s="989"/>
      <c r="AX12" s="989"/>
      <c r="AY12" s="989"/>
      <c r="AZ12" s="989"/>
      <c r="BA12" s="989"/>
      <c r="BB12" s="989">
        <v>402277</v>
      </c>
      <c r="BC12" s="989"/>
      <c r="BD12" s="989"/>
      <c r="BE12" s="989"/>
      <c r="BF12" s="989"/>
      <c r="BG12" s="989">
        <v>682932</v>
      </c>
      <c r="BH12" s="989"/>
      <c r="BI12" s="989"/>
      <c r="BJ12" s="989"/>
      <c r="BK12" s="989"/>
    </row>
    <row r="13" spans="1:63">
      <c r="F13" s="454">
        <v>23</v>
      </c>
      <c r="G13" s="454"/>
      <c r="H13" s="454"/>
      <c r="L13" s="22"/>
      <c r="M13" s="988">
        <v>42</v>
      </c>
      <c r="N13" s="989"/>
      <c r="O13" s="989"/>
      <c r="P13" s="989"/>
      <c r="Q13" s="989"/>
      <c r="R13" s="989">
        <v>12218</v>
      </c>
      <c r="S13" s="989"/>
      <c r="T13" s="989"/>
      <c r="U13" s="989"/>
      <c r="V13" s="989"/>
      <c r="W13" s="989">
        <v>208813</v>
      </c>
      <c r="X13" s="989"/>
      <c r="Y13" s="989"/>
      <c r="Z13" s="989"/>
      <c r="AA13" s="989"/>
      <c r="AB13" s="989">
        <v>292962</v>
      </c>
      <c r="AC13" s="989"/>
      <c r="AD13" s="989"/>
      <c r="AE13" s="989"/>
      <c r="AF13" s="989"/>
      <c r="AG13" s="989">
        <v>61571</v>
      </c>
      <c r="AH13" s="989"/>
      <c r="AI13" s="989"/>
      <c r="AJ13" s="989"/>
      <c r="AK13" s="989"/>
      <c r="AL13" s="989">
        <v>65</v>
      </c>
      <c r="AM13" s="989"/>
      <c r="AN13" s="989"/>
      <c r="AO13" s="989"/>
      <c r="AP13" s="989"/>
      <c r="AQ13" s="989">
        <v>21465</v>
      </c>
      <c r="AR13" s="989"/>
      <c r="AS13" s="989"/>
      <c r="AT13" s="989"/>
      <c r="AU13" s="989"/>
      <c r="AV13" s="989">
        <v>1076534</v>
      </c>
      <c r="AW13" s="989"/>
      <c r="AX13" s="989"/>
      <c r="AY13" s="989"/>
      <c r="AZ13" s="989"/>
      <c r="BA13" s="989"/>
      <c r="BB13" s="989">
        <v>413762</v>
      </c>
      <c r="BC13" s="989"/>
      <c r="BD13" s="989"/>
      <c r="BE13" s="989"/>
      <c r="BF13" s="989"/>
      <c r="BG13" s="989">
        <v>662772</v>
      </c>
      <c r="BH13" s="989"/>
      <c r="BI13" s="989"/>
      <c r="BJ13" s="989"/>
      <c r="BK13" s="989"/>
    </row>
    <row r="14" spans="1:63">
      <c r="F14" s="454">
        <v>24</v>
      </c>
      <c r="G14" s="454"/>
      <c r="H14" s="454"/>
      <c r="L14" s="22"/>
      <c r="M14" s="988">
        <v>42</v>
      </c>
      <c r="N14" s="989"/>
      <c r="O14" s="989"/>
      <c r="P14" s="989"/>
      <c r="Q14" s="989"/>
      <c r="R14" s="989">
        <v>12589</v>
      </c>
      <c r="S14" s="989"/>
      <c r="T14" s="989"/>
      <c r="U14" s="989"/>
      <c r="V14" s="989"/>
      <c r="W14" s="989">
        <v>212926</v>
      </c>
      <c r="X14" s="989"/>
      <c r="Y14" s="989"/>
      <c r="Z14" s="989"/>
      <c r="AA14" s="989"/>
      <c r="AB14" s="989">
        <v>292366</v>
      </c>
      <c r="AC14" s="989"/>
      <c r="AD14" s="989"/>
      <c r="AE14" s="989"/>
      <c r="AF14" s="989"/>
      <c r="AG14" s="989">
        <v>64605</v>
      </c>
      <c r="AH14" s="989"/>
      <c r="AI14" s="989"/>
      <c r="AJ14" s="989"/>
      <c r="AK14" s="989"/>
      <c r="AL14" s="989">
        <v>65</v>
      </c>
      <c r="AM14" s="989"/>
      <c r="AN14" s="989"/>
      <c r="AO14" s="989"/>
      <c r="AP14" s="989"/>
      <c r="AQ14" s="989">
        <v>20221</v>
      </c>
      <c r="AR14" s="989"/>
      <c r="AS14" s="989"/>
      <c r="AT14" s="989"/>
      <c r="AU14" s="989"/>
      <c r="AV14" s="989">
        <f>SUM(BB14:BK14)</f>
        <v>1074705</v>
      </c>
      <c r="AW14" s="989"/>
      <c r="AX14" s="989"/>
      <c r="AY14" s="989"/>
      <c r="AZ14" s="989"/>
      <c r="BA14" s="989"/>
      <c r="BB14" s="989">
        <v>400040</v>
      </c>
      <c r="BC14" s="989"/>
      <c r="BD14" s="989"/>
      <c r="BE14" s="989"/>
      <c r="BF14" s="989"/>
      <c r="BG14" s="989">
        <v>674665</v>
      </c>
      <c r="BH14" s="989"/>
      <c r="BI14" s="989"/>
      <c r="BJ14" s="989"/>
      <c r="BK14" s="989"/>
    </row>
    <row r="15" spans="1:63">
      <c r="F15" s="455">
        <v>25</v>
      </c>
      <c r="G15" s="455"/>
      <c r="H15" s="455"/>
      <c r="L15" s="22"/>
      <c r="M15" s="986">
        <v>42</v>
      </c>
      <c r="N15" s="986"/>
      <c r="O15" s="986"/>
      <c r="P15" s="986"/>
      <c r="Q15" s="986"/>
      <c r="R15" s="986">
        <v>12362</v>
      </c>
      <c r="S15" s="986"/>
      <c r="T15" s="986"/>
      <c r="U15" s="986"/>
      <c r="V15" s="986"/>
      <c r="W15" s="986">
        <v>192964</v>
      </c>
      <c r="X15" s="986"/>
      <c r="Y15" s="986"/>
      <c r="Z15" s="986"/>
      <c r="AA15" s="986"/>
      <c r="AB15" s="986">
        <v>270666</v>
      </c>
      <c r="AC15" s="986"/>
      <c r="AD15" s="986"/>
      <c r="AE15" s="986"/>
      <c r="AF15" s="986"/>
      <c r="AG15" s="986">
        <v>54538</v>
      </c>
      <c r="AH15" s="986"/>
      <c r="AI15" s="986"/>
      <c r="AJ15" s="986"/>
      <c r="AK15" s="986"/>
      <c r="AL15" s="986">
        <v>65</v>
      </c>
      <c r="AM15" s="986"/>
      <c r="AN15" s="986"/>
      <c r="AO15" s="986"/>
      <c r="AP15" s="986"/>
      <c r="AQ15" s="986">
        <v>21446</v>
      </c>
      <c r="AR15" s="986"/>
      <c r="AS15" s="986"/>
      <c r="AT15" s="986"/>
      <c r="AU15" s="986"/>
      <c r="AV15" s="986">
        <f>SUM(BB15:BK15)</f>
        <v>1088361</v>
      </c>
      <c r="AW15" s="986"/>
      <c r="AX15" s="986"/>
      <c r="AY15" s="986"/>
      <c r="AZ15" s="986"/>
      <c r="BA15" s="986"/>
      <c r="BB15" s="986">
        <v>399269</v>
      </c>
      <c r="BC15" s="986"/>
      <c r="BD15" s="986"/>
      <c r="BE15" s="986"/>
      <c r="BF15" s="986"/>
      <c r="BG15" s="986">
        <v>689092</v>
      </c>
      <c r="BH15" s="986"/>
      <c r="BI15" s="986"/>
      <c r="BJ15" s="986"/>
      <c r="BK15" s="986"/>
    </row>
    <row r="16" spans="1:63">
      <c r="B16" s="1"/>
      <c r="C16" s="1"/>
      <c r="D16" s="1"/>
      <c r="E16" s="1"/>
      <c r="F16" s="1"/>
      <c r="G16" s="1"/>
      <c r="H16" s="1"/>
      <c r="I16" s="1"/>
      <c r="J16" s="1"/>
      <c r="K16" s="1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3" ht="15.75" customHeight="1">
      <c r="B17" s="461" t="s">
        <v>1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 t="s">
        <v>781</v>
      </c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 t="s">
        <v>780</v>
      </c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7"/>
    </row>
    <row r="18" spans="2:63" ht="15.75" customHeight="1">
      <c r="B18" s="463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864" t="s">
        <v>779</v>
      </c>
      <c r="N18" s="464"/>
      <c r="O18" s="464"/>
      <c r="P18" s="464"/>
      <c r="Q18" s="464"/>
      <c r="R18" s="464"/>
      <c r="S18" s="464" t="s">
        <v>778</v>
      </c>
      <c r="T18" s="464"/>
      <c r="U18" s="464"/>
      <c r="V18" s="464"/>
      <c r="W18" s="464"/>
      <c r="X18" s="464"/>
      <c r="Y18" s="464" t="s">
        <v>773</v>
      </c>
      <c r="Z18" s="464"/>
      <c r="AA18" s="464"/>
      <c r="AB18" s="464"/>
      <c r="AC18" s="464"/>
      <c r="AD18" s="464"/>
      <c r="AE18" s="464" t="s">
        <v>774</v>
      </c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 t="s">
        <v>773</v>
      </c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  <c r="BE18" s="464"/>
      <c r="BF18" s="464"/>
      <c r="BG18" s="464"/>
      <c r="BH18" s="464"/>
      <c r="BI18" s="464"/>
      <c r="BJ18" s="466"/>
    </row>
    <row r="19" spans="2:63" ht="15.75" customHeight="1">
      <c r="B19" s="463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 t="s">
        <v>613</v>
      </c>
      <c r="AF19" s="464"/>
      <c r="AG19" s="464"/>
      <c r="AH19" s="464"/>
      <c r="AI19" s="464"/>
      <c r="AJ19" s="464"/>
      <c r="AK19" s="464" t="s">
        <v>612</v>
      </c>
      <c r="AL19" s="464"/>
      <c r="AM19" s="464"/>
      <c r="AN19" s="464"/>
      <c r="AO19" s="464"/>
      <c r="AP19" s="464"/>
      <c r="AQ19" s="556" t="s">
        <v>235</v>
      </c>
      <c r="AR19" s="556"/>
      <c r="AS19" s="556"/>
      <c r="AT19" s="556"/>
      <c r="AU19" s="556"/>
      <c r="AV19" s="556"/>
      <c r="AW19" s="556"/>
      <c r="AX19" s="464" t="s">
        <v>777</v>
      </c>
      <c r="AY19" s="464"/>
      <c r="AZ19" s="464"/>
      <c r="BA19" s="464"/>
      <c r="BB19" s="464"/>
      <c r="BC19" s="464"/>
      <c r="BD19" s="464"/>
      <c r="BE19" s="464" t="s">
        <v>776</v>
      </c>
      <c r="BF19" s="826"/>
      <c r="BG19" s="826"/>
      <c r="BH19" s="826"/>
      <c r="BI19" s="826"/>
      <c r="BJ19" s="857"/>
      <c r="BK19" s="359"/>
    </row>
    <row r="20" spans="2:63">
      <c r="L20" s="22"/>
      <c r="AV20" s="359"/>
      <c r="AW20" s="359"/>
      <c r="BC20" s="359"/>
      <c r="BD20" s="359"/>
      <c r="BI20" s="359"/>
      <c r="BJ20" s="359"/>
    </row>
    <row r="21" spans="2:63">
      <c r="C21" s="458" t="s">
        <v>7</v>
      </c>
      <c r="D21" s="458"/>
      <c r="E21" s="458"/>
      <c r="F21" s="454">
        <v>21</v>
      </c>
      <c r="G21" s="454"/>
      <c r="H21" s="454"/>
      <c r="I21" s="458" t="s">
        <v>1</v>
      </c>
      <c r="J21" s="458"/>
      <c r="K21" s="458"/>
      <c r="L21" s="22"/>
      <c r="M21" s="988">
        <v>23</v>
      </c>
      <c r="N21" s="989"/>
      <c r="O21" s="989"/>
      <c r="P21" s="989"/>
      <c r="Q21" s="989"/>
      <c r="R21" s="989"/>
      <c r="S21" s="989">
        <v>4046</v>
      </c>
      <c r="T21" s="989"/>
      <c r="U21" s="989"/>
      <c r="V21" s="989"/>
      <c r="W21" s="989"/>
      <c r="X21" s="989"/>
      <c r="Y21" s="989">
        <v>74249</v>
      </c>
      <c r="Z21" s="989"/>
      <c r="AA21" s="989"/>
      <c r="AB21" s="989"/>
      <c r="AC21" s="989"/>
      <c r="AD21" s="989"/>
      <c r="AE21" s="989">
        <v>33</v>
      </c>
      <c r="AF21" s="989"/>
      <c r="AG21" s="989"/>
      <c r="AH21" s="989"/>
      <c r="AI21" s="989"/>
      <c r="AJ21" s="989"/>
      <c r="AK21" s="989">
        <v>4</v>
      </c>
      <c r="AL21" s="989"/>
      <c r="AM21" s="989"/>
      <c r="AN21" s="989"/>
      <c r="AO21" s="989"/>
      <c r="AP21" s="989"/>
      <c r="AQ21" s="989">
        <v>211838</v>
      </c>
      <c r="AR21" s="989"/>
      <c r="AS21" s="989"/>
      <c r="AT21" s="989"/>
      <c r="AU21" s="989"/>
      <c r="AV21" s="989"/>
      <c r="AW21" s="989"/>
      <c r="AX21" s="989">
        <v>172586</v>
      </c>
      <c r="AY21" s="989"/>
      <c r="AZ21" s="989"/>
      <c r="BA21" s="989"/>
      <c r="BB21" s="989"/>
      <c r="BC21" s="989"/>
      <c r="BD21" s="989"/>
      <c r="BE21" s="990">
        <v>39252</v>
      </c>
      <c r="BF21" s="991"/>
      <c r="BG21" s="991"/>
      <c r="BH21" s="991"/>
      <c r="BI21" s="991"/>
      <c r="BJ21" s="991"/>
      <c r="BK21" s="305"/>
    </row>
    <row r="22" spans="2:63">
      <c r="F22" s="454">
        <v>22</v>
      </c>
      <c r="G22" s="454"/>
      <c r="H22" s="454"/>
      <c r="L22" s="22"/>
      <c r="M22" s="988">
        <v>22</v>
      </c>
      <c r="N22" s="989"/>
      <c r="O22" s="989"/>
      <c r="P22" s="989"/>
      <c r="Q22" s="989"/>
      <c r="R22" s="989"/>
      <c r="S22" s="989">
        <v>3467</v>
      </c>
      <c r="T22" s="989"/>
      <c r="U22" s="989"/>
      <c r="V22" s="989"/>
      <c r="W22" s="989"/>
      <c r="X22" s="989"/>
      <c r="Y22" s="989">
        <v>71821</v>
      </c>
      <c r="Z22" s="989"/>
      <c r="AA22" s="989"/>
      <c r="AB22" s="989"/>
      <c r="AC22" s="989"/>
      <c r="AD22" s="989"/>
      <c r="AE22" s="989">
        <v>33</v>
      </c>
      <c r="AF22" s="989"/>
      <c r="AG22" s="989"/>
      <c r="AH22" s="989"/>
      <c r="AI22" s="989"/>
      <c r="AJ22" s="989"/>
      <c r="AK22" s="989">
        <v>4</v>
      </c>
      <c r="AL22" s="989"/>
      <c r="AM22" s="989"/>
      <c r="AN22" s="989"/>
      <c r="AO22" s="989"/>
      <c r="AP22" s="989"/>
      <c r="AQ22" s="989">
        <v>228199</v>
      </c>
      <c r="AR22" s="989"/>
      <c r="AS22" s="989"/>
      <c r="AT22" s="989"/>
      <c r="AU22" s="989"/>
      <c r="AV22" s="989"/>
      <c r="AW22" s="989"/>
      <c r="AX22" s="989">
        <v>189192</v>
      </c>
      <c r="AY22" s="989"/>
      <c r="AZ22" s="989"/>
      <c r="BA22" s="989"/>
      <c r="BB22" s="989"/>
      <c r="BC22" s="989"/>
      <c r="BD22" s="989"/>
      <c r="BE22" s="990">
        <v>39007</v>
      </c>
      <c r="BF22" s="991"/>
      <c r="BG22" s="991"/>
      <c r="BH22" s="991"/>
      <c r="BI22" s="991"/>
      <c r="BJ22" s="991"/>
      <c r="BK22" s="305"/>
    </row>
    <row r="23" spans="2:63">
      <c r="F23" s="454">
        <v>23</v>
      </c>
      <c r="G23" s="454"/>
      <c r="H23" s="454"/>
      <c r="L23" s="22"/>
      <c r="M23" s="988">
        <v>21</v>
      </c>
      <c r="N23" s="989"/>
      <c r="O23" s="989"/>
      <c r="P23" s="989"/>
      <c r="Q23" s="989"/>
      <c r="R23" s="989"/>
      <c r="S23" s="989">
        <v>3061</v>
      </c>
      <c r="T23" s="989"/>
      <c r="U23" s="989"/>
      <c r="V23" s="989"/>
      <c r="W23" s="989"/>
      <c r="X23" s="989"/>
      <c r="Y23" s="989">
        <v>58783</v>
      </c>
      <c r="Z23" s="989"/>
      <c r="AA23" s="989"/>
      <c r="AB23" s="989"/>
      <c r="AC23" s="989"/>
      <c r="AD23" s="989"/>
      <c r="AE23" s="989">
        <v>33</v>
      </c>
      <c r="AF23" s="989"/>
      <c r="AG23" s="989"/>
      <c r="AH23" s="989"/>
      <c r="AI23" s="989"/>
      <c r="AJ23" s="989"/>
      <c r="AK23" s="989">
        <v>4</v>
      </c>
      <c r="AL23" s="989"/>
      <c r="AM23" s="989"/>
      <c r="AN23" s="989"/>
      <c r="AO23" s="989"/>
      <c r="AP23" s="989"/>
      <c r="AQ23" s="989">
        <v>225388</v>
      </c>
      <c r="AR23" s="989"/>
      <c r="AS23" s="989"/>
      <c r="AT23" s="989"/>
      <c r="AU23" s="989"/>
      <c r="AV23" s="989"/>
      <c r="AW23" s="989"/>
      <c r="AX23" s="989">
        <v>187004</v>
      </c>
      <c r="AY23" s="989"/>
      <c r="AZ23" s="989"/>
      <c r="BA23" s="989"/>
      <c r="BB23" s="989"/>
      <c r="BC23" s="989"/>
      <c r="BD23" s="989"/>
      <c r="BE23" s="990">
        <v>38384</v>
      </c>
      <c r="BF23" s="991"/>
      <c r="BG23" s="991"/>
      <c r="BH23" s="991"/>
      <c r="BI23" s="991"/>
      <c r="BJ23" s="991"/>
      <c r="BK23" s="304"/>
    </row>
    <row r="24" spans="2:63">
      <c r="F24" s="454">
        <v>24</v>
      </c>
      <c r="G24" s="454"/>
      <c r="H24" s="454"/>
      <c r="L24" s="22"/>
      <c r="M24" s="988">
        <v>19</v>
      </c>
      <c r="N24" s="989"/>
      <c r="O24" s="989"/>
      <c r="P24" s="989"/>
      <c r="Q24" s="989"/>
      <c r="R24" s="989"/>
      <c r="S24" s="989">
        <v>3221</v>
      </c>
      <c r="T24" s="989"/>
      <c r="U24" s="989"/>
      <c r="V24" s="989"/>
      <c r="W24" s="989"/>
      <c r="X24" s="989"/>
      <c r="Y24" s="989">
        <v>61564</v>
      </c>
      <c r="Z24" s="989"/>
      <c r="AA24" s="989"/>
      <c r="AB24" s="989"/>
      <c r="AC24" s="989"/>
      <c r="AD24" s="989"/>
      <c r="AE24" s="989">
        <v>33</v>
      </c>
      <c r="AF24" s="989"/>
      <c r="AG24" s="989"/>
      <c r="AH24" s="989"/>
      <c r="AI24" s="989"/>
      <c r="AJ24" s="989"/>
      <c r="AK24" s="989">
        <v>4</v>
      </c>
      <c r="AL24" s="989"/>
      <c r="AM24" s="989"/>
      <c r="AN24" s="989"/>
      <c r="AO24" s="989"/>
      <c r="AP24" s="989"/>
      <c r="AQ24" s="989">
        <f>SUM(AX24,BE24)</f>
        <v>232282</v>
      </c>
      <c r="AR24" s="989"/>
      <c r="AS24" s="989"/>
      <c r="AT24" s="989"/>
      <c r="AU24" s="989"/>
      <c r="AV24" s="989"/>
      <c r="AW24" s="989"/>
      <c r="AX24" s="989">
        <v>191956</v>
      </c>
      <c r="AY24" s="989"/>
      <c r="AZ24" s="989"/>
      <c r="BA24" s="989"/>
      <c r="BB24" s="989"/>
      <c r="BC24" s="989"/>
      <c r="BD24" s="989"/>
      <c r="BE24" s="990">
        <v>40326</v>
      </c>
      <c r="BF24" s="991"/>
      <c r="BG24" s="991"/>
      <c r="BH24" s="991"/>
      <c r="BI24" s="991"/>
      <c r="BJ24" s="991"/>
      <c r="BK24" s="303"/>
    </row>
    <row r="25" spans="2:63">
      <c r="F25" s="455">
        <v>25</v>
      </c>
      <c r="G25" s="455"/>
      <c r="H25" s="455"/>
      <c r="L25" s="22"/>
      <c r="M25" s="986">
        <v>19</v>
      </c>
      <c r="N25" s="986"/>
      <c r="O25" s="986"/>
      <c r="P25" s="986"/>
      <c r="Q25" s="986"/>
      <c r="R25" s="986"/>
      <c r="S25" s="986">
        <v>3168</v>
      </c>
      <c r="T25" s="986"/>
      <c r="U25" s="986"/>
      <c r="V25" s="986"/>
      <c r="W25" s="986"/>
      <c r="X25" s="986"/>
      <c r="Y25" s="986">
        <v>61832</v>
      </c>
      <c r="Z25" s="986"/>
      <c r="AA25" s="986"/>
      <c r="AB25" s="986"/>
      <c r="AC25" s="986"/>
      <c r="AD25" s="986"/>
      <c r="AE25" s="986">
        <v>34</v>
      </c>
      <c r="AF25" s="986"/>
      <c r="AG25" s="986"/>
      <c r="AH25" s="986"/>
      <c r="AI25" s="986"/>
      <c r="AJ25" s="986"/>
      <c r="AK25" s="986">
        <v>4</v>
      </c>
      <c r="AL25" s="986"/>
      <c r="AM25" s="986"/>
      <c r="AN25" s="986"/>
      <c r="AO25" s="986"/>
      <c r="AP25" s="986"/>
      <c r="AQ25" s="986">
        <f>SUM(AX25:BK25)</f>
        <v>218581</v>
      </c>
      <c r="AR25" s="986"/>
      <c r="AS25" s="986"/>
      <c r="AT25" s="986"/>
      <c r="AU25" s="986"/>
      <c r="AV25" s="986"/>
      <c r="AW25" s="986"/>
      <c r="AX25" s="986">
        <v>179895</v>
      </c>
      <c r="AY25" s="986"/>
      <c r="AZ25" s="986"/>
      <c r="BA25" s="986"/>
      <c r="BB25" s="986"/>
      <c r="BC25" s="986"/>
      <c r="BD25" s="986"/>
      <c r="BE25" s="987">
        <v>38686</v>
      </c>
      <c r="BF25" s="987"/>
      <c r="BG25" s="987"/>
      <c r="BH25" s="987"/>
      <c r="BI25" s="987"/>
      <c r="BJ25" s="987"/>
      <c r="BK25" s="374"/>
    </row>
    <row r="26" spans="2:63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2:63" ht="15.75" customHeight="1">
      <c r="B27" s="461" t="s">
        <v>1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 t="s">
        <v>775</v>
      </c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7"/>
    </row>
    <row r="28" spans="2:63" ht="15.75" customHeight="1"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 t="s">
        <v>774</v>
      </c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 t="s">
        <v>773</v>
      </c>
      <c r="AB28" s="464"/>
      <c r="AC28" s="464"/>
      <c r="AD28" s="464"/>
      <c r="AE28" s="464"/>
      <c r="AF28" s="464"/>
      <c r="AG28" s="466"/>
    </row>
    <row r="29" spans="2:63" ht="15.75" customHeight="1">
      <c r="B29" s="463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 t="s">
        <v>613</v>
      </c>
      <c r="N29" s="464"/>
      <c r="O29" s="464"/>
      <c r="P29" s="464"/>
      <c r="Q29" s="464"/>
      <c r="R29" s="464"/>
      <c r="S29" s="464"/>
      <c r="T29" s="464" t="s">
        <v>612</v>
      </c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6"/>
    </row>
    <row r="30" spans="2:63">
      <c r="L30" s="21"/>
    </row>
    <row r="31" spans="2:63">
      <c r="C31" s="458" t="s">
        <v>7</v>
      </c>
      <c r="D31" s="458"/>
      <c r="E31" s="458"/>
      <c r="F31" s="454">
        <v>21</v>
      </c>
      <c r="G31" s="454"/>
      <c r="H31" s="454"/>
      <c r="I31" s="458" t="s">
        <v>1</v>
      </c>
      <c r="J31" s="458"/>
      <c r="K31" s="458"/>
      <c r="L31" s="22"/>
      <c r="M31" s="477">
        <v>9</v>
      </c>
      <c r="N31" s="477"/>
      <c r="O31" s="477"/>
      <c r="P31" s="477"/>
      <c r="Q31" s="477"/>
      <c r="R31" s="477"/>
      <c r="S31" s="477"/>
      <c r="T31" s="477">
        <v>0</v>
      </c>
      <c r="U31" s="477"/>
      <c r="V31" s="477"/>
      <c r="W31" s="477"/>
      <c r="X31" s="477"/>
      <c r="Y31" s="477"/>
      <c r="Z31" s="477"/>
      <c r="AA31" s="477">
        <v>6211</v>
      </c>
      <c r="AB31" s="477"/>
      <c r="AC31" s="477"/>
      <c r="AD31" s="477"/>
      <c r="AE31" s="477"/>
      <c r="AF31" s="477"/>
      <c r="AG31" s="477"/>
    </row>
    <row r="32" spans="2:63">
      <c r="F32" s="454">
        <v>22</v>
      </c>
      <c r="G32" s="454"/>
      <c r="H32" s="454"/>
      <c r="L32" s="22"/>
      <c r="M32" s="477">
        <v>8</v>
      </c>
      <c r="N32" s="477"/>
      <c r="O32" s="477"/>
      <c r="P32" s="477"/>
      <c r="Q32" s="477"/>
      <c r="R32" s="477"/>
      <c r="S32" s="477"/>
      <c r="T32" s="477">
        <v>0</v>
      </c>
      <c r="U32" s="477"/>
      <c r="V32" s="477"/>
      <c r="W32" s="477"/>
      <c r="X32" s="477"/>
      <c r="Y32" s="477"/>
      <c r="Z32" s="477"/>
      <c r="AA32" s="477">
        <v>5293</v>
      </c>
      <c r="AB32" s="477"/>
      <c r="AC32" s="477"/>
      <c r="AD32" s="477"/>
      <c r="AE32" s="477"/>
      <c r="AF32" s="477"/>
      <c r="AG32" s="477"/>
    </row>
    <row r="33" spans="2:62">
      <c r="F33" s="454">
        <v>23</v>
      </c>
      <c r="G33" s="454"/>
      <c r="H33" s="454"/>
      <c r="L33" s="22"/>
      <c r="M33" s="477">
        <v>8</v>
      </c>
      <c r="N33" s="477"/>
      <c r="O33" s="477"/>
      <c r="P33" s="477"/>
      <c r="Q33" s="477"/>
      <c r="R33" s="477"/>
      <c r="S33" s="477"/>
      <c r="T33" s="477">
        <v>0</v>
      </c>
      <c r="U33" s="477"/>
      <c r="V33" s="477"/>
      <c r="W33" s="477"/>
      <c r="X33" s="477"/>
      <c r="Y33" s="477"/>
      <c r="Z33" s="477"/>
      <c r="AA33" s="477">
        <v>5321</v>
      </c>
      <c r="AB33" s="477"/>
      <c r="AC33" s="477"/>
      <c r="AD33" s="477"/>
      <c r="AE33" s="477"/>
      <c r="AF33" s="477"/>
      <c r="AG33" s="477"/>
    </row>
    <row r="34" spans="2:62">
      <c r="F34" s="454">
        <v>24</v>
      </c>
      <c r="G34" s="454"/>
      <c r="H34" s="454"/>
      <c r="L34" s="22"/>
      <c r="M34" s="477">
        <v>8</v>
      </c>
      <c r="N34" s="477"/>
      <c r="O34" s="477"/>
      <c r="P34" s="477"/>
      <c r="Q34" s="477"/>
      <c r="R34" s="477"/>
      <c r="S34" s="477"/>
      <c r="T34" s="477">
        <v>0</v>
      </c>
      <c r="U34" s="477"/>
      <c r="V34" s="477"/>
      <c r="W34" s="477"/>
      <c r="X34" s="477"/>
      <c r="Y34" s="477"/>
      <c r="Z34" s="477"/>
      <c r="AA34" s="477">
        <v>5339</v>
      </c>
      <c r="AB34" s="477"/>
      <c r="AC34" s="477"/>
      <c r="AD34" s="477"/>
      <c r="AE34" s="477"/>
      <c r="AF34" s="477"/>
      <c r="AG34" s="477"/>
    </row>
    <row r="35" spans="2:62">
      <c r="F35" s="455">
        <v>25</v>
      </c>
      <c r="G35" s="455"/>
      <c r="H35" s="455"/>
      <c r="L35" s="22"/>
      <c r="M35" s="581">
        <v>9</v>
      </c>
      <c r="N35" s="835"/>
      <c r="O35" s="835"/>
      <c r="P35" s="835"/>
      <c r="Q35" s="835"/>
      <c r="R35" s="835"/>
      <c r="S35" s="835"/>
      <c r="T35" s="477">
        <v>0</v>
      </c>
      <c r="U35" s="477"/>
      <c r="V35" s="477"/>
      <c r="W35" s="477"/>
      <c r="X35" s="477"/>
      <c r="Y35" s="477"/>
      <c r="Z35" s="477"/>
      <c r="AA35" s="582">
        <v>5655</v>
      </c>
      <c r="AB35" s="835"/>
      <c r="AC35" s="835"/>
      <c r="AD35" s="835"/>
      <c r="AE35" s="835"/>
      <c r="AF35" s="835"/>
      <c r="AG35" s="835"/>
    </row>
    <row r="36" spans="2:62">
      <c r="B36" s="1"/>
      <c r="C36" s="1"/>
      <c r="D36" s="1"/>
      <c r="E36" s="1"/>
      <c r="F36" s="1"/>
      <c r="G36" s="1"/>
      <c r="H36" s="1"/>
      <c r="I36" s="1"/>
      <c r="J36" s="1"/>
      <c r="K36" s="1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62">
      <c r="B37" s="452" t="s">
        <v>9</v>
      </c>
      <c r="C37" s="452"/>
      <c r="D37" s="452"/>
      <c r="E37" s="354" t="s">
        <v>435</v>
      </c>
      <c r="F37" s="2" t="s">
        <v>772</v>
      </c>
    </row>
    <row r="41" spans="2:62" ht="18" customHeight="1">
      <c r="B41" s="446" t="s">
        <v>871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</row>
    <row r="42" spans="2:62" ht="12.9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 ht="15.75" customHeight="1">
      <c r="B43" s="468" t="s">
        <v>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 t="s">
        <v>771</v>
      </c>
      <c r="O43" s="469"/>
      <c r="P43" s="469"/>
      <c r="Q43" s="469"/>
      <c r="R43" s="469"/>
      <c r="S43" s="469"/>
      <c r="T43" s="469"/>
      <c r="U43" s="572" t="s">
        <v>770</v>
      </c>
      <c r="V43" s="469"/>
      <c r="W43" s="469"/>
      <c r="X43" s="469"/>
      <c r="Y43" s="469"/>
      <c r="Z43" s="469"/>
      <c r="AA43" s="469"/>
      <c r="AB43" s="572" t="s">
        <v>769</v>
      </c>
      <c r="AC43" s="469"/>
      <c r="AD43" s="469"/>
      <c r="AE43" s="469"/>
      <c r="AF43" s="469"/>
      <c r="AG43" s="469"/>
      <c r="AH43" s="469"/>
      <c r="AI43" s="572" t="s">
        <v>768</v>
      </c>
      <c r="AJ43" s="469"/>
      <c r="AK43" s="469"/>
      <c r="AL43" s="469"/>
      <c r="AM43" s="469"/>
      <c r="AN43" s="469"/>
      <c r="AO43" s="469"/>
      <c r="AP43" s="572" t="s">
        <v>767</v>
      </c>
      <c r="AQ43" s="469"/>
      <c r="AR43" s="469"/>
      <c r="AS43" s="469"/>
      <c r="AT43" s="469"/>
      <c r="AU43" s="469"/>
      <c r="AV43" s="469"/>
      <c r="AW43" s="572" t="s">
        <v>766</v>
      </c>
      <c r="AX43" s="469"/>
      <c r="AY43" s="469"/>
      <c r="AZ43" s="469"/>
      <c r="BA43" s="469"/>
      <c r="BB43" s="469"/>
      <c r="BC43" s="469"/>
      <c r="BD43" s="572" t="s">
        <v>765</v>
      </c>
      <c r="BE43" s="469"/>
      <c r="BF43" s="469"/>
      <c r="BG43" s="469"/>
      <c r="BH43" s="469"/>
      <c r="BI43" s="469"/>
      <c r="BJ43" s="472"/>
    </row>
    <row r="44" spans="2:62" ht="15.75" customHeight="1"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3"/>
    </row>
    <row r="45" spans="2:62">
      <c r="M45" s="21"/>
    </row>
    <row r="46" spans="2:62">
      <c r="C46" s="458" t="s">
        <v>7</v>
      </c>
      <c r="D46" s="458"/>
      <c r="E46" s="458"/>
      <c r="F46" s="458"/>
      <c r="G46" s="458">
        <v>21</v>
      </c>
      <c r="H46" s="458"/>
      <c r="I46" s="458" t="s">
        <v>1</v>
      </c>
      <c r="J46" s="458"/>
      <c r="K46" s="458"/>
      <c r="L46" s="458"/>
      <c r="M46" s="22"/>
      <c r="N46" s="924">
        <v>20801</v>
      </c>
      <c r="O46" s="924"/>
      <c r="P46" s="924"/>
      <c r="Q46" s="924"/>
      <c r="R46" s="924"/>
      <c r="S46" s="924"/>
      <c r="T46" s="924"/>
      <c r="U46" s="924">
        <v>312</v>
      </c>
      <c r="V46" s="924"/>
      <c r="W46" s="924"/>
      <c r="X46" s="924"/>
      <c r="Y46" s="924"/>
      <c r="Z46" s="924"/>
      <c r="AA46" s="924"/>
      <c r="AB46" s="924">
        <v>62</v>
      </c>
      <c r="AC46" s="924"/>
      <c r="AD46" s="924"/>
      <c r="AE46" s="924"/>
      <c r="AF46" s="924"/>
      <c r="AG46" s="924"/>
      <c r="AH46" s="924"/>
      <c r="AI46" s="924">
        <v>22991</v>
      </c>
      <c r="AJ46" s="924"/>
      <c r="AK46" s="924"/>
      <c r="AL46" s="924"/>
      <c r="AM46" s="924"/>
      <c r="AN46" s="924"/>
      <c r="AO46" s="924"/>
      <c r="AP46" s="924">
        <v>1308</v>
      </c>
      <c r="AQ46" s="924"/>
      <c r="AR46" s="924"/>
      <c r="AS46" s="924"/>
      <c r="AT46" s="924"/>
      <c r="AU46" s="924"/>
      <c r="AV46" s="924"/>
      <c r="AW46" s="924">
        <v>44234</v>
      </c>
      <c r="AX46" s="924"/>
      <c r="AY46" s="924"/>
      <c r="AZ46" s="924"/>
      <c r="BA46" s="924"/>
      <c r="BB46" s="924"/>
      <c r="BC46" s="924"/>
      <c r="BD46" s="924">
        <v>693</v>
      </c>
      <c r="BE46" s="924"/>
      <c r="BF46" s="924"/>
      <c r="BG46" s="924"/>
      <c r="BH46" s="924"/>
      <c r="BI46" s="924"/>
      <c r="BJ46" s="924"/>
    </row>
    <row r="47" spans="2:62">
      <c r="G47" s="458">
        <v>22</v>
      </c>
      <c r="H47" s="458"/>
      <c r="M47" s="22"/>
      <c r="N47" s="924">
        <v>21233</v>
      </c>
      <c r="O47" s="924"/>
      <c r="P47" s="924"/>
      <c r="Q47" s="924"/>
      <c r="R47" s="924"/>
      <c r="S47" s="924"/>
      <c r="T47" s="924"/>
      <c r="U47" s="924">
        <v>288</v>
      </c>
      <c r="V47" s="924"/>
      <c r="W47" s="924"/>
      <c r="X47" s="924"/>
      <c r="Y47" s="924"/>
      <c r="Z47" s="924"/>
      <c r="AA47" s="924"/>
      <c r="AB47" s="924">
        <v>66</v>
      </c>
      <c r="AC47" s="924"/>
      <c r="AD47" s="924"/>
      <c r="AE47" s="924"/>
      <c r="AF47" s="924"/>
      <c r="AG47" s="924"/>
      <c r="AH47" s="924"/>
      <c r="AI47" s="924">
        <v>22606</v>
      </c>
      <c r="AJ47" s="924"/>
      <c r="AK47" s="924"/>
      <c r="AL47" s="924"/>
      <c r="AM47" s="924"/>
      <c r="AN47" s="924"/>
      <c r="AO47" s="924"/>
      <c r="AP47" s="924">
        <v>1149</v>
      </c>
      <c r="AQ47" s="924"/>
      <c r="AR47" s="924"/>
      <c r="AS47" s="924"/>
      <c r="AT47" s="924"/>
      <c r="AU47" s="924"/>
      <c r="AV47" s="924"/>
      <c r="AW47" s="924">
        <v>34399</v>
      </c>
      <c r="AX47" s="924"/>
      <c r="AY47" s="924"/>
      <c r="AZ47" s="924"/>
      <c r="BA47" s="924"/>
      <c r="BB47" s="924"/>
      <c r="BC47" s="924"/>
      <c r="BD47" s="924">
        <v>704</v>
      </c>
      <c r="BE47" s="924"/>
      <c r="BF47" s="924"/>
      <c r="BG47" s="924"/>
      <c r="BH47" s="924"/>
      <c r="BI47" s="924"/>
      <c r="BJ47" s="924"/>
    </row>
    <row r="48" spans="2:62">
      <c r="G48" s="458">
        <v>23</v>
      </c>
      <c r="H48" s="458"/>
      <c r="M48" s="22"/>
      <c r="N48" s="924">
        <v>21176</v>
      </c>
      <c r="O48" s="924"/>
      <c r="P48" s="924"/>
      <c r="Q48" s="924"/>
      <c r="R48" s="924"/>
      <c r="S48" s="924"/>
      <c r="T48" s="924"/>
      <c r="U48" s="924">
        <v>310</v>
      </c>
      <c r="V48" s="924"/>
      <c r="W48" s="924"/>
      <c r="X48" s="924"/>
      <c r="Y48" s="924"/>
      <c r="Z48" s="924"/>
      <c r="AA48" s="924"/>
      <c r="AB48" s="924">
        <v>70</v>
      </c>
      <c r="AC48" s="924"/>
      <c r="AD48" s="924"/>
      <c r="AE48" s="924"/>
      <c r="AF48" s="924"/>
      <c r="AG48" s="924"/>
      <c r="AH48" s="924"/>
      <c r="AI48" s="924">
        <v>20849</v>
      </c>
      <c r="AJ48" s="924"/>
      <c r="AK48" s="924"/>
      <c r="AL48" s="924"/>
      <c r="AM48" s="924"/>
      <c r="AN48" s="924"/>
      <c r="AO48" s="924"/>
      <c r="AP48" s="924">
        <v>1241</v>
      </c>
      <c r="AQ48" s="924"/>
      <c r="AR48" s="924"/>
      <c r="AS48" s="924"/>
      <c r="AT48" s="924"/>
      <c r="AU48" s="924"/>
      <c r="AV48" s="924"/>
      <c r="AW48" s="924">
        <v>36024</v>
      </c>
      <c r="AX48" s="924"/>
      <c r="AY48" s="924"/>
      <c r="AZ48" s="924"/>
      <c r="BA48" s="924"/>
      <c r="BB48" s="924"/>
      <c r="BC48" s="924"/>
      <c r="BD48" s="924">
        <v>665</v>
      </c>
      <c r="BE48" s="924"/>
      <c r="BF48" s="924"/>
      <c r="BG48" s="924"/>
      <c r="BH48" s="924"/>
      <c r="BI48" s="924"/>
      <c r="BJ48" s="924"/>
    </row>
    <row r="49" spans="2:62">
      <c r="G49" s="458">
        <v>24</v>
      </c>
      <c r="H49" s="458"/>
      <c r="M49" s="22"/>
      <c r="N49" s="924">
        <v>22396</v>
      </c>
      <c r="O49" s="924"/>
      <c r="P49" s="924"/>
      <c r="Q49" s="924"/>
      <c r="R49" s="924"/>
      <c r="S49" s="924"/>
      <c r="T49" s="924"/>
      <c r="U49" s="924">
        <v>307</v>
      </c>
      <c r="V49" s="924"/>
      <c r="W49" s="924"/>
      <c r="X49" s="924"/>
      <c r="Y49" s="924"/>
      <c r="Z49" s="924"/>
      <c r="AA49" s="924"/>
      <c r="AB49" s="924">
        <v>69</v>
      </c>
      <c r="AC49" s="924"/>
      <c r="AD49" s="924"/>
      <c r="AE49" s="924"/>
      <c r="AF49" s="924"/>
      <c r="AG49" s="924"/>
      <c r="AH49" s="924"/>
      <c r="AI49" s="924">
        <v>21600</v>
      </c>
      <c r="AJ49" s="924"/>
      <c r="AK49" s="924"/>
      <c r="AL49" s="924"/>
      <c r="AM49" s="924"/>
      <c r="AN49" s="924"/>
      <c r="AO49" s="924"/>
      <c r="AP49" s="924">
        <v>1295</v>
      </c>
      <c r="AQ49" s="924"/>
      <c r="AR49" s="924"/>
      <c r="AS49" s="924"/>
      <c r="AT49" s="924"/>
      <c r="AU49" s="924"/>
      <c r="AV49" s="924"/>
      <c r="AW49" s="924">
        <v>29282</v>
      </c>
      <c r="AX49" s="924"/>
      <c r="AY49" s="924"/>
      <c r="AZ49" s="924"/>
      <c r="BA49" s="924"/>
      <c r="BB49" s="924"/>
      <c r="BC49" s="924"/>
      <c r="BD49" s="924">
        <v>706</v>
      </c>
      <c r="BE49" s="924"/>
      <c r="BF49" s="924"/>
      <c r="BG49" s="924"/>
      <c r="BH49" s="924"/>
      <c r="BI49" s="924"/>
      <c r="BJ49" s="924"/>
    </row>
    <row r="50" spans="2:62">
      <c r="G50" s="901">
        <v>25</v>
      </c>
      <c r="H50" s="901"/>
      <c r="M50" s="22"/>
      <c r="N50" s="925">
        <v>21044</v>
      </c>
      <c r="O50" s="925"/>
      <c r="P50" s="925"/>
      <c r="Q50" s="925"/>
      <c r="R50" s="925"/>
      <c r="S50" s="925"/>
      <c r="T50" s="925"/>
      <c r="U50" s="925">
        <v>319</v>
      </c>
      <c r="V50" s="925"/>
      <c r="W50" s="925"/>
      <c r="X50" s="925"/>
      <c r="Y50" s="925"/>
      <c r="Z50" s="925"/>
      <c r="AA50" s="925"/>
      <c r="AB50" s="925">
        <v>70</v>
      </c>
      <c r="AC50" s="925"/>
      <c r="AD50" s="925"/>
      <c r="AE50" s="925"/>
      <c r="AF50" s="925"/>
      <c r="AG50" s="925"/>
      <c r="AH50" s="925"/>
      <c r="AI50" s="925">
        <v>20963</v>
      </c>
      <c r="AJ50" s="925"/>
      <c r="AK50" s="925"/>
      <c r="AL50" s="925"/>
      <c r="AM50" s="925"/>
      <c r="AN50" s="925"/>
      <c r="AO50" s="925"/>
      <c r="AP50" s="925">
        <v>1080</v>
      </c>
      <c r="AQ50" s="925"/>
      <c r="AR50" s="925"/>
      <c r="AS50" s="925"/>
      <c r="AT50" s="925"/>
      <c r="AU50" s="925"/>
      <c r="AV50" s="925"/>
      <c r="AW50" s="925">
        <v>35229</v>
      </c>
      <c r="AX50" s="925"/>
      <c r="AY50" s="925"/>
      <c r="AZ50" s="925"/>
      <c r="BA50" s="925"/>
      <c r="BB50" s="925"/>
      <c r="BC50" s="925"/>
      <c r="BD50" s="925">
        <v>699</v>
      </c>
      <c r="BE50" s="925"/>
      <c r="BF50" s="925"/>
      <c r="BG50" s="925"/>
      <c r="BH50" s="925"/>
      <c r="BI50" s="925"/>
      <c r="BJ50" s="925"/>
    </row>
    <row r="51" spans="2:6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>
      <c r="B52" s="452" t="s">
        <v>9</v>
      </c>
      <c r="C52" s="452"/>
      <c r="D52" s="452"/>
      <c r="E52" s="354" t="s">
        <v>744</v>
      </c>
      <c r="F52" s="2" t="s">
        <v>764</v>
      </c>
    </row>
    <row r="53" spans="2:62" s="6" customFormat="1"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</row>
    <row r="54" spans="2:62" s="6" customFormat="1"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</row>
    <row r="55" spans="2:62" s="6" customFormat="1"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</row>
    <row r="56" spans="2:62" s="6" customFormat="1"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</row>
    <row r="57" spans="2:62" s="6" customFormat="1"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</row>
    <row r="58" spans="2:62" s="6" customFormat="1"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</row>
    <row r="59" spans="2:62" s="6" customFormat="1"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</row>
    <row r="60" spans="2:62" s="6" customFormat="1"/>
    <row r="61" spans="2:62" s="6" customFormat="1">
      <c r="B61" s="5"/>
      <c r="C61" s="5"/>
      <c r="D61" s="5"/>
      <c r="E61" s="359"/>
      <c r="F61" s="5"/>
    </row>
    <row r="62" spans="2:62" s="6" customFormat="1"/>
    <row r="63" spans="2:62" s="6" customFormat="1"/>
  </sheetData>
  <mergeCells count="214">
    <mergeCell ref="AS1:BK2"/>
    <mergeCell ref="B5:BJ5"/>
    <mergeCell ref="B41:BJ41"/>
    <mergeCell ref="B37:D37"/>
    <mergeCell ref="AX24:BD24"/>
    <mergeCell ref="BE24:BJ24"/>
    <mergeCell ref="F25:H25"/>
    <mergeCell ref="AB14:AF14"/>
    <mergeCell ref="AG14:AK14"/>
    <mergeCell ref="AL14:AP14"/>
    <mergeCell ref="AQ14:AU14"/>
    <mergeCell ref="R14:V14"/>
    <mergeCell ref="W14:AA14"/>
    <mergeCell ref="AQ8:AU9"/>
    <mergeCell ref="AV8:BJ8"/>
    <mergeCell ref="AV9:AZ9"/>
    <mergeCell ref="BA9:BE9"/>
    <mergeCell ref="BF9:BJ9"/>
    <mergeCell ref="C11:E11"/>
    <mergeCell ref="F11:H11"/>
    <mergeCell ref="I11:K11"/>
    <mergeCell ref="M11:Q11"/>
    <mergeCell ref="R11:V11"/>
    <mergeCell ref="B7:L9"/>
    <mergeCell ref="M7:AK7"/>
    <mergeCell ref="AL7:BJ7"/>
    <mergeCell ref="M8:Q9"/>
    <mergeCell ref="R8:V9"/>
    <mergeCell ref="W8:AA9"/>
    <mergeCell ref="AB8:AF9"/>
    <mergeCell ref="AG8:AK9"/>
    <mergeCell ref="AL8:AP9"/>
    <mergeCell ref="BB11:BF11"/>
    <mergeCell ref="BG11:BK11"/>
    <mergeCell ref="F12:H12"/>
    <mergeCell ref="M12:Q12"/>
    <mergeCell ref="AV12:BA12"/>
    <mergeCell ref="BB12:BF12"/>
    <mergeCell ref="BG12:BK12"/>
    <mergeCell ref="W11:AA11"/>
    <mergeCell ref="AB11:AF11"/>
    <mergeCell ref="AG11:AK11"/>
    <mergeCell ref="AL11:AP11"/>
    <mergeCell ref="AQ11:AU11"/>
    <mergeCell ref="AV11:BA11"/>
    <mergeCell ref="AL12:AP12"/>
    <mergeCell ref="AQ12:AU12"/>
    <mergeCell ref="R12:V12"/>
    <mergeCell ref="W12:AA12"/>
    <mergeCell ref="AB12:AF12"/>
    <mergeCell ref="AG12:AK12"/>
    <mergeCell ref="AL13:AP13"/>
    <mergeCell ref="AQ13:AU13"/>
    <mergeCell ref="AV13:BA13"/>
    <mergeCell ref="BB13:BF13"/>
    <mergeCell ref="BG13:BK13"/>
    <mergeCell ref="F14:H14"/>
    <mergeCell ref="M14:Q14"/>
    <mergeCell ref="AV14:BA14"/>
    <mergeCell ref="BB14:BF14"/>
    <mergeCell ref="BG14:BK14"/>
    <mergeCell ref="F13:H13"/>
    <mergeCell ref="M13:Q13"/>
    <mergeCell ref="R13:V13"/>
    <mergeCell ref="W13:AA13"/>
    <mergeCell ref="AB13:AF13"/>
    <mergeCell ref="AG13:AK13"/>
    <mergeCell ref="AL15:AP15"/>
    <mergeCell ref="AQ15:AU15"/>
    <mergeCell ref="AV15:BA15"/>
    <mergeCell ref="BB15:BF15"/>
    <mergeCell ref="BG15:BK15"/>
    <mergeCell ref="B17:L19"/>
    <mergeCell ref="M17:AD17"/>
    <mergeCell ref="AE17:BJ17"/>
    <mergeCell ref="M18:R19"/>
    <mergeCell ref="S18:X19"/>
    <mergeCell ref="F15:H15"/>
    <mergeCell ref="M15:Q15"/>
    <mergeCell ref="R15:V15"/>
    <mergeCell ref="W15:AA15"/>
    <mergeCell ref="AB15:AF15"/>
    <mergeCell ref="AG15:AK15"/>
    <mergeCell ref="C21:E21"/>
    <mergeCell ref="F21:H21"/>
    <mergeCell ref="I21:K21"/>
    <mergeCell ref="M21:R21"/>
    <mergeCell ref="S21:X21"/>
    <mergeCell ref="Y21:AD21"/>
    <mergeCell ref="Y18:AD19"/>
    <mergeCell ref="AE18:AP18"/>
    <mergeCell ref="AQ18:BJ18"/>
    <mergeCell ref="AE19:AJ19"/>
    <mergeCell ref="AK19:AP19"/>
    <mergeCell ref="AQ19:AW19"/>
    <mergeCell ref="AX19:BD19"/>
    <mergeCell ref="BE19:BJ19"/>
    <mergeCell ref="AE21:AJ21"/>
    <mergeCell ref="AK21:AP21"/>
    <mergeCell ref="AQ21:AW21"/>
    <mergeCell ref="AX21:BD21"/>
    <mergeCell ref="BE21:BJ21"/>
    <mergeCell ref="F22:H22"/>
    <mergeCell ref="M22:R22"/>
    <mergeCell ref="S22:X22"/>
    <mergeCell ref="Y22:AD22"/>
    <mergeCell ref="AE22:AJ22"/>
    <mergeCell ref="AK22:AP22"/>
    <mergeCell ref="AQ22:AW22"/>
    <mergeCell ref="AX22:BD22"/>
    <mergeCell ref="BE22:BJ22"/>
    <mergeCell ref="F23:H23"/>
    <mergeCell ref="M23:R23"/>
    <mergeCell ref="S23:X23"/>
    <mergeCell ref="Y23:AD23"/>
    <mergeCell ref="AE23:AJ23"/>
    <mergeCell ref="AK23:AP23"/>
    <mergeCell ref="AQ23:AW23"/>
    <mergeCell ref="AX23:BD23"/>
    <mergeCell ref="BE23:BJ23"/>
    <mergeCell ref="F24:H24"/>
    <mergeCell ref="M24:R24"/>
    <mergeCell ref="S24:X24"/>
    <mergeCell ref="Y24:AD24"/>
    <mergeCell ref="AE24:AJ24"/>
    <mergeCell ref="AK24:AP24"/>
    <mergeCell ref="AQ24:AW24"/>
    <mergeCell ref="C31:E31"/>
    <mergeCell ref="F31:H31"/>
    <mergeCell ref="I31:K31"/>
    <mergeCell ref="M31:S31"/>
    <mergeCell ref="T31:Z31"/>
    <mergeCell ref="AA31:AG31"/>
    <mergeCell ref="AX25:BD25"/>
    <mergeCell ref="BE25:BJ25"/>
    <mergeCell ref="B27:L29"/>
    <mergeCell ref="M27:AG27"/>
    <mergeCell ref="M28:Z28"/>
    <mergeCell ref="AA28:AG29"/>
    <mergeCell ref="M29:S29"/>
    <mergeCell ref="T29:Z29"/>
    <mergeCell ref="M25:R25"/>
    <mergeCell ref="S25:X25"/>
    <mergeCell ref="Y25:AD25"/>
    <mergeCell ref="AE25:AJ25"/>
    <mergeCell ref="AK25:AP25"/>
    <mergeCell ref="AQ25:AW25"/>
    <mergeCell ref="F34:H34"/>
    <mergeCell ref="M34:S34"/>
    <mergeCell ref="T34:Z34"/>
    <mergeCell ref="AA34:AG34"/>
    <mergeCell ref="F35:H35"/>
    <mergeCell ref="M35:S35"/>
    <mergeCell ref="T35:Z35"/>
    <mergeCell ref="AA35:AG35"/>
    <mergeCell ref="F32:H32"/>
    <mergeCell ref="M32:S32"/>
    <mergeCell ref="T32:Z32"/>
    <mergeCell ref="AA32:AG32"/>
    <mergeCell ref="F33:H33"/>
    <mergeCell ref="M33:S33"/>
    <mergeCell ref="T33:Z33"/>
    <mergeCell ref="AA33:AG33"/>
    <mergeCell ref="AI43:AO44"/>
    <mergeCell ref="AP43:AV44"/>
    <mergeCell ref="AW43:BC44"/>
    <mergeCell ref="BD43:BJ44"/>
    <mergeCell ref="C46:F46"/>
    <mergeCell ref="G46:H46"/>
    <mergeCell ref="I46:L46"/>
    <mergeCell ref="N46:T46"/>
    <mergeCell ref="U46:AA46"/>
    <mergeCell ref="AB46:AH46"/>
    <mergeCell ref="B43:M44"/>
    <mergeCell ref="N43:T44"/>
    <mergeCell ref="U43:AA44"/>
    <mergeCell ref="AB43:AH44"/>
    <mergeCell ref="AI46:AO46"/>
    <mergeCell ref="AP46:AV46"/>
    <mergeCell ref="AW46:BC46"/>
    <mergeCell ref="BD46:BJ46"/>
    <mergeCell ref="G47:H47"/>
    <mergeCell ref="N47:T47"/>
    <mergeCell ref="U47:AA47"/>
    <mergeCell ref="AB47:AH47"/>
    <mergeCell ref="AI47:AO47"/>
    <mergeCell ref="AP47:AV47"/>
    <mergeCell ref="AW47:BC47"/>
    <mergeCell ref="BD47:BJ47"/>
    <mergeCell ref="AW48:BC48"/>
    <mergeCell ref="BD48:BJ48"/>
    <mergeCell ref="G49:H49"/>
    <mergeCell ref="N49:T49"/>
    <mergeCell ref="U49:AA49"/>
    <mergeCell ref="AB49:AH49"/>
    <mergeCell ref="AI49:AO49"/>
    <mergeCell ref="AP49:AV49"/>
    <mergeCell ref="AW49:BC49"/>
    <mergeCell ref="BD49:BJ49"/>
    <mergeCell ref="G48:H48"/>
    <mergeCell ref="N48:T48"/>
    <mergeCell ref="U48:AA48"/>
    <mergeCell ref="AB48:AH48"/>
    <mergeCell ref="AI48:AO48"/>
    <mergeCell ref="AP48:AV48"/>
    <mergeCell ref="AW50:BC50"/>
    <mergeCell ref="BD50:BJ50"/>
    <mergeCell ref="B52:D52"/>
    <mergeCell ref="G50:H50"/>
    <mergeCell ref="N50:T50"/>
    <mergeCell ref="U50:AA50"/>
    <mergeCell ref="AB50:AH50"/>
    <mergeCell ref="AI50:AO50"/>
    <mergeCell ref="AP50:AV50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445">
        <f>'215'!AS1+1</f>
        <v>216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BK1" s="294"/>
    </row>
    <row r="2" spans="1:63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3" s="6" customFormat="1" ht="11.1" customHeigh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63" s="6" customFormat="1" ht="11.1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</row>
    <row r="5" spans="1:63" s="6" customFormat="1" ht="18" customHeight="1"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</row>
    <row r="6" spans="1:63" s="6" customFormat="1" ht="12.95" customHeight="1"/>
    <row r="7" spans="1:63" s="6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</row>
    <row r="8" spans="1:63" s="6" customFormat="1" ht="15.7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02"/>
      <c r="N8" s="48"/>
      <c r="O8" s="48"/>
      <c r="P8" s="48"/>
      <c r="Q8" s="48"/>
      <c r="R8" s="402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02"/>
      <c r="AM8" s="48"/>
      <c r="AN8" s="48"/>
      <c r="AO8" s="48"/>
      <c r="AP8" s="48"/>
      <c r="AQ8" s="402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63" s="6" customFormat="1" ht="15.7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379"/>
      <c r="AW9" s="362"/>
      <c r="AX9" s="362"/>
      <c r="AY9" s="362"/>
      <c r="AZ9" s="362"/>
      <c r="BA9" s="48"/>
      <c r="BB9" s="388"/>
      <c r="BC9" s="388"/>
      <c r="BD9" s="388"/>
      <c r="BE9" s="388"/>
      <c r="BF9" s="48"/>
      <c r="BG9" s="388"/>
      <c r="BH9" s="388"/>
      <c r="BI9" s="388"/>
      <c r="BJ9" s="388"/>
    </row>
    <row r="10" spans="1:63" s="6" customFormat="1">
      <c r="AY10" s="359"/>
      <c r="AZ10" s="359"/>
      <c r="BD10" s="359"/>
      <c r="BE10" s="359"/>
      <c r="BI10" s="359"/>
      <c r="BJ10" s="359"/>
    </row>
    <row r="11" spans="1:63" s="6" customFormat="1">
      <c r="C11" s="379"/>
      <c r="D11" s="379"/>
      <c r="E11" s="379"/>
      <c r="F11" s="379"/>
      <c r="G11" s="379"/>
      <c r="H11" s="379"/>
      <c r="I11" s="379"/>
      <c r="J11" s="379"/>
      <c r="K11" s="37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</row>
    <row r="12" spans="1:63" s="6" customFormat="1">
      <c r="F12" s="379"/>
      <c r="G12" s="379"/>
      <c r="H12" s="379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</row>
    <row r="13" spans="1:63" s="6" customFormat="1">
      <c r="F13" s="379"/>
      <c r="G13" s="379"/>
      <c r="H13" s="379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</row>
    <row r="14" spans="1:63" s="6" customFormat="1">
      <c r="F14" s="379"/>
      <c r="G14" s="379"/>
      <c r="H14" s="379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</row>
    <row r="15" spans="1:63" s="6" customFormat="1">
      <c r="F15" s="381"/>
      <c r="G15" s="381"/>
      <c r="H15" s="381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</row>
    <row r="16" spans="1:63" s="6" customFormat="1"/>
    <row r="17" spans="2:63" s="6" customFormat="1" ht="15.7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</row>
    <row r="18" spans="2:63" s="6" customFormat="1" ht="15.7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02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2:63" s="6" customFormat="1" ht="15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379"/>
      <c r="AR19" s="379"/>
      <c r="AS19" s="379"/>
      <c r="AT19" s="379"/>
      <c r="AU19" s="379"/>
      <c r="AV19" s="379"/>
      <c r="AW19" s="379"/>
      <c r="AX19" s="48"/>
      <c r="AY19" s="48"/>
      <c r="AZ19" s="48"/>
      <c r="BA19" s="48"/>
      <c r="BB19" s="48"/>
      <c r="BC19" s="48"/>
      <c r="BD19" s="48"/>
      <c r="BE19" s="48"/>
      <c r="BF19" s="388"/>
      <c r="BG19" s="388"/>
      <c r="BH19" s="388"/>
      <c r="BI19" s="388"/>
      <c r="BJ19" s="388"/>
      <c r="BK19" s="359"/>
    </row>
    <row r="20" spans="2:63" s="6" customFormat="1">
      <c r="AV20" s="359"/>
      <c r="AW20" s="359"/>
      <c r="BC20" s="359"/>
      <c r="BD20" s="359"/>
      <c r="BI20" s="359"/>
      <c r="BJ20" s="359"/>
    </row>
    <row r="21" spans="2:63" s="6" customFormat="1">
      <c r="C21" s="379"/>
      <c r="D21" s="379"/>
      <c r="E21" s="379"/>
      <c r="F21" s="379"/>
      <c r="G21" s="379"/>
      <c r="H21" s="379"/>
      <c r="I21" s="379"/>
      <c r="J21" s="379"/>
      <c r="K21" s="379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373"/>
      <c r="BF21" s="364"/>
      <c r="BG21" s="364"/>
      <c r="BH21" s="364"/>
      <c r="BI21" s="364"/>
      <c r="BJ21" s="364"/>
      <c r="BK21" s="305"/>
    </row>
    <row r="22" spans="2:63" s="6" customFormat="1">
      <c r="F22" s="379"/>
      <c r="G22" s="379"/>
      <c r="H22" s="379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373"/>
      <c r="BF22" s="364"/>
      <c r="BG22" s="364"/>
      <c r="BH22" s="364"/>
      <c r="BI22" s="364"/>
      <c r="BJ22" s="364"/>
      <c r="BK22" s="305"/>
    </row>
    <row r="23" spans="2:63" s="6" customFormat="1">
      <c r="F23" s="379"/>
      <c r="G23" s="379"/>
      <c r="H23" s="379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373"/>
      <c r="BF23" s="364"/>
      <c r="BG23" s="364"/>
      <c r="BH23" s="364"/>
      <c r="BI23" s="364"/>
      <c r="BJ23" s="364"/>
      <c r="BK23" s="304"/>
    </row>
    <row r="24" spans="2:63" s="6" customFormat="1">
      <c r="F24" s="379"/>
      <c r="G24" s="379"/>
      <c r="H24" s="379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373"/>
      <c r="BF24" s="364"/>
      <c r="BG24" s="364"/>
      <c r="BH24" s="364"/>
      <c r="BI24" s="364"/>
      <c r="BJ24" s="364"/>
      <c r="BK24" s="303"/>
    </row>
    <row r="25" spans="2:63" s="6" customFormat="1">
      <c r="F25" s="381"/>
      <c r="G25" s="381"/>
      <c r="H25" s="381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</row>
    <row r="26" spans="2:63" s="6" customFormat="1"/>
    <row r="27" spans="2:63" s="6" customFormat="1" ht="15.7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2:63" s="6" customFormat="1" ht="15.7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2:63" s="6" customFormat="1" ht="15.7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2:63" s="6" customFormat="1"/>
    <row r="31" spans="2:63" s="6" customFormat="1">
      <c r="C31" s="379"/>
      <c r="D31" s="379"/>
      <c r="E31" s="379"/>
      <c r="F31" s="379"/>
      <c r="G31" s="379"/>
      <c r="H31" s="379"/>
      <c r="I31" s="379"/>
      <c r="J31" s="379"/>
      <c r="K31" s="379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</row>
    <row r="32" spans="2:63" s="6" customFormat="1">
      <c r="F32" s="379"/>
      <c r="G32" s="379"/>
      <c r="H32" s="379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</row>
    <row r="33" spans="2:62" s="6" customFormat="1">
      <c r="F33" s="379"/>
      <c r="G33" s="379"/>
      <c r="H33" s="379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</row>
    <row r="34" spans="2:62" s="6" customFormat="1">
      <c r="F34" s="379"/>
      <c r="G34" s="379"/>
      <c r="H34" s="379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</row>
    <row r="35" spans="2:62" s="6" customFormat="1">
      <c r="F35" s="381"/>
      <c r="G35" s="381"/>
      <c r="H35" s="381"/>
      <c r="M35" s="361"/>
      <c r="N35" s="227"/>
      <c r="O35" s="227"/>
      <c r="P35" s="227"/>
      <c r="Q35" s="227"/>
      <c r="R35" s="227"/>
      <c r="S35" s="227"/>
      <c r="T35" s="356"/>
      <c r="U35" s="356"/>
      <c r="V35" s="356"/>
      <c r="W35" s="356"/>
      <c r="X35" s="356"/>
      <c r="Y35" s="356"/>
      <c r="Z35" s="356"/>
      <c r="AA35" s="361"/>
      <c r="AB35" s="227"/>
      <c r="AC35" s="227"/>
      <c r="AD35" s="227"/>
      <c r="AE35" s="227"/>
      <c r="AF35" s="227"/>
      <c r="AG35" s="227"/>
    </row>
    <row r="36" spans="2:62" s="6" customFormat="1"/>
    <row r="37" spans="2:62" s="6" customFormat="1">
      <c r="B37" s="5"/>
      <c r="C37" s="5"/>
      <c r="D37" s="5"/>
      <c r="E37" s="359"/>
      <c r="F37" s="5"/>
    </row>
    <row r="38" spans="2:62" s="6" customFormat="1"/>
    <row r="39" spans="2:62" s="6" customFormat="1"/>
    <row r="40" spans="2:62" s="6" customFormat="1"/>
    <row r="41" spans="2:62" s="6" customFormat="1" ht="18" customHeight="1"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</row>
    <row r="42" spans="2:62" s="6" customFormat="1" ht="12.95" customHeight="1"/>
    <row r="43" spans="2:62" s="6" customFormat="1" ht="15.7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02"/>
      <c r="V43" s="48"/>
      <c r="W43" s="48"/>
      <c r="X43" s="48"/>
      <c r="Y43" s="48"/>
      <c r="Z43" s="48"/>
      <c r="AA43" s="48"/>
      <c r="AB43" s="402"/>
      <c r="AC43" s="48"/>
      <c r="AD43" s="48"/>
      <c r="AE43" s="48"/>
      <c r="AF43" s="48"/>
      <c r="AG43" s="48"/>
      <c r="AH43" s="48"/>
      <c r="AI43" s="402"/>
      <c r="AJ43" s="48"/>
      <c r="AK43" s="48"/>
      <c r="AL43" s="48"/>
      <c r="AM43" s="48"/>
      <c r="AN43" s="48"/>
      <c r="AO43" s="48"/>
      <c r="AP43" s="402"/>
      <c r="AQ43" s="48"/>
      <c r="AR43" s="48"/>
      <c r="AS43" s="48"/>
      <c r="AT43" s="48"/>
      <c r="AU43" s="48"/>
      <c r="AV43" s="48"/>
      <c r="AW43" s="402"/>
      <c r="AX43" s="48"/>
      <c r="AY43" s="48"/>
      <c r="AZ43" s="48"/>
      <c r="BA43" s="48"/>
      <c r="BB43" s="48"/>
      <c r="BC43" s="48"/>
      <c r="BD43" s="402"/>
      <c r="BE43" s="48"/>
      <c r="BF43" s="48"/>
      <c r="BG43" s="48"/>
      <c r="BH43" s="48"/>
      <c r="BI43" s="48"/>
      <c r="BJ43" s="48"/>
    </row>
    <row r="44" spans="2:62" s="6" customFormat="1" ht="15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</row>
    <row r="45" spans="2:62" s="6" customFormat="1"/>
    <row r="46" spans="2:62" s="6" customFormat="1"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</row>
    <row r="47" spans="2:62" s="6" customFormat="1">
      <c r="G47" s="379"/>
      <c r="H47" s="379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</row>
    <row r="48" spans="2:62" s="6" customFormat="1">
      <c r="G48" s="379"/>
      <c r="H48" s="379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</row>
    <row r="49" spans="2:62" s="6" customFormat="1">
      <c r="G49" s="379"/>
      <c r="H49" s="379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</row>
    <row r="50" spans="2:62" s="6" customFormat="1">
      <c r="G50" s="381"/>
      <c r="H50" s="38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</row>
    <row r="51" spans="2:62" s="6" customFormat="1"/>
    <row r="52" spans="2:62" s="6" customFormat="1">
      <c r="B52" s="5"/>
      <c r="C52" s="5"/>
      <c r="D52" s="5"/>
      <c r="E52" s="359"/>
      <c r="F52" s="5"/>
    </row>
    <row r="60" spans="2:62">
      <c r="O60">
        <v>0</v>
      </c>
    </row>
  </sheetData>
  <mergeCells count="1">
    <mergeCell ref="A1:S2"/>
  </mergeCells>
  <phoneticPr fontId="2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61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86" ht="11.1" customHeight="1">
      <c r="A1" s="445">
        <f>'187'!AS1+1</f>
        <v>188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86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86" ht="11.1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86" ht="11.1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86" ht="18" customHeight="1">
      <c r="B5" s="446" t="s">
        <v>835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ht="12.95" customHeight="1">
      <c r="B6" s="454" t="s">
        <v>358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95" customHeight="1">
      <c r="BJ7" s="20" t="s">
        <v>422</v>
      </c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ht="13.5" customHeight="1">
      <c r="B8" s="461" t="s">
        <v>1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 t="s">
        <v>18</v>
      </c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 t="s">
        <v>359</v>
      </c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 t="s">
        <v>360</v>
      </c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7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13.5" customHeight="1"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 t="s">
        <v>361</v>
      </c>
      <c r="P9" s="464"/>
      <c r="Q9" s="464"/>
      <c r="R9" s="464"/>
      <c r="S9" s="464"/>
      <c r="T9" s="464"/>
      <c r="U9" s="464"/>
      <c r="V9" s="464"/>
      <c r="W9" s="464" t="s">
        <v>362</v>
      </c>
      <c r="X9" s="464"/>
      <c r="Y9" s="464"/>
      <c r="Z9" s="464"/>
      <c r="AA9" s="464"/>
      <c r="AB9" s="464"/>
      <c r="AC9" s="464"/>
      <c r="AD9" s="464"/>
      <c r="AE9" s="464" t="s">
        <v>361</v>
      </c>
      <c r="AF9" s="464"/>
      <c r="AG9" s="464"/>
      <c r="AH9" s="464"/>
      <c r="AI9" s="464"/>
      <c r="AJ9" s="464"/>
      <c r="AK9" s="464"/>
      <c r="AL9" s="464"/>
      <c r="AM9" s="464" t="s">
        <v>362</v>
      </c>
      <c r="AN9" s="464"/>
      <c r="AO9" s="464"/>
      <c r="AP9" s="464"/>
      <c r="AQ9" s="464"/>
      <c r="AR9" s="464"/>
      <c r="AS9" s="464"/>
      <c r="AT9" s="464"/>
      <c r="AU9" s="464" t="s">
        <v>361</v>
      </c>
      <c r="AV9" s="464"/>
      <c r="AW9" s="464"/>
      <c r="AX9" s="464"/>
      <c r="AY9" s="464"/>
      <c r="AZ9" s="464"/>
      <c r="BA9" s="464"/>
      <c r="BB9" s="464"/>
      <c r="BC9" s="464" t="s">
        <v>362</v>
      </c>
      <c r="BD9" s="464"/>
      <c r="BE9" s="464"/>
      <c r="BF9" s="464"/>
      <c r="BG9" s="464"/>
      <c r="BH9" s="464"/>
      <c r="BI9" s="464"/>
      <c r="BJ9" s="46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3.5" customHeight="1">
      <c r="N10" s="21"/>
      <c r="AB10" s="495" t="s">
        <v>155</v>
      </c>
      <c r="AC10" s="495"/>
      <c r="AD10" s="495"/>
      <c r="AR10" s="495" t="s">
        <v>155</v>
      </c>
      <c r="AS10" s="495"/>
      <c r="AT10" s="495"/>
      <c r="BH10" s="495" t="s">
        <v>155</v>
      </c>
      <c r="BI10" s="495"/>
      <c r="BJ10" s="495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ht="13.5" customHeight="1">
      <c r="N11" s="22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3.5" customHeight="1">
      <c r="C12" s="458" t="s">
        <v>7</v>
      </c>
      <c r="D12" s="458"/>
      <c r="E12" s="458"/>
      <c r="F12" s="458"/>
      <c r="G12" s="454">
        <v>21</v>
      </c>
      <c r="H12" s="454"/>
      <c r="I12" s="454"/>
      <c r="J12" s="458" t="s">
        <v>1</v>
      </c>
      <c r="K12" s="458"/>
      <c r="L12" s="458"/>
      <c r="M12" s="458"/>
      <c r="N12" s="22"/>
      <c r="O12" s="478">
        <v>571</v>
      </c>
      <c r="P12" s="478"/>
      <c r="Q12" s="478"/>
      <c r="R12" s="478"/>
      <c r="S12" s="478"/>
      <c r="T12" s="478"/>
      <c r="U12" s="478"/>
      <c r="V12" s="478"/>
      <c r="W12" s="478">
        <v>79350</v>
      </c>
      <c r="X12" s="478"/>
      <c r="Y12" s="478"/>
      <c r="Z12" s="478"/>
      <c r="AA12" s="478"/>
      <c r="AB12" s="478"/>
      <c r="AC12" s="478"/>
      <c r="AD12" s="478"/>
      <c r="AE12" s="478">
        <v>477</v>
      </c>
      <c r="AF12" s="478"/>
      <c r="AG12" s="478"/>
      <c r="AH12" s="478"/>
      <c r="AI12" s="478"/>
      <c r="AJ12" s="478"/>
      <c r="AK12" s="478"/>
      <c r="AL12" s="478"/>
      <c r="AM12" s="478">
        <v>55760</v>
      </c>
      <c r="AN12" s="478"/>
      <c r="AO12" s="478"/>
      <c r="AP12" s="478"/>
      <c r="AQ12" s="478"/>
      <c r="AR12" s="478"/>
      <c r="AS12" s="478"/>
      <c r="AT12" s="478"/>
      <c r="AU12" s="478">
        <v>94</v>
      </c>
      <c r="AV12" s="478"/>
      <c r="AW12" s="478"/>
      <c r="AX12" s="478"/>
      <c r="AY12" s="478"/>
      <c r="AZ12" s="478"/>
      <c r="BA12" s="478"/>
      <c r="BB12" s="478"/>
      <c r="BC12" s="478">
        <v>23590</v>
      </c>
      <c r="BD12" s="478"/>
      <c r="BE12" s="478"/>
      <c r="BF12" s="478"/>
      <c r="BG12" s="478"/>
      <c r="BH12" s="478"/>
      <c r="BI12" s="478"/>
      <c r="BJ12" s="478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13.5" customHeight="1">
      <c r="G13" s="454">
        <v>22</v>
      </c>
      <c r="H13" s="454"/>
      <c r="I13" s="454"/>
      <c r="N13" s="22"/>
      <c r="O13" s="456">
        <v>484</v>
      </c>
      <c r="P13" s="456"/>
      <c r="Q13" s="456"/>
      <c r="R13" s="456"/>
      <c r="S13" s="456"/>
      <c r="T13" s="456"/>
      <c r="U13" s="456"/>
      <c r="V13" s="456"/>
      <c r="W13" s="456">
        <v>65362</v>
      </c>
      <c r="X13" s="456"/>
      <c r="Y13" s="456"/>
      <c r="Z13" s="456"/>
      <c r="AA13" s="456"/>
      <c r="AB13" s="456"/>
      <c r="AC13" s="456"/>
      <c r="AD13" s="456"/>
      <c r="AE13" s="456">
        <v>405</v>
      </c>
      <c r="AF13" s="456"/>
      <c r="AG13" s="456"/>
      <c r="AH13" s="456"/>
      <c r="AI13" s="456"/>
      <c r="AJ13" s="456"/>
      <c r="AK13" s="456"/>
      <c r="AL13" s="456"/>
      <c r="AM13" s="456">
        <v>47679</v>
      </c>
      <c r="AN13" s="456"/>
      <c r="AO13" s="456"/>
      <c r="AP13" s="456"/>
      <c r="AQ13" s="456"/>
      <c r="AR13" s="456"/>
      <c r="AS13" s="456"/>
      <c r="AT13" s="456"/>
      <c r="AU13" s="456">
        <v>79</v>
      </c>
      <c r="AV13" s="456"/>
      <c r="AW13" s="456"/>
      <c r="AX13" s="456"/>
      <c r="AY13" s="456"/>
      <c r="AZ13" s="456"/>
      <c r="BA13" s="456"/>
      <c r="BB13" s="456"/>
      <c r="BC13" s="456">
        <v>17683</v>
      </c>
      <c r="BD13" s="456"/>
      <c r="BE13" s="456"/>
      <c r="BF13" s="456"/>
      <c r="BG13" s="456"/>
      <c r="BH13" s="456"/>
      <c r="BI13" s="456"/>
      <c r="BJ13" s="45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13.5" customHeight="1">
      <c r="G14" s="454">
        <v>23</v>
      </c>
      <c r="H14" s="454"/>
      <c r="I14" s="454"/>
      <c r="N14" s="22"/>
      <c r="O14" s="478">
        <v>375</v>
      </c>
      <c r="P14" s="478"/>
      <c r="Q14" s="478"/>
      <c r="R14" s="478"/>
      <c r="S14" s="478"/>
      <c r="T14" s="478"/>
      <c r="U14" s="478"/>
      <c r="V14" s="478"/>
      <c r="W14" s="492">
        <v>53890</v>
      </c>
      <c r="X14" s="492"/>
      <c r="Y14" s="492"/>
      <c r="Z14" s="492"/>
      <c r="AA14" s="492"/>
      <c r="AB14" s="492"/>
      <c r="AC14" s="492"/>
      <c r="AD14" s="492"/>
      <c r="AE14" s="492">
        <v>311</v>
      </c>
      <c r="AF14" s="492"/>
      <c r="AG14" s="492"/>
      <c r="AH14" s="492"/>
      <c r="AI14" s="492"/>
      <c r="AJ14" s="492"/>
      <c r="AK14" s="492"/>
      <c r="AL14" s="492"/>
      <c r="AM14" s="492">
        <v>38650</v>
      </c>
      <c r="AN14" s="492"/>
      <c r="AO14" s="492"/>
      <c r="AP14" s="492"/>
      <c r="AQ14" s="492"/>
      <c r="AR14" s="492"/>
      <c r="AS14" s="492"/>
      <c r="AT14" s="492"/>
      <c r="AU14" s="492">
        <v>64</v>
      </c>
      <c r="AV14" s="492"/>
      <c r="AW14" s="492"/>
      <c r="AX14" s="492"/>
      <c r="AY14" s="492"/>
      <c r="AZ14" s="492"/>
      <c r="BA14" s="492"/>
      <c r="BB14" s="492"/>
      <c r="BC14" s="492">
        <v>15240</v>
      </c>
      <c r="BD14" s="492"/>
      <c r="BE14" s="492"/>
      <c r="BF14" s="492"/>
      <c r="BG14" s="492"/>
      <c r="BH14" s="492"/>
      <c r="BI14" s="492"/>
      <c r="BJ14" s="492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ht="13.5" customHeight="1">
      <c r="G15" s="454">
        <v>24</v>
      </c>
      <c r="H15" s="454"/>
      <c r="I15" s="454"/>
      <c r="N15" s="22"/>
      <c r="O15" s="478">
        <v>362</v>
      </c>
      <c r="P15" s="478"/>
      <c r="Q15" s="478"/>
      <c r="R15" s="478"/>
      <c r="S15" s="478"/>
      <c r="T15" s="478"/>
      <c r="U15" s="478"/>
      <c r="V15" s="478"/>
      <c r="W15" s="492">
        <v>52282</v>
      </c>
      <c r="X15" s="492"/>
      <c r="Y15" s="492"/>
      <c r="Z15" s="492"/>
      <c r="AA15" s="492"/>
      <c r="AB15" s="492"/>
      <c r="AC15" s="492"/>
      <c r="AD15" s="492"/>
      <c r="AE15" s="492">
        <v>288</v>
      </c>
      <c r="AF15" s="492"/>
      <c r="AG15" s="492"/>
      <c r="AH15" s="492"/>
      <c r="AI15" s="492"/>
      <c r="AJ15" s="492"/>
      <c r="AK15" s="492"/>
      <c r="AL15" s="492"/>
      <c r="AM15" s="492">
        <v>33095</v>
      </c>
      <c r="AN15" s="492"/>
      <c r="AO15" s="492"/>
      <c r="AP15" s="492"/>
      <c r="AQ15" s="492"/>
      <c r="AR15" s="492"/>
      <c r="AS15" s="492"/>
      <c r="AT15" s="492"/>
      <c r="AU15" s="492">
        <v>74</v>
      </c>
      <c r="AV15" s="492"/>
      <c r="AW15" s="492"/>
      <c r="AX15" s="492"/>
      <c r="AY15" s="492"/>
      <c r="AZ15" s="492"/>
      <c r="BA15" s="492"/>
      <c r="BB15" s="492"/>
      <c r="BC15" s="492">
        <v>19187</v>
      </c>
      <c r="BD15" s="492"/>
      <c r="BE15" s="492"/>
      <c r="BF15" s="492"/>
      <c r="BG15" s="492"/>
      <c r="BH15" s="492"/>
      <c r="BI15" s="492"/>
      <c r="BJ15" s="492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ht="13.5" customHeight="1">
      <c r="G16" s="455">
        <v>25</v>
      </c>
      <c r="H16" s="455"/>
      <c r="I16" s="455"/>
      <c r="N16" s="6"/>
      <c r="O16" s="487">
        <v>242</v>
      </c>
      <c r="P16" s="459"/>
      <c r="Q16" s="459"/>
      <c r="R16" s="459"/>
      <c r="S16" s="459"/>
      <c r="T16" s="459"/>
      <c r="U16" s="459"/>
      <c r="V16" s="459"/>
      <c r="W16" s="459">
        <v>33416</v>
      </c>
      <c r="X16" s="459"/>
      <c r="Y16" s="459"/>
      <c r="Z16" s="459"/>
      <c r="AA16" s="459"/>
      <c r="AB16" s="459"/>
      <c r="AC16" s="459"/>
      <c r="AD16" s="459"/>
      <c r="AE16" s="459">
        <v>194</v>
      </c>
      <c r="AF16" s="459"/>
      <c r="AG16" s="459"/>
      <c r="AH16" s="459"/>
      <c r="AI16" s="459"/>
      <c r="AJ16" s="459"/>
      <c r="AK16" s="459"/>
      <c r="AL16" s="459"/>
      <c r="AM16" s="459">
        <v>22536</v>
      </c>
      <c r="AN16" s="459"/>
      <c r="AO16" s="459"/>
      <c r="AP16" s="459"/>
      <c r="AQ16" s="459"/>
      <c r="AR16" s="459"/>
      <c r="AS16" s="459"/>
      <c r="AT16" s="459"/>
      <c r="AU16" s="459">
        <v>48</v>
      </c>
      <c r="AV16" s="459"/>
      <c r="AW16" s="459"/>
      <c r="AX16" s="459"/>
      <c r="AY16" s="459"/>
      <c r="AZ16" s="459"/>
      <c r="BA16" s="459"/>
      <c r="BB16" s="459"/>
      <c r="BC16" s="459">
        <v>10880</v>
      </c>
      <c r="BD16" s="459"/>
      <c r="BE16" s="459"/>
      <c r="BF16" s="459"/>
      <c r="BG16" s="459"/>
      <c r="BH16" s="459"/>
      <c r="BI16" s="459"/>
      <c r="BJ16" s="459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2:86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2:86" ht="13.5" customHeight="1">
      <c r="B18" s="491" t="s">
        <v>9</v>
      </c>
      <c r="C18" s="491"/>
      <c r="D18" s="491"/>
      <c r="E18" s="58" t="s">
        <v>363</v>
      </c>
      <c r="F18" s="2" t="s">
        <v>50</v>
      </c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2:86"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2:86" ht="12.95" customHeight="1">
      <c r="B20" s="454" t="s">
        <v>364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2:86" ht="12.9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20" t="s">
        <v>422</v>
      </c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2:86" ht="13.5" customHeight="1">
      <c r="B22" s="461" t="s">
        <v>1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 t="s">
        <v>18</v>
      </c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 t="s">
        <v>365</v>
      </c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  <c r="BG22" s="462"/>
      <c r="BH22" s="462"/>
      <c r="BI22" s="462"/>
      <c r="BJ22" s="467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2:86" ht="13.5" customHeight="1">
      <c r="B23" s="463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 t="s">
        <v>361</v>
      </c>
      <c r="P23" s="464"/>
      <c r="Q23" s="464"/>
      <c r="R23" s="464"/>
      <c r="S23" s="464"/>
      <c r="T23" s="464"/>
      <c r="U23" s="464" t="s">
        <v>362</v>
      </c>
      <c r="V23" s="464"/>
      <c r="W23" s="464"/>
      <c r="X23" s="464"/>
      <c r="Y23" s="464"/>
      <c r="Z23" s="464"/>
      <c r="AA23" s="464" t="s">
        <v>366</v>
      </c>
      <c r="AB23" s="464"/>
      <c r="AC23" s="464"/>
      <c r="AD23" s="464"/>
      <c r="AE23" s="464"/>
      <c r="AF23" s="464"/>
      <c r="AG23" s="464" t="s">
        <v>367</v>
      </c>
      <c r="AH23" s="464"/>
      <c r="AI23" s="464"/>
      <c r="AJ23" s="464"/>
      <c r="AK23" s="464"/>
      <c r="AL23" s="464"/>
      <c r="AM23" s="464" t="s">
        <v>368</v>
      </c>
      <c r="AN23" s="464"/>
      <c r="AO23" s="464"/>
      <c r="AP23" s="464"/>
      <c r="AQ23" s="464"/>
      <c r="AR23" s="464"/>
      <c r="AS23" s="464" t="s">
        <v>369</v>
      </c>
      <c r="AT23" s="464"/>
      <c r="AU23" s="464"/>
      <c r="AV23" s="464"/>
      <c r="AW23" s="464"/>
      <c r="AX23" s="464"/>
      <c r="AY23" s="464" t="s">
        <v>370</v>
      </c>
      <c r="AZ23" s="464"/>
      <c r="BA23" s="464"/>
      <c r="BB23" s="464"/>
      <c r="BC23" s="464"/>
      <c r="BD23" s="466"/>
      <c r="BE23" s="464" t="s">
        <v>193</v>
      </c>
      <c r="BF23" s="464"/>
      <c r="BG23" s="464"/>
      <c r="BH23" s="464"/>
      <c r="BI23" s="464"/>
      <c r="BJ23" s="46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2:86" ht="13.5" customHeight="1">
      <c r="N24" s="21"/>
      <c r="X24" s="495" t="s">
        <v>155</v>
      </c>
      <c r="Y24" s="495"/>
      <c r="Z24" s="495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2:86" ht="13.5" customHeight="1">
      <c r="N25" s="22"/>
      <c r="X25" s="60"/>
      <c r="Y25" s="60"/>
      <c r="Z25" s="60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2:86" ht="13.5" customHeight="1">
      <c r="C26" s="458" t="s">
        <v>7</v>
      </c>
      <c r="D26" s="458"/>
      <c r="E26" s="458"/>
      <c r="F26" s="458"/>
      <c r="G26" s="454">
        <v>21</v>
      </c>
      <c r="H26" s="454"/>
      <c r="I26" s="454"/>
      <c r="J26" s="458" t="s">
        <v>1</v>
      </c>
      <c r="K26" s="458"/>
      <c r="L26" s="458"/>
      <c r="M26" s="458"/>
      <c r="N26" s="22"/>
      <c r="O26" s="478">
        <v>759</v>
      </c>
      <c r="P26" s="478"/>
      <c r="Q26" s="478"/>
      <c r="R26" s="478"/>
      <c r="S26" s="478"/>
      <c r="T26" s="478"/>
      <c r="U26" s="478">
        <v>422617</v>
      </c>
      <c r="V26" s="478"/>
      <c r="W26" s="478"/>
      <c r="X26" s="478"/>
      <c r="Y26" s="478"/>
      <c r="Z26" s="478"/>
      <c r="AA26" s="478">
        <v>560</v>
      </c>
      <c r="AB26" s="478"/>
      <c r="AC26" s="478"/>
      <c r="AD26" s="478"/>
      <c r="AE26" s="478"/>
      <c r="AF26" s="478"/>
      <c r="AG26" s="478">
        <v>173</v>
      </c>
      <c r="AH26" s="478"/>
      <c r="AI26" s="478"/>
      <c r="AJ26" s="478"/>
      <c r="AK26" s="478"/>
      <c r="AL26" s="478"/>
      <c r="AM26" s="478">
        <v>5</v>
      </c>
      <c r="AN26" s="478"/>
      <c r="AO26" s="478"/>
      <c r="AP26" s="478"/>
      <c r="AQ26" s="478"/>
      <c r="AR26" s="478"/>
      <c r="AS26" s="478">
        <v>11</v>
      </c>
      <c r="AT26" s="478"/>
      <c r="AU26" s="478"/>
      <c r="AV26" s="478"/>
      <c r="AW26" s="478"/>
      <c r="AX26" s="478"/>
      <c r="AY26" s="478">
        <v>3</v>
      </c>
      <c r="AZ26" s="478"/>
      <c r="BA26" s="478"/>
      <c r="BB26" s="478"/>
      <c r="BC26" s="478"/>
      <c r="BD26" s="478"/>
      <c r="BE26" s="478">
        <v>7</v>
      </c>
      <c r="BF26" s="478"/>
      <c r="BG26" s="478"/>
      <c r="BH26" s="478"/>
      <c r="BI26" s="478"/>
      <c r="BJ26" s="478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2:86" ht="13.5" customHeight="1">
      <c r="G27" s="454">
        <v>22</v>
      </c>
      <c r="H27" s="454"/>
      <c r="I27" s="454"/>
      <c r="N27" s="22"/>
      <c r="O27" s="478">
        <v>809</v>
      </c>
      <c r="P27" s="478"/>
      <c r="Q27" s="478"/>
      <c r="R27" s="478"/>
      <c r="S27" s="478"/>
      <c r="T27" s="478"/>
      <c r="U27" s="456">
        <v>450207</v>
      </c>
      <c r="V27" s="456"/>
      <c r="W27" s="456"/>
      <c r="X27" s="456"/>
      <c r="Y27" s="456"/>
      <c r="Z27" s="456"/>
      <c r="AA27" s="456">
        <v>619</v>
      </c>
      <c r="AB27" s="456"/>
      <c r="AC27" s="456"/>
      <c r="AD27" s="456"/>
      <c r="AE27" s="456"/>
      <c r="AF27" s="456"/>
      <c r="AG27" s="456">
        <v>164</v>
      </c>
      <c r="AH27" s="456"/>
      <c r="AI27" s="456"/>
      <c r="AJ27" s="456"/>
      <c r="AK27" s="456"/>
      <c r="AL27" s="456"/>
      <c r="AM27" s="456">
        <v>3</v>
      </c>
      <c r="AN27" s="456"/>
      <c r="AO27" s="456"/>
      <c r="AP27" s="456"/>
      <c r="AQ27" s="456"/>
      <c r="AR27" s="456"/>
      <c r="AS27" s="456">
        <v>13</v>
      </c>
      <c r="AT27" s="456"/>
      <c r="AU27" s="456"/>
      <c r="AV27" s="456"/>
      <c r="AW27" s="456"/>
      <c r="AX27" s="456"/>
      <c r="AY27" s="456">
        <v>7</v>
      </c>
      <c r="AZ27" s="456"/>
      <c r="BA27" s="456"/>
      <c r="BB27" s="456"/>
      <c r="BC27" s="456"/>
      <c r="BD27" s="456"/>
      <c r="BE27" s="456">
        <v>3</v>
      </c>
      <c r="BF27" s="456"/>
      <c r="BG27" s="456"/>
      <c r="BH27" s="456"/>
      <c r="BI27" s="456"/>
      <c r="BJ27" s="45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2:86" ht="13.5" customHeight="1">
      <c r="G28" s="454">
        <v>23</v>
      </c>
      <c r="H28" s="454"/>
      <c r="I28" s="454"/>
      <c r="N28" s="22"/>
      <c r="O28" s="478">
        <v>815</v>
      </c>
      <c r="P28" s="478"/>
      <c r="Q28" s="478"/>
      <c r="R28" s="478"/>
      <c r="S28" s="478"/>
      <c r="T28" s="478"/>
      <c r="U28" s="492">
        <v>475954</v>
      </c>
      <c r="V28" s="492"/>
      <c r="W28" s="492"/>
      <c r="X28" s="492"/>
      <c r="Y28" s="492"/>
      <c r="Z28" s="492"/>
      <c r="AA28" s="492">
        <v>634</v>
      </c>
      <c r="AB28" s="492"/>
      <c r="AC28" s="492"/>
      <c r="AD28" s="492"/>
      <c r="AE28" s="492"/>
      <c r="AF28" s="492"/>
      <c r="AG28" s="492">
        <v>158</v>
      </c>
      <c r="AH28" s="492"/>
      <c r="AI28" s="492"/>
      <c r="AJ28" s="492"/>
      <c r="AK28" s="492"/>
      <c r="AL28" s="492"/>
      <c r="AM28" s="492">
        <v>4</v>
      </c>
      <c r="AN28" s="492"/>
      <c r="AO28" s="492"/>
      <c r="AP28" s="492"/>
      <c r="AQ28" s="492"/>
      <c r="AR28" s="492"/>
      <c r="AS28" s="492">
        <v>12</v>
      </c>
      <c r="AT28" s="492"/>
      <c r="AU28" s="492"/>
      <c r="AV28" s="492"/>
      <c r="AW28" s="492"/>
      <c r="AX28" s="492"/>
      <c r="AY28" s="451">
        <v>3</v>
      </c>
      <c r="AZ28" s="451"/>
      <c r="BA28" s="451"/>
      <c r="BB28" s="451"/>
      <c r="BC28" s="451"/>
      <c r="BD28" s="451"/>
      <c r="BE28" s="451">
        <v>4</v>
      </c>
      <c r="BF28" s="451"/>
      <c r="BG28" s="451"/>
      <c r="BH28" s="451"/>
      <c r="BI28" s="451"/>
      <c r="BJ28" s="451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2:86" ht="13.5" customHeight="1">
      <c r="G29" s="454">
        <v>24</v>
      </c>
      <c r="H29" s="454"/>
      <c r="I29" s="454"/>
      <c r="N29" s="22"/>
      <c r="O29" s="478">
        <v>770</v>
      </c>
      <c r="P29" s="478"/>
      <c r="Q29" s="478"/>
      <c r="R29" s="478"/>
      <c r="S29" s="478"/>
      <c r="T29" s="478"/>
      <c r="U29" s="492">
        <v>454306</v>
      </c>
      <c r="V29" s="492"/>
      <c r="W29" s="492"/>
      <c r="X29" s="492"/>
      <c r="Y29" s="492"/>
      <c r="Z29" s="492"/>
      <c r="AA29" s="492">
        <v>607</v>
      </c>
      <c r="AB29" s="492"/>
      <c r="AC29" s="492"/>
      <c r="AD29" s="492"/>
      <c r="AE29" s="492"/>
      <c r="AF29" s="492"/>
      <c r="AG29" s="492">
        <v>138</v>
      </c>
      <c r="AH29" s="492"/>
      <c r="AI29" s="492"/>
      <c r="AJ29" s="492"/>
      <c r="AK29" s="492"/>
      <c r="AL29" s="492"/>
      <c r="AM29" s="492">
        <v>5</v>
      </c>
      <c r="AN29" s="492"/>
      <c r="AO29" s="492"/>
      <c r="AP29" s="492"/>
      <c r="AQ29" s="492"/>
      <c r="AR29" s="492"/>
      <c r="AS29" s="492">
        <v>9</v>
      </c>
      <c r="AT29" s="492"/>
      <c r="AU29" s="492"/>
      <c r="AV29" s="492"/>
      <c r="AW29" s="492"/>
      <c r="AX29" s="492"/>
      <c r="AY29" s="451">
        <v>9</v>
      </c>
      <c r="AZ29" s="451"/>
      <c r="BA29" s="451"/>
      <c r="BB29" s="451"/>
      <c r="BC29" s="451"/>
      <c r="BD29" s="451"/>
      <c r="BE29" s="451">
        <v>2</v>
      </c>
      <c r="BF29" s="451"/>
      <c r="BG29" s="451"/>
      <c r="BH29" s="451"/>
      <c r="BI29" s="451"/>
      <c r="BJ29" s="451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2:86" ht="13.5" customHeight="1">
      <c r="G30" s="455">
        <v>25</v>
      </c>
      <c r="H30" s="455"/>
      <c r="I30" s="455"/>
      <c r="N30" s="6"/>
      <c r="O30" s="487">
        <v>722</v>
      </c>
      <c r="P30" s="459"/>
      <c r="Q30" s="459"/>
      <c r="R30" s="459"/>
      <c r="S30" s="459"/>
      <c r="T30" s="459"/>
      <c r="U30" s="459">
        <v>425948</v>
      </c>
      <c r="V30" s="459"/>
      <c r="W30" s="459"/>
      <c r="X30" s="459"/>
      <c r="Y30" s="459"/>
      <c r="Z30" s="459"/>
      <c r="AA30" s="459">
        <v>580</v>
      </c>
      <c r="AB30" s="459"/>
      <c r="AC30" s="459"/>
      <c r="AD30" s="459"/>
      <c r="AE30" s="459"/>
      <c r="AF30" s="459"/>
      <c r="AG30" s="459">
        <v>124</v>
      </c>
      <c r="AH30" s="459"/>
      <c r="AI30" s="459"/>
      <c r="AJ30" s="459"/>
      <c r="AK30" s="459"/>
      <c r="AL30" s="459"/>
      <c r="AM30" s="459">
        <v>2</v>
      </c>
      <c r="AN30" s="459"/>
      <c r="AO30" s="459"/>
      <c r="AP30" s="459"/>
      <c r="AQ30" s="459"/>
      <c r="AR30" s="459"/>
      <c r="AS30" s="459">
        <v>11</v>
      </c>
      <c r="AT30" s="459"/>
      <c r="AU30" s="459"/>
      <c r="AV30" s="459"/>
      <c r="AW30" s="459"/>
      <c r="AX30" s="459"/>
      <c r="AY30" s="459">
        <v>3</v>
      </c>
      <c r="AZ30" s="459"/>
      <c r="BA30" s="459"/>
      <c r="BB30" s="459"/>
      <c r="BC30" s="459"/>
      <c r="BD30" s="459"/>
      <c r="BE30" s="459">
        <v>2</v>
      </c>
      <c r="BF30" s="459"/>
      <c r="BG30" s="459"/>
      <c r="BH30" s="459"/>
      <c r="BI30" s="459"/>
      <c r="BJ30" s="459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2:86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2:86" ht="13.5" customHeight="1">
      <c r="B32" s="491" t="s">
        <v>9</v>
      </c>
      <c r="C32" s="491"/>
      <c r="D32" s="491"/>
      <c r="E32" s="58" t="s">
        <v>363</v>
      </c>
      <c r="F32" s="2" t="s">
        <v>50</v>
      </c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2:86"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2:86" ht="12.95" customHeight="1">
      <c r="B34" s="454" t="s">
        <v>371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2:86" ht="12.9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20" t="s">
        <v>422</v>
      </c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2:86" ht="13.5" customHeight="1">
      <c r="B36" s="461" t="s">
        <v>1</v>
      </c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 t="s">
        <v>18</v>
      </c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7" t="s">
        <v>365</v>
      </c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2:86" ht="13.5" customHeight="1">
      <c r="B37" s="463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 t="s">
        <v>361</v>
      </c>
      <c r="P37" s="464"/>
      <c r="Q37" s="464"/>
      <c r="R37" s="464"/>
      <c r="S37" s="464"/>
      <c r="T37" s="464"/>
      <c r="U37" s="464" t="s">
        <v>362</v>
      </c>
      <c r="V37" s="464"/>
      <c r="W37" s="464"/>
      <c r="X37" s="464"/>
      <c r="Y37" s="464"/>
      <c r="Z37" s="464"/>
      <c r="AA37" s="464" t="s">
        <v>366</v>
      </c>
      <c r="AB37" s="464"/>
      <c r="AC37" s="464"/>
      <c r="AD37" s="464"/>
      <c r="AE37" s="464"/>
      <c r="AF37" s="464"/>
      <c r="AG37" s="464" t="s">
        <v>367</v>
      </c>
      <c r="AH37" s="464"/>
      <c r="AI37" s="464"/>
      <c r="AJ37" s="464"/>
      <c r="AK37" s="464"/>
      <c r="AL37" s="466"/>
      <c r="AM37" s="464" t="s">
        <v>369</v>
      </c>
      <c r="AN37" s="464"/>
      <c r="AO37" s="464"/>
      <c r="AP37" s="464"/>
      <c r="AQ37" s="464"/>
      <c r="AR37" s="464"/>
      <c r="AS37" s="464" t="s">
        <v>368</v>
      </c>
      <c r="AT37" s="464"/>
      <c r="AU37" s="464"/>
      <c r="AV37" s="464"/>
      <c r="AW37" s="464"/>
      <c r="AX37" s="464"/>
      <c r="AY37" s="464" t="s">
        <v>193</v>
      </c>
      <c r="AZ37" s="464"/>
      <c r="BA37" s="464"/>
      <c r="BB37" s="464"/>
      <c r="BC37" s="464"/>
      <c r="BD37" s="466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</row>
    <row r="38" spans="2:86" ht="13.5" customHeight="1">
      <c r="N38" s="21"/>
      <c r="X38" s="495" t="s">
        <v>155</v>
      </c>
      <c r="Y38" s="495"/>
      <c r="Z38" s="495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2:86" ht="13.5" customHeight="1">
      <c r="N39" s="22"/>
      <c r="X39" s="60"/>
      <c r="Y39" s="60"/>
      <c r="Z39" s="60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2:86" ht="13.5" customHeight="1">
      <c r="C40" s="458" t="s">
        <v>7</v>
      </c>
      <c r="D40" s="458"/>
      <c r="E40" s="458"/>
      <c r="F40" s="458"/>
      <c r="G40" s="454">
        <v>21</v>
      </c>
      <c r="H40" s="454"/>
      <c r="I40" s="454"/>
      <c r="J40" s="458" t="s">
        <v>1</v>
      </c>
      <c r="K40" s="458"/>
      <c r="L40" s="458"/>
      <c r="M40" s="458"/>
      <c r="N40" s="22"/>
      <c r="O40" s="476">
        <v>46</v>
      </c>
      <c r="P40" s="477"/>
      <c r="Q40" s="477"/>
      <c r="R40" s="477"/>
      <c r="S40" s="477"/>
      <c r="T40" s="477"/>
      <c r="U40" s="448">
        <v>31386</v>
      </c>
      <c r="V40" s="448"/>
      <c r="W40" s="448"/>
      <c r="X40" s="448"/>
      <c r="Y40" s="448"/>
      <c r="Z40" s="448"/>
      <c r="AA40" s="477">
        <v>35</v>
      </c>
      <c r="AB40" s="477"/>
      <c r="AC40" s="477"/>
      <c r="AD40" s="477"/>
      <c r="AE40" s="477"/>
      <c r="AF40" s="477"/>
      <c r="AG40" s="477">
        <v>6</v>
      </c>
      <c r="AH40" s="477"/>
      <c r="AI40" s="477"/>
      <c r="AJ40" s="477"/>
      <c r="AK40" s="477"/>
      <c r="AL40" s="477"/>
      <c r="AM40" s="477">
        <v>3</v>
      </c>
      <c r="AN40" s="477"/>
      <c r="AO40" s="477"/>
      <c r="AP40" s="477"/>
      <c r="AQ40" s="477"/>
      <c r="AR40" s="477"/>
      <c r="AS40" s="448">
        <v>1</v>
      </c>
      <c r="AT40" s="448"/>
      <c r="AU40" s="448"/>
      <c r="AV40" s="448"/>
      <c r="AW40" s="448"/>
      <c r="AX40" s="448"/>
      <c r="AY40" s="477">
        <v>1</v>
      </c>
      <c r="AZ40" s="477"/>
      <c r="BA40" s="477"/>
      <c r="BB40" s="477"/>
      <c r="BC40" s="477"/>
      <c r="BD40" s="477"/>
      <c r="BN40" s="59"/>
      <c r="BO40" s="59"/>
      <c r="BP40" s="262"/>
      <c r="BQ40" s="59"/>
      <c r="BR40" s="59"/>
      <c r="BS40" s="59"/>
      <c r="BT40" s="59"/>
      <c r="BU40" s="59"/>
      <c r="BV40" s="59"/>
      <c r="BW40" s="262"/>
      <c r="BX40" s="59"/>
      <c r="BY40" s="59"/>
      <c r="BZ40" s="59"/>
      <c r="CA40" s="59"/>
      <c r="CB40" s="59"/>
      <c r="CC40" s="59"/>
      <c r="CD40" s="262"/>
      <c r="CE40" s="59"/>
      <c r="CF40" s="59"/>
      <c r="CG40" s="59"/>
      <c r="CH40" s="59"/>
    </row>
    <row r="41" spans="2:86" ht="13.5" customHeight="1">
      <c r="G41" s="454">
        <v>22</v>
      </c>
      <c r="H41" s="454"/>
      <c r="I41" s="454"/>
      <c r="N41" s="22"/>
      <c r="O41" s="476">
        <v>58</v>
      </c>
      <c r="P41" s="477"/>
      <c r="Q41" s="477"/>
      <c r="R41" s="477"/>
      <c r="S41" s="477"/>
      <c r="T41" s="477"/>
      <c r="U41" s="448">
        <v>37458</v>
      </c>
      <c r="V41" s="448"/>
      <c r="W41" s="448"/>
      <c r="X41" s="448"/>
      <c r="Y41" s="448"/>
      <c r="Z41" s="448"/>
      <c r="AA41" s="477">
        <v>45</v>
      </c>
      <c r="AB41" s="477"/>
      <c r="AC41" s="477"/>
      <c r="AD41" s="477"/>
      <c r="AE41" s="477"/>
      <c r="AF41" s="477"/>
      <c r="AG41" s="477">
        <v>8</v>
      </c>
      <c r="AH41" s="477"/>
      <c r="AI41" s="477"/>
      <c r="AJ41" s="477"/>
      <c r="AK41" s="477"/>
      <c r="AL41" s="477"/>
      <c r="AM41" s="477">
        <v>3</v>
      </c>
      <c r="AN41" s="477"/>
      <c r="AO41" s="477"/>
      <c r="AP41" s="477"/>
      <c r="AQ41" s="477"/>
      <c r="AR41" s="477"/>
      <c r="AS41" s="448">
        <v>1</v>
      </c>
      <c r="AT41" s="448"/>
      <c r="AU41" s="448"/>
      <c r="AV41" s="448"/>
      <c r="AW41" s="448"/>
      <c r="AX41" s="448"/>
      <c r="AY41" s="477">
        <v>1</v>
      </c>
      <c r="AZ41" s="477"/>
      <c r="BA41" s="477"/>
      <c r="BB41" s="477"/>
      <c r="BC41" s="477"/>
      <c r="BD41" s="477"/>
      <c r="BN41" s="59"/>
      <c r="BO41" s="59"/>
      <c r="BP41" s="262"/>
      <c r="BQ41" s="59"/>
      <c r="BR41" s="59"/>
      <c r="BS41" s="59"/>
      <c r="BT41" s="59"/>
      <c r="BU41" s="59"/>
      <c r="BV41" s="59"/>
      <c r="BW41" s="262"/>
      <c r="BX41" s="59"/>
      <c r="BY41" s="59"/>
      <c r="BZ41" s="59"/>
      <c r="CA41" s="59"/>
      <c r="CB41" s="59"/>
      <c r="CC41" s="59"/>
      <c r="CD41" s="262"/>
      <c r="CE41" s="59"/>
      <c r="CF41" s="59"/>
      <c r="CG41" s="59"/>
      <c r="CH41" s="59"/>
    </row>
    <row r="42" spans="2:86" ht="13.5" customHeight="1">
      <c r="G42" s="454">
        <v>23</v>
      </c>
      <c r="H42" s="454"/>
      <c r="I42" s="454"/>
      <c r="N42" s="22"/>
      <c r="O42" s="476">
        <v>41</v>
      </c>
      <c r="P42" s="477"/>
      <c r="Q42" s="477"/>
      <c r="R42" s="477"/>
      <c r="S42" s="477"/>
      <c r="T42" s="477"/>
      <c r="U42" s="448">
        <v>27821</v>
      </c>
      <c r="V42" s="448"/>
      <c r="W42" s="448"/>
      <c r="X42" s="448"/>
      <c r="Y42" s="448"/>
      <c r="Z42" s="448"/>
      <c r="AA42" s="477">
        <v>38</v>
      </c>
      <c r="AB42" s="477"/>
      <c r="AC42" s="477"/>
      <c r="AD42" s="477"/>
      <c r="AE42" s="477"/>
      <c r="AF42" s="477"/>
      <c r="AG42" s="477">
        <v>2</v>
      </c>
      <c r="AH42" s="477"/>
      <c r="AI42" s="477"/>
      <c r="AJ42" s="477"/>
      <c r="AK42" s="477"/>
      <c r="AL42" s="477"/>
      <c r="AM42" s="477">
        <v>0</v>
      </c>
      <c r="AN42" s="477"/>
      <c r="AO42" s="477"/>
      <c r="AP42" s="477"/>
      <c r="AQ42" s="477"/>
      <c r="AR42" s="477"/>
      <c r="AS42" s="448">
        <v>1</v>
      </c>
      <c r="AT42" s="448"/>
      <c r="AU42" s="448"/>
      <c r="AV42" s="448"/>
      <c r="AW42" s="448"/>
      <c r="AX42" s="448"/>
      <c r="AY42" s="477">
        <v>0</v>
      </c>
      <c r="AZ42" s="477"/>
      <c r="BA42" s="477"/>
      <c r="BB42" s="477"/>
      <c r="BC42" s="477"/>
      <c r="BD42" s="477"/>
      <c r="BN42" s="59"/>
      <c r="BO42" s="59"/>
      <c r="BP42" s="262"/>
      <c r="BQ42" s="59"/>
      <c r="BR42" s="59"/>
      <c r="BS42" s="59"/>
      <c r="BT42" s="59"/>
      <c r="BU42" s="59"/>
      <c r="BV42" s="59"/>
      <c r="BW42" s="262"/>
      <c r="BX42" s="59"/>
      <c r="BY42" s="59"/>
      <c r="BZ42" s="59"/>
      <c r="CA42" s="59"/>
      <c r="CB42" s="59"/>
      <c r="CC42" s="59"/>
      <c r="CD42" s="262"/>
      <c r="CE42" s="59"/>
      <c r="CF42" s="59"/>
      <c r="CG42" s="59"/>
      <c r="CH42" s="59"/>
    </row>
    <row r="43" spans="2:86" ht="13.5" customHeight="1">
      <c r="G43" s="454">
        <v>24</v>
      </c>
      <c r="H43" s="454"/>
      <c r="I43" s="454"/>
      <c r="N43" s="22"/>
      <c r="O43" s="476">
        <v>41</v>
      </c>
      <c r="P43" s="477"/>
      <c r="Q43" s="477"/>
      <c r="R43" s="477"/>
      <c r="S43" s="477"/>
      <c r="T43" s="477"/>
      <c r="U43" s="477">
        <v>31530</v>
      </c>
      <c r="V43" s="477"/>
      <c r="W43" s="477"/>
      <c r="X43" s="477"/>
      <c r="Y43" s="477"/>
      <c r="Z43" s="477"/>
      <c r="AA43" s="477">
        <v>33</v>
      </c>
      <c r="AB43" s="477"/>
      <c r="AC43" s="477"/>
      <c r="AD43" s="477"/>
      <c r="AE43" s="477"/>
      <c r="AF43" s="477"/>
      <c r="AG43" s="477">
        <v>3</v>
      </c>
      <c r="AH43" s="477"/>
      <c r="AI43" s="477"/>
      <c r="AJ43" s="477"/>
      <c r="AK43" s="477"/>
      <c r="AL43" s="477"/>
      <c r="AM43" s="477">
        <v>1</v>
      </c>
      <c r="AN43" s="477"/>
      <c r="AO43" s="477"/>
      <c r="AP43" s="477"/>
      <c r="AQ43" s="477"/>
      <c r="AR43" s="477"/>
      <c r="AS43" s="477">
        <v>2</v>
      </c>
      <c r="AT43" s="477"/>
      <c r="AU43" s="477"/>
      <c r="AV43" s="477"/>
      <c r="AW43" s="477"/>
      <c r="AX43" s="477"/>
      <c r="AY43" s="477">
        <v>2</v>
      </c>
      <c r="AZ43" s="477"/>
      <c r="BA43" s="477"/>
      <c r="BB43" s="477"/>
      <c r="BC43" s="477"/>
      <c r="BD43" s="477"/>
      <c r="BN43" s="59"/>
      <c r="BO43" s="59"/>
      <c r="BP43" s="262"/>
      <c r="BQ43" s="59"/>
      <c r="BR43" s="59"/>
      <c r="BS43" s="59"/>
      <c r="BT43" s="59"/>
      <c r="BU43" s="59"/>
      <c r="BV43" s="59"/>
      <c r="BW43" s="262"/>
      <c r="BX43" s="59"/>
      <c r="BY43" s="59"/>
      <c r="BZ43" s="59"/>
      <c r="CA43" s="59"/>
      <c r="CB43" s="59"/>
      <c r="CC43" s="59"/>
      <c r="CD43" s="262"/>
      <c r="CE43" s="59"/>
      <c r="CF43" s="59"/>
      <c r="CG43" s="59"/>
      <c r="CH43" s="59"/>
    </row>
    <row r="44" spans="2:86" ht="13.5" customHeight="1">
      <c r="G44" s="455">
        <v>25</v>
      </c>
      <c r="H44" s="455"/>
      <c r="I44" s="455"/>
      <c r="N44" s="6"/>
      <c r="O44" s="487">
        <v>45</v>
      </c>
      <c r="P44" s="459"/>
      <c r="Q44" s="459"/>
      <c r="R44" s="459"/>
      <c r="S44" s="459"/>
      <c r="T44" s="459"/>
      <c r="U44" s="459">
        <v>29784</v>
      </c>
      <c r="V44" s="459"/>
      <c r="W44" s="459"/>
      <c r="X44" s="459"/>
      <c r="Y44" s="459"/>
      <c r="Z44" s="459"/>
      <c r="AA44" s="459">
        <v>33</v>
      </c>
      <c r="AB44" s="459"/>
      <c r="AC44" s="459"/>
      <c r="AD44" s="459"/>
      <c r="AE44" s="459"/>
      <c r="AF44" s="459"/>
      <c r="AG44" s="459">
        <v>10</v>
      </c>
      <c r="AH44" s="459"/>
      <c r="AI44" s="459"/>
      <c r="AJ44" s="459"/>
      <c r="AK44" s="459"/>
      <c r="AL44" s="459"/>
      <c r="AM44" s="459">
        <v>1</v>
      </c>
      <c r="AN44" s="459"/>
      <c r="AO44" s="459"/>
      <c r="AP44" s="459"/>
      <c r="AQ44" s="459"/>
      <c r="AR44" s="459"/>
      <c r="AS44" s="459">
        <v>1</v>
      </c>
      <c r="AT44" s="459"/>
      <c r="AU44" s="459"/>
      <c r="AV44" s="459"/>
      <c r="AW44" s="459"/>
      <c r="AX44" s="459"/>
      <c r="AY44" s="459">
        <v>0</v>
      </c>
      <c r="AZ44" s="459"/>
      <c r="BA44" s="459"/>
      <c r="BB44" s="459"/>
      <c r="BC44" s="459"/>
      <c r="BD44" s="459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2:86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2:86" ht="13.5" customHeight="1">
      <c r="B46" s="491" t="s">
        <v>9</v>
      </c>
      <c r="C46" s="491"/>
      <c r="D46" s="491"/>
      <c r="E46" s="58" t="s">
        <v>363</v>
      </c>
      <c r="F46" s="2" t="s">
        <v>50</v>
      </c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2:86"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2:86" ht="12.95" customHeight="1">
      <c r="B48" s="499" t="s">
        <v>372</v>
      </c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99"/>
      <c r="BA48" s="499"/>
      <c r="BB48" s="499"/>
      <c r="BC48" s="499"/>
      <c r="BD48" s="499"/>
      <c r="BE48" s="499"/>
      <c r="BF48" s="499"/>
      <c r="BG48" s="499"/>
      <c r="BH48" s="499"/>
      <c r="BI48" s="499"/>
      <c r="BJ48" s="499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2:86" ht="12.9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BD49" s="20" t="s">
        <v>422</v>
      </c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2:86" ht="13.5" customHeight="1">
      <c r="B50" s="461" t="s">
        <v>1</v>
      </c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7" t="s">
        <v>373</v>
      </c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61"/>
      <c r="AC50" s="500" t="s">
        <v>374</v>
      </c>
      <c r="AD50" s="501"/>
      <c r="AE50" s="501"/>
      <c r="AF50" s="501"/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</row>
    <row r="51" spans="2:86" ht="13.5" customHeight="1"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 t="s">
        <v>18</v>
      </c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3"/>
      <c r="AC51" s="471" t="s">
        <v>18</v>
      </c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3" t="s">
        <v>365</v>
      </c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</row>
    <row r="52" spans="2:86" ht="13.5" customHeight="1">
      <c r="B52" s="463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 t="s">
        <v>361</v>
      </c>
      <c r="P52" s="464"/>
      <c r="Q52" s="464"/>
      <c r="R52" s="464"/>
      <c r="S52" s="464"/>
      <c r="T52" s="464"/>
      <c r="U52" s="464"/>
      <c r="V52" s="464" t="s">
        <v>362</v>
      </c>
      <c r="W52" s="464"/>
      <c r="X52" s="464"/>
      <c r="Y52" s="464"/>
      <c r="Z52" s="464"/>
      <c r="AA52" s="464"/>
      <c r="AB52" s="466"/>
      <c r="AC52" s="464" t="s">
        <v>361</v>
      </c>
      <c r="AD52" s="464"/>
      <c r="AE52" s="464"/>
      <c r="AF52" s="464"/>
      <c r="AG52" s="464"/>
      <c r="AH52" s="464"/>
      <c r="AI52" s="464"/>
      <c r="AJ52" s="464" t="s">
        <v>362</v>
      </c>
      <c r="AK52" s="464"/>
      <c r="AL52" s="464"/>
      <c r="AM52" s="464"/>
      <c r="AN52" s="464"/>
      <c r="AO52" s="464"/>
      <c r="AP52" s="464"/>
      <c r="AQ52" s="496" t="s">
        <v>2</v>
      </c>
      <c r="AR52" s="496"/>
      <c r="AS52" s="496"/>
      <c r="AT52" s="496"/>
      <c r="AU52" s="496"/>
      <c r="AV52" s="496"/>
      <c r="AW52" s="496"/>
      <c r="AX52" s="496" t="s">
        <v>375</v>
      </c>
      <c r="AY52" s="496"/>
      <c r="AZ52" s="496"/>
      <c r="BA52" s="496"/>
      <c r="BB52" s="496"/>
      <c r="BC52" s="496"/>
      <c r="BD52" s="497"/>
    </row>
    <row r="53" spans="2:86" ht="13.5" customHeight="1">
      <c r="N53" s="21"/>
      <c r="Z53" s="494" t="s">
        <v>155</v>
      </c>
      <c r="AA53" s="494"/>
      <c r="AB53" s="494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495" t="s">
        <v>155</v>
      </c>
      <c r="AO53" s="495"/>
      <c r="AP53" s="495"/>
    </row>
    <row r="54" spans="2:86" ht="13.5" customHeight="1">
      <c r="N54" s="22"/>
      <c r="Z54" s="229"/>
      <c r="AA54" s="229"/>
      <c r="AB54" s="229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0"/>
      <c r="AO54" s="60"/>
      <c r="AP54" s="60"/>
    </row>
    <row r="55" spans="2:86" ht="13.5" customHeight="1">
      <c r="C55" s="458" t="s">
        <v>7</v>
      </c>
      <c r="D55" s="458"/>
      <c r="E55" s="458"/>
      <c r="F55" s="458"/>
      <c r="G55" s="454">
        <v>21</v>
      </c>
      <c r="H55" s="454"/>
      <c r="I55" s="454"/>
      <c r="J55" s="458" t="s">
        <v>1</v>
      </c>
      <c r="K55" s="458"/>
      <c r="L55" s="458"/>
      <c r="M55" s="458"/>
      <c r="N55" s="6"/>
      <c r="O55" s="493">
        <v>33</v>
      </c>
      <c r="P55" s="492"/>
      <c r="Q55" s="492"/>
      <c r="R55" s="492"/>
      <c r="S55" s="492"/>
      <c r="T55" s="492"/>
      <c r="U55" s="492"/>
      <c r="V55" s="492">
        <v>2080</v>
      </c>
      <c r="W55" s="492"/>
      <c r="X55" s="492"/>
      <c r="Y55" s="492"/>
      <c r="Z55" s="492"/>
      <c r="AA55" s="492"/>
      <c r="AB55" s="492"/>
      <c r="AC55" s="492">
        <v>155</v>
      </c>
      <c r="AD55" s="492"/>
      <c r="AE55" s="492"/>
      <c r="AF55" s="492"/>
      <c r="AG55" s="492"/>
      <c r="AH55" s="492"/>
      <c r="AI55" s="492"/>
      <c r="AJ55" s="492">
        <v>14970</v>
      </c>
      <c r="AK55" s="492"/>
      <c r="AL55" s="492"/>
      <c r="AM55" s="492"/>
      <c r="AN55" s="492"/>
      <c r="AO55" s="492"/>
      <c r="AP55" s="492"/>
      <c r="AQ55" s="492">
        <v>150</v>
      </c>
      <c r="AR55" s="492"/>
      <c r="AS55" s="492"/>
      <c r="AT55" s="492"/>
      <c r="AU55" s="492"/>
      <c r="AV55" s="492"/>
      <c r="AW55" s="492"/>
      <c r="AX55" s="492">
        <v>5</v>
      </c>
      <c r="AY55" s="492"/>
      <c r="AZ55" s="492"/>
      <c r="BA55" s="492"/>
      <c r="BB55" s="492"/>
      <c r="BC55" s="492"/>
      <c r="BD55" s="492"/>
    </row>
    <row r="56" spans="2:86" ht="13.5" customHeight="1">
      <c r="G56" s="454">
        <v>22</v>
      </c>
      <c r="H56" s="454"/>
      <c r="I56" s="454"/>
      <c r="N56" s="6"/>
      <c r="O56" s="493">
        <v>24</v>
      </c>
      <c r="P56" s="492"/>
      <c r="Q56" s="492"/>
      <c r="R56" s="492"/>
      <c r="S56" s="492"/>
      <c r="T56" s="492"/>
      <c r="U56" s="492"/>
      <c r="V56" s="492">
        <v>1491</v>
      </c>
      <c r="W56" s="492"/>
      <c r="X56" s="492"/>
      <c r="Y56" s="492"/>
      <c r="Z56" s="492"/>
      <c r="AA56" s="492"/>
      <c r="AB56" s="492"/>
      <c r="AC56" s="492">
        <v>145</v>
      </c>
      <c r="AD56" s="492"/>
      <c r="AE56" s="492"/>
      <c r="AF56" s="492"/>
      <c r="AG56" s="492"/>
      <c r="AH56" s="492"/>
      <c r="AI56" s="492"/>
      <c r="AJ56" s="492">
        <v>17040</v>
      </c>
      <c r="AK56" s="492"/>
      <c r="AL56" s="492"/>
      <c r="AM56" s="492"/>
      <c r="AN56" s="492"/>
      <c r="AO56" s="492"/>
      <c r="AP56" s="492"/>
      <c r="AQ56" s="492">
        <v>130</v>
      </c>
      <c r="AR56" s="492"/>
      <c r="AS56" s="492"/>
      <c r="AT56" s="492"/>
      <c r="AU56" s="492"/>
      <c r="AV56" s="492"/>
      <c r="AW56" s="492"/>
      <c r="AX56" s="492">
        <v>15</v>
      </c>
      <c r="AY56" s="492"/>
      <c r="AZ56" s="492"/>
      <c r="BA56" s="492"/>
      <c r="BB56" s="492"/>
      <c r="BC56" s="492"/>
      <c r="BD56" s="492"/>
    </row>
    <row r="57" spans="2:86" ht="13.5" customHeight="1">
      <c r="G57" s="454">
        <v>23</v>
      </c>
      <c r="H57" s="454"/>
      <c r="I57" s="454"/>
      <c r="N57" s="6"/>
      <c r="O57" s="493">
        <v>25</v>
      </c>
      <c r="P57" s="492"/>
      <c r="Q57" s="492"/>
      <c r="R57" s="492"/>
      <c r="S57" s="492"/>
      <c r="T57" s="492"/>
      <c r="U57" s="492"/>
      <c r="V57" s="492">
        <v>1521</v>
      </c>
      <c r="W57" s="492"/>
      <c r="X57" s="492"/>
      <c r="Y57" s="492"/>
      <c r="Z57" s="492"/>
      <c r="AA57" s="492"/>
      <c r="AB57" s="492"/>
      <c r="AC57" s="492">
        <v>140</v>
      </c>
      <c r="AD57" s="492"/>
      <c r="AE57" s="492"/>
      <c r="AF57" s="492"/>
      <c r="AG57" s="492"/>
      <c r="AH57" s="492"/>
      <c r="AI57" s="492"/>
      <c r="AJ57" s="492">
        <v>12010</v>
      </c>
      <c r="AK57" s="492"/>
      <c r="AL57" s="492"/>
      <c r="AM57" s="492"/>
      <c r="AN57" s="492"/>
      <c r="AO57" s="492"/>
      <c r="AP57" s="492"/>
      <c r="AQ57" s="492">
        <v>126</v>
      </c>
      <c r="AR57" s="492"/>
      <c r="AS57" s="492"/>
      <c r="AT57" s="492"/>
      <c r="AU57" s="492"/>
      <c r="AV57" s="492"/>
      <c r="AW57" s="492"/>
      <c r="AX57" s="492">
        <v>14</v>
      </c>
      <c r="AY57" s="492"/>
      <c r="AZ57" s="492"/>
      <c r="BA57" s="492"/>
      <c r="BB57" s="492"/>
      <c r="BC57" s="492"/>
      <c r="BD57" s="492"/>
    </row>
    <row r="58" spans="2:86" ht="13.5" customHeight="1">
      <c r="G58" s="454">
        <v>24</v>
      </c>
      <c r="H58" s="454"/>
      <c r="I58" s="454"/>
      <c r="N58" s="6"/>
      <c r="O58" s="493">
        <v>9</v>
      </c>
      <c r="P58" s="492"/>
      <c r="Q58" s="492"/>
      <c r="R58" s="492"/>
      <c r="S58" s="492"/>
      <c r="T58" s="492"/>
      <c r="U58" s="492"/>
      <c r="V58" s="492">
        <v>392</v>
      </c>
      <c r="W58" s="492"/>
      <c r="X58" s="492"/>
      <c r="Y58" s="492"/>
      <c r="Z58" s="492"/>
      <c r="AA58" s="492"/>
      <c r="AB58" s="492"/>
      <c r="AC58" s="492">
        <v>99</v>
      </c>
      <c r="AD58" s="492"/>
      <c r="AE58" s="492"/>
      <c r="AF58" s="492"/>
      <c r="AG58" s="492"/>
      <c r="AH58" s="492"/>
      <c r="AI58" s="492"/>
      <c r="AJ58" s="492">
        <v>11500</v>
      </c>
      <c r="AK58" s="492"/>
      <c r="AL58" s="492"/>
      <c r="AM58" s="492"/>
      <c r="AN58" s="492"/>
      <c r="AO58" s="492"/>
      <c r="AP58" s="492"/>
      <c r="AQ58" s="492">
        <v>98</v>
      </c>
      <c r="AR58" s="492"/>
      <c r="AS58" s="492"/>
      <c r="AT58" s="492"/>
      <c r="AU58" s="492"/>
      <c r="AV58" s="492"/>
      <c r="AW58" s="492"/>
      <c r="AX58" s="492">
        <v>1</v>
      </c>
      <c r="AY58" s="492"/>
      <c r="AZ58" s="492"/>
      <c r="BA58" s="492"/>
      <c r="BB58" s="492"/>
      <c r="BC58" s="492"/>
      <c r="BD58" s="492"/>
    </row>
    <row r="59" spans="2:86" ht="13.5" customHeight="1">
      <c r="G59" s="455">
        <v>25</v>
      </c>
      <c r="H59" s="455"/>
      <c r="I59" s="455"/>
      <c r="N59" s="6"/>
      <c r="O59" s="487">
        <v>8</v>
      </c>
      <c r="P59" s="459"/>
      <c r="Q59" s="459"/>
      <c r="R59" s="459"/>
      <c r="S59" s="459"/>
      <c r="T59" s="459"/>
      <c r="U59" s="459"/>
      <c r="V59" s="459">
        <v>418</v>
      </c>
      <c r="W59" s="459"/>
      <c r="X59" s="459"/>
      <c r="Y59" s="459"/>
      <c r="Z59" s="459"/>
      <c r="AA59" s="459"/>
      <c r="AB59" s="459"/>
      <c r="AC59" s="459">
        <v>116</v>
      </c>
      <c r="AD59" s="459"/>
      <c r="AE59" s="459"/>
      <c r="AF59" s="459"/>
      <c r="AG59" s="459"/>
      <c r="AH59" s="459"/>
      <c r="AI59" s="459"/>
      <c r="AJ59" s="459">
        <v>13520</v>
      </c>
      <c r="AK59" s="459"/>
      <c r="AL59" s="459"/>
      <c r="AM59" s="459"/>
      <c r="AN59" s="459"/>
      <c r="AO59" s="459"/>
      <c r="AP59" s="459"/>
      <c r="AQ59" s="459">
        <v>108</v>
      </c>
      <c r="AR59" s="459"/>
      <c r="AS59" s="459"/>
      <c r="AT59" s="459"/>
      <c r="AU59" s="459"/>
      <c r="AV59" s="459"/>
      <c r="AW59" s="459"/>
      <c r="AX59" s="459">
        <v>8</v>
      </c>
      <c r="AY59" s="459"/>
      <c r="AZ59" s="459"/>
      <c r="BA59" s="459"/>
      <c r="BB59" s="459"/>
      <c r="BC59" s="459"/>
      <c r="BD59" s="459"/>
    </row>
    <row r="60" spans="2:8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3"/>
      <c r="O60" s="1"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2:86" ht="13.5" customHeight="1">
      <c r="B61" s="491" t="s">
        <v>9</v>
      </c>
      <c r="C61" s="491"/>
      <c r="D61" s="491"/>
      <c r="E61" s="58" t="s">
        <v>363</v>
      </c>
      <c r="F61" s="2" t="s">
        <v>50</v>
      </c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</sheetData>
  <mergeCells count="223">
    <mergeCell ref="A1:S2"/>
    <mergeCell ref="B5:BJ5"/>
    <mergeCell ref="B6:BJ6"/>
    <mergeCell ref="B8:N9"/>
    <mergeCell ref="O9:V9"/>
    <mergeCell ref="W9:AD9"/>
    <mergeCell ref="AE9:AL9"/>
    <mergeCell ref="AM9:AT9"/>
    <mergeCell ref="AU9:BB9"/>
    <mergeCell ref="BC9:BJ9"/>
    <mergeCell ref="O8:AD8"/>
    <mergeCell ref="AE8:AT8"/>
    <mergeCell ref="AU8:BJ8"/>
    <mergeCell ref="AB10:AD10"/>
    <mergeCell ref="AR10:AT10"/>
    <mergeCell ref="BH10:BJ10"/>
    <mergeCell ref="C12:F12"/>
    <mergeCell ref="J12:M12"/>
    <mergeCell ref="G12:I12"/>
    <mergeCell ref="W12:AD12"/>
    <mergeCell ref="AE12:AL12"/>
    <mergeCell ref="G13:I13"/>
    <mergeCell ref="AU12:BB12"/>
    <mergeCell ref="BC12:BJ12"/>
    <mergeCell ref="AU13:BB13"/>
    <mergeCell ref="BC13:BJ13"/>
    <mergeCell ref="G14:I14"/>
    <mergeCell ref="G15:I15"/>
    <mergeCell ref="G16:I16"/>
    <mergeCell ref="O12:V12"/>
    <mergeCell ref="O13:V13"/>
    <mergeCell ref="O14:V14"/>
    <mergeCell ref="O15:V15"/>
    <mergeCell ref="O16:V16"/>
    <mergeCell ref="AM12:AT12"/>
    <mergeCell ref="W13:AD13"/>
    <mergeCell ref="AE13:AL13"/>
    <mergeCell ref="AM13:AT13"/>
    <mergeCell ref="W14:AD14"/>
    <mergeCell ref="AE14:AL14"/>
    <mergeCell ref="AM14:AT14"/>
    <mergeCell ref="AU14:BB14"/>
    <mergeCell ref="BC14:BJ14"/>
    <mergeCell ref="W15:AD15"/>
    <mergeCell ref="AE15:AL15"/>
    <mergeCell ref="AM15:AT15"/>
    <mergeCell ref="AU15:BB15"/>
    <mergeCell ref="BC15:BJ15"/>
    <mergeCell ref="W16:AD16"/>
    <mergeCell ref="AE16:AL16"/>
    <mergeCell ref="AM16:AT16"/>
    <mergeCell ref="AU16:BB16"/>
    <mergeCell ref="BC16:BJ16"/>
    <mergeCell ref="B18:D18"/>
    <mergeCell ref="B20:BJ20"/>
    <mergeCell ref="B22:N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O22:Z22"/>
    <mergeCell ref="AA22:BJ22"/>
    <mergeCell ref="X24:Z24"/>
    <mergeCell ref="C26:F26"/>
    <mergeCell ref="J26:M26"/>
    <mergeCell ref="G26:I26"/>
    <mergeCell ref="U26:Z26"/>
    <mergeCell ref="AA26:AF26"/>
    <mergeCell ref="AG26:AL26"/>
    <mergeCell ref="AM26:AR26"/>
    <mergeCell ref="G27:I27"/>
    <mergeCell ref="G28:I28"/>
    <mergeCell ref="G29:I29"/>
    <mergeCell ref="G30:I30"/>
    <mergeCell ref="O26:T26"/>
    <mergeCell ref="O27:T27"/>
    <mergeCell ref="O28:T28"/>
    <mergeCell ref="O29:T29"/>
    <mergeCell ref="O30:T30"/>
    <mergeCell ref="BE26:BJ26"/>
    <mergeCell ref="U27:Z27"/>
    <mergeCell ref="AA27:AF27"/>
    <mergeCell ref="AG27:AL27"/>
    <mergeCell ref="AM27:AR27"/>
    <mergeCell ref="AS27:AX27"/>
    <mergeCell ref="AY27:BD27"/>
    <mergeCell ref="BE27:BJ27"/>
    <mergeCell ref="AG28:AL28"/>
    <mergeCell ref="AM28:AR28"/>
    <mergeCell ref="AS28:AX28"/>
    <mergeCell ref="AY28:BD28"/>
    <mergeCell ref="AS26:AX26"/>
    <mergeCell ref="AY26:BD26"/>
    <mergeCell ref="BE28:BJ28"/>
    <mergeCell ref="U29:Z29"/>
    <mergeCell ref="AA29:AF29"/>
    <mergeCell ref="AG29:AL29"/>
    <mergeCell ref="AM29:AR29"/>
    <mergeCell ref="AS29:AX29"/>
    <mergeCell ref="AY29:BD29"/>
    <mergeCell ref="BE29:BJ29"/>
    <mergeCell ref="U28:Z28"/>
    <mergeCell ref="AA28:AF28"/>
    <mergeCell ref="AS37:AX37"/>
    <mergeCell ref="AY37:BD37"/>
    <mergeCell ref="BE30:BJ30"/>
    <mergeCell ref="U30:Z30"/>
    <mergeCell ref="AA30:AF30"/>
    <mergeCell ref="AG30:AL30"/>
    <mergeCell ref="AM30:AR30"/>
    <mergeCell ref="AS30:AX30"/>
    <mergeCell ref="AY30:BD30"/>
    <mergeCell ref="C55:F55"/>
    <mergeCell ref="G55:I55"/>
    <mergeCell ref="J55:M55"/>
    <mergeCell ref="O55:U55"/>
    <mergeCell ref="O37:T37"/>
    <mergeCell ref="C40:F40"/>
    <mergeCell ref="G40:I40"/>
    <mergeCell ref="J40:M40"/>
    <mergeCell ref="O40:T40"/>
    <mergeCell ref="G42:I42"/>
    <mergeCell ref="O42:T42"/>
    <mergeCell ref="G44:I44"/>
    <mergeCell ref="O44:T44"/>
    <mergeCell ref="U40:Z40"/>
    <mergeCell ref="U42:Z42"/>
    <mergeCell ref="B46:D46"/>
    <mergeCell ref="B48:BJ48"/>
    <mergeCell ref="B50:N52"/>
    <mergeCell ref="O50:AB50"/>
    <mergeCell ref="AC50:BD50"/>
    <mergeCell ref="O51:AB51"/>
    <mergeCell ref="AC51:AP51"/>
    <mergeCell ref="AQ51:BD51"/>
    <mergeCell ref="O52:U52"/>
    <mergeCell ref="B32:D32"/>
    <mergeCell ref="B34:BJ34"/>
    <mergeCell ref="B36:N37"/>
    <mergeCell ref="O36:Z36"/>
    <mergeCell ref="AA36:BD36"/>
    <mergeCell ref="X38:Z38"/>
    <mergeCell ref="U37:Z37"/>
    <mergeCell ref="AA37:AF37"/>
    <mergeCell ref="AG37:AL37"/>
    <mergeCell ref="AM37:AR37"/>
    <mergeCell ref="AA40:AF40"/>
    <mergeCell ref="AG40:AL40"/>
    <mergeCell ref="AM40:AR40"/>
    <mergeCell ref="AS40:AX40"/>
    <mergeCell ref="AY40:BD40"/>
    <mergeCell ref="G41:I41"/>
    <mergeCell ref="O41:T41"/>
    <mergeCell ref="U41:Z41"/>
    <mergeCell ref="AA41:AF41"/>
    <mergeCell ref="AG41:AL41"/>
    <mergeCell ref="AM41:AR41"/>
    <mergeCell ref="AS41:AX41"/>
    <mergeCell ref="AY41:BD41"/>
    <mergeCell ref="AA42:AF42"/>
    <mergeCell ref="AG42:AL42"/>
    <mergeCell ref="AM42:AR42"/>
    <mergeCell ref="AS42:AX42"/>
    <mergeCell ref="AY42:BD42"/>
    <mergeCell ref="G43:I43"/>
    <mergeCell ref="O43:T43"/>
    <mergeCell ref="U43:Z43"/>
    <mergeCell ref="AA43:AF43"/>
    <mergeCell ref="AG43:AL43"/>
    <mergeCell ref="AM43:AR43"/>
    <mergeCell ref="AS43:AX43"/>
    <mergeCell ref="AY43:BD43"/>
    <mergeCell ref="AJ52:AP52"/>
    <mergeCell ref="AQ52:AW52"/>
    <mergeCell ref="AX52:BD52"/>
    <mergeCell ref="G56:I56"/>
    <mergeCell ref="O56:U56"/>
    <mergeCell ref="V56:AB56"/>
    <mergeCell ref="AC56:AI56"/>
    <mergeCell ref="AJ56:AP56"/>
    <mergeCell ref="AQ56:AW56"/>
    <mergeCell ref="AX56:BD56"/>
    <mergeCell ref="U44:Z44"/>
    <mergeCell ref="AA44:AF44"/>
    <mergeCell ref="AG44:AL44"/>
    <mergeCell ref="AM44:AR44"/>
    <mergeCell ref="AS44:AX44"/>
    <mergeCell ref="AY44:BD44"/>
    <mergeCell ref="AX57:BD57"/>
    <mergeCell ref="AX59:BD59"/>
    <mergeCell ref="O58:U58"/>
    <mergeCell ref="V58:AB58"/>
    <mergeCell ref="AC58:AI58"/>
    <mergeCell ref="AJ58:AP58"/>
    <mergeCell ref="AQ58:AW58"/>
    <mergeCell ref="AX58:BD58"/>
    <mergeCell ref="Z53:AB53"/>
    <mergeCell ref="AN53:AP53"/>
    <mergeCell ref="V55:AB55"/>
    <mergeCell ref="AC55:AI55"/>
    <mergeCell ref="AJ55:AP55"/>
    <mergeCell ref="AQ55:AW55"/>
    <mergeCell ref="AX55:BD55"/>
    <mergeCell ref="O57:U57"/>
    <mergeCell ref="V52:AB52"/>
    <mergeCell ref="AC52:AI52"/>
    <mergeCell ref="B61:D61"/>
    <mergeCell ref="O59:U59"/>
    <mergeCell ref="V59:AB59"/>
    <mergeCell ref="AC59:AI59"/>
    <mergeCell ref="AJ59:AP59"/>
    <mergeCell ref="AQ59:AW59"/>
    <mergeCell ref="G59:I59"/>
    <mergeCell ref="V57:AB57"/>
    <mergeCell ref="AC57:AI57"/>
    <mergeCell ref="AJ57:AP57"/>
    <mergeCell ref="AQ57:AW57"/>
    <mergeCell ref="G58:I58"/>
    <mergeCell ref="G57:I57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Q68"/>
  <sheetViews>
    <sheetView view="pageBreakPreview" zoomScaleNormal="100" zoomScaleSheetLayoutView="100" workbookViewId="0"/>
  </sheetViews>
  <sheetFormatPr defaultRowHeight="13.5"/>
  <cols>
    <col min="1" max="1" width="1" style="15" customWidth="1"/>
    <col min="2" max="69" width="1.625" style="15" customWidth="1"/>
    <col min="70" max="16384" width="9" style="15"/>
  </cols>
  <sheetData>
    <row r="1" spans="2:69" ht="11.1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530">
        <f>'188'!A1+1</f>
        <v>189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189"/>
      <c r="BM1" s="189"/>
      <c r="BN1" s="189"/>
      <c r="BO1" s="189"/>
      <c r="BP1" s="189"/>
      <c r="BQ1" s="189"/>
    </row>
    <row r="2" spans="2:69" ht="11.1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189"/>
      <c r="BM2" s="189"/>
      <c r="BN2" s="189"/>
      <c r="BO2" s="189"/>
      <c r="BP2" s="189"/>
      <c r="BQ2" s="189"/>
    </row>
    <row r="3" spans="2:69" ht="11.1" customHeigh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89"/>
      <c r="BM3" s="189"/>
      <c r="BN3" s="189"/>
      <c r="BO3" s="189"/>
      <c r="BP3" s="189"/>
      <c r="BQ3" s="189"/>
    </row>
    <row r="4" spans="2:69" ht="11.1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89"/>
      <c r="BM4" s="189"/>
      <c r="BN4" s="189"/>
      <c r="BO4" s="189"/>
      <c r="BP4" s="189"/>
      <c r="BQ4" s="189"/>
    </row>
    <row r="5" spans="2:69" ht="18" customHeight="1">
      <c r="B5" s="507" t="s">
        <v>836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</row>
    <row r="6" spans="2:69" ht="12.95" customHeight="1">
      <c r="B6" s="504" t="s">
        <v>0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  <c r="BH6" s="504"/>
      <c r="BI6" s="504"/>
      <c r="BJ6" s="504"/>
    </row>
    <row r="7" spans="2:69" ht="12.9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2:69">
      <c r="B8" s="508" t="s">
        <v>1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 t="s">
        <v>2</v>
      </c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 t="s">
        <v>3</v>
      </c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 t="s">
        <v>4</v>
      </c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12"/>
    </row>
    <row r="9" spans="2:69">
      <c r="B9" s="510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 t="s">
        <v>5</v>
      </c>
      <c r="P9" s="511"/>
      <c r="Q9" s="511"/>
      <c r="R9" s="511"/>
      <c r="S9" s="511"/>
      <c r="T9" s="511"/>
      <c r="U9" s="511"/>
      <c r="V9" s="511"/>
      <c r="W9" s="511" t="s">
        <v>6</v>
      </c>
      <c r="X9" s="511"/>
      <c r="Y9" s="511"/>
      <c r="Z9" s="511"/>
      <c r="AA9" s="511"/>
      <c r="AB9" s="511"/>
      <c r="AC9" s="511"/>
      <c r="AD9" s="511"/>
      <c r="AE9" s="511" t="s">
        <v>5</v>
      </c>
      <c r="AF9" s="511"/>
      <c r="AG9" s="511"/>
      <c r="AH9" s="511"/>
      <c r="AI9" s="511"/>
      <c r="AJ9" s="511"/>
      <c r="AK9" s="511"/>
      <c r="AL9" s="511"/>
      <c r="AM9" s="511" t="s">
        <v>6</v>
      </c>
      <c r="AN9" s="511"/>
      <c r="AO9" s="511"/>
      <c r="AP9" s="511"/>
      <c r="AQ9" s="511"/>
      <c r="AR9" s="511"/>
      <c r="AS9" s="511"/>
      <c r="AT9" s="511"/>
      <c r="AU9" s="511" t="s">
        <v>5</v>
      </c>
      <c r="AV9" s="511"/>
      <c r="AW9" s="511"/>
      <c r="AX9" s="511"/>
      <c r="AY9" s="511"/>
      <c r="AZ9" s="511"/>
      <c r="BA9" s="511"/>
      <c r="BB9" s="511"/>
      <c r="BC9" s="511" t="s">
        <v>6</v>
      </c>
      <c r="BD9" s="511"/>
      <c r="BE9" s="511"/>
      <c r="BF9" s="511"/>
      <c r="BG9" s="511"/>
      <c r="BH9" s="511"/>
      <c r="BI9" s="511"/>
      <c r="BJ9" s="513"/>
    </row>
    <row r="10" spans="2:69">
      <c r="N10" s="24"/>
    </row>
    <row r="11" spans="2:69">
      <c r="C11" s="503" t="s">
        <v>7</v>
      </c>
      <c r="D11" s="503"/>
      <c r="E11" s="503"/>
      <c r="F11" s="503"/>
      <c r="G11" s="504">
        <v>21</v>
      </c>
      <c r="H11" s="504"/>
      <c r="I11" s="504"/>
      <c r="J11" s="503" t="s">
        <v>1</v>
      </c>
      <c r="K11" s="503"/>
      <c r="L11" s="503"/>
      <c r="M11" s="503"/>
      <c r="N11" s="25"/>
      <c r="O11" s="505">
        <v>97</v>
      </c>
      <c r="P11" s="505"/>
      <c r="Q11" s="505"/>
      <c r="R11" s="505"/>
      <c r="S11" s="505"/>
      <c r="T11" s="505"/>
      <c r="U11" s="505"/>
      <c r="V11" s="505"/>
      <c r="W11" s="505">
        <v>1754</v>
      </c>
      <c r="X11" s="505"/>
      <c r="Y11" s="505"/>
      <c r="Z11" s="505"/>
      <c r="AA11" s="505"/>
      <c r="AB11" s="505"/>
      <c r="AC11" s="505"/>
      <c r="AD11" s="505"/>
      <c r="AE11" s="506">
        <v>2</v>
      </c>
      <c r="AF11" s="506"/>
      <c r="AG11" s="506"/>
      <c r="AH11" s="506"/>
      <c r="AI11" s="506"/>
      <c r="AJ11" s="506"/>
      <c r="AK11" s="506"/>
      <c r="AL11" s="506"/>
      <c r="AM11" s="506">
        <v>254</v>
      </c>
      <c r="AN11" s="506"/>
      <c r="AO11" s="506"/>
      <c r="AP11" s="506"/>
      <c r="AQ11" s="506"/>
      <c r="AR11" s="506"/>
      <c r="AS11" s="506"/>
      <c r="AT11" s="506"/>
      <c r="AU11" s="506">
        <v>299</v>
      </c>
      <c r="AV11" s="506"/>
      <c r="AW11" s="506"/>
      <c r="AX11" s="506"/>
      <c r="AY11" s="506"/>
      <c r="AZ11" s="506"/>
      <c r="BA11" s="506"/>
      <c r="BB11" s="506"/>
      <c r="BC11" s="506">
        <v>7672</v>
      </c>
      <c r="BD11" s="506"/>
      <c r="BE11" s="506"/>
      <c r="BF11" s="506"/>
      <c r="BG11" s="506"/>
      <c r="BH11" s="506"/>
      <c r="BI11" s="506"/>
      <c r="BJ11" s="506"/>
    </row>
    <row r="12" spans="2:69">
      <c r="G12" s="504">
        <v>22</v>
      </c>
      <c r="H12" s="504"/>
      <c r="I12" s="504"/>
      <c r="N12" s="25"/>
      <c r="O12" s="505">
        <v>110</v>
      </c>
      <c r="P12" s="505"/>
      <c r="Q12" s="505"/>
      <c r="R12" s="505"/>
      <c r="S12" s="505"/>
      <c r="T12" s="505"/>
      <c r="U12" s="505"/>
      <c r="V12" s="505"/>
      <c r="W12" s="505">
        <v>1902</v>
      </c>
      <c r="X12" s="505"/>
      <c r="Y12" s="505"/>
      <c r="Z12" s="505"/>
      <c r="AA12" s="505"/>
      <c r="AB12" s="505"/>
      <c r="AC12" s="505"/>
      <c r="AD12" s="505"/>
      <c r="AE12" s="506">
        <v>2</v>
      </c>
      <c r="AF12" s="506"/>
      <c r="AG12" s="506"/>
      <c r="AH12" s="506"/>
      <c r="AI12" s="506"/>
      <c r="AJ12" s="506"/>
      <c r="AK12" s="506"/>
      <c r="AL12" s="506"/>
      <c r="AM12" s="506">
        <v>50</v>
      </c>
      <c r="AN12" s="506"/>
      <c r="AO12" s="506"/>
      <c r="AP12" s="506"/>
      <c r="AQ12" s="506"/>
      <c r="AR12" s="506"/>
      <c r="AS12" s="506"/>
      <c r="AT12" s="506"/>
      <c r="AU12" s="506">
        <v>332</v>
      </c>
      <c r="AV12" s="506"/>
      <c r="AW12" s="506"/>
      <c r="AX12" s="506"/>
      <c r="AY12" s="506"/>
      <c r="AZ12" s="506"/>
      <c r="BA12" s="506"/>
      <c r="BB12" s="506"/>
      <c r="BC12" s="506">
        <v>7031</v>
      </c>
      <c r="BD12" s="506"/>
      <c r="BE12" s="506"/>
      <c r="BF12" s="506"/>
      <c r="BG12" s="506"/>
      <c r="BH12" s="506"/>
      <c r="BI12" s="506"/>
      <c r="BJ12" s="506"/>
    </row>
    <row r="13" spans="2:69">
      <c r="G13" s="504">
        <v>23</v>
      </c>
      <c r="H13" s="504"/>
      <c r="I13" s="504"/>
      <c r="N13" s="25"/>
      <c r="O13" s="514">
        <v>129</v>
      </c>
      <c r="P13" s="514"/>
      <c r="Q13" s="514"/>
      <c r="R13" s="514"/>
      <c r="S13" s="514"/>
      <c r="T13" s="514"/>
      <c r="U13" s="514"/>
      <c r="V13" s="514"/>
      <c r="W13" s="514">
        <v>2448</v>
      </c>
      <c r="X13" s="514"/>
      <c r="Y13" s="514"/>
      <c r="Z13" s="514"/>
      <c r="AA13" s="514"/>
      <c r="AB13" s="514"/>
      <c r="AC13" s="514"/>
      <c r="AD13" s="514"/>
      <c r="AE13" s="506">
        <v>3</v>
      </c>
      <c r="AF13" s="506"/>
      <c r="AG13" s="506"/>
      <c r="AH13" s="506"/>
      <c r="AI13" s="506"/>
      <c r="AJ13" s="506"/>
      <c r="AK13" s="506"/>
      <c r="AL13" s="506"/>
      <c r="AM13" s="506">
        <v>71</v>
      </c>
      <c r="AN13" s="506"/>
      <c r="AO13" s="506"/>
      <c r="AP13" s="506"/>
      <c r="AQ13" s="506"/>
      <c r="AR13" s="506"/>
      <c r="AS13" s="506"/>
      <c r="AT13" s="506"/>
      <c r="AU13" s="506">
        <v>318</v>
      </c>
      <c r="AV13" s="506"/>
      <c r="AW13" s="506"/>
      <c r="AX13" s="506"/>
      <c r="AY13" s="506"/>
      <c r="AZ13" s="506"/>
      <c r="BA13" s="506"/>
      <c r="BB13" s="506"/>
      <c r="BC13" s="506">
        <v>8923</v>
      </c>
      <c r="BD13" s="506"/>
      <c r="BE13" s="506"/>
      <c r="BF13" s="506"/>
      <c r="BG13" s="506"/>
      <c r="BH13" s="506"/>
      <c r="BI13" s="506"/>
      <c r="BJ13" s="506"/>
    </row>
    <row r="14" spans="2:69">
      <c r="G14" s="504">
        <v>24</v>
      </c>
      <c r="H14" s="504"/>
      <c r="I14" s="504"/>
      <c r="N14" s="25"/>
      <c r="O14" s="514">
        <v>117</v>
      </c>
      <c r="P14" s="514"/>
      <c r="Q14" s="514"/>
      <c r="R14" s="514"/>
      <c r="S14" s="514"/>
      <c r="T14" s="514"/>
      <c r="U14" s="514"/>
      <c r="V14" s="514"/>
      <c r="W14" s="514">
        <v>2110</v>
      </c>
      <c r="X14" s="514"/>
      <c r="Y14" s="514"/>
      <c r="Z14" s="514"/>
      <c r="AA14" s="514"/>
      <c r="AB14" s="514"/>
      <c r="AC14" s="514"/>
      <c r="AD14" s="514"/>
      <c r="AE14" s="506">
        <v>2</v>
      </c>
      <c r="AF14" s="506"/>
      <c r="AG14" s="506"/>
      <c r="AH14" s="506"/>
      <c r="AI14" s="506"/>
      <c r="AJ14" s="506"/>
      <c r="AK14" s="506"/>
      <c r="AL14" s="506"/>
      <c r="AM14" s="506">
        <v>97</v>
      </c>
      <c r="AN14" s="506"/>
      <c r="AO14" s="506"/>
      <c r="AP14" s="506"/>
      <c r="AQ14" s="506"/>
      <c r="AR14" s="506"/>
      <c r="AS14" s="506"/>
      <c r="AT14" s="506"/>
      <c r="AU14" s="514">
        <v>297</v>
      </c>
      <c r="AV14" s="514"/>
      <c r="AW14" s="514"/>
      <c r="AX14" s="514"/>
      <c r="AY14" s="514"/>
      <c r="AZ14" s="514"/>
      <c r="BA14" s="514"/>
      <c r="BB14" s="514"/>
      <c r="BC14" s="514">
        <v>8745</v>
      </c>
      <c r="BD14" s="514"/>
      <c r="BE14" s="514"/>
      <c r="BF14" s="514"/>
      <c r="BG14" s="514"/>
      <c r="BH14" s="514"/>
      <c r="BI14" s="514"/>
      <c r="BJ14" s="514"/>
    </row>
    <row r="15" spans="2:69">
      <c r="G15" s="517">
        <v>25</v>
      </c>
      <c r="H15" s="517"/>
      <c r="I15" s="517"/>
      <c r="N15" s="25"/>
      <c r="O15" s="518">
        <v>93</v>
      </c>
      <c r="P15" s="518"/>
      <c r="Q15" s="518"/>
      <c r="R15" s="518"/>
      <c r="S15" s="518"/>
      <c r="T15" s="518"/>
      <c r="U15" s="518"/>
      <c r="V15" s="518"/>
      <c r="W15" s="518">
        <v>1540</v>
      </c>
      <c r="X15" s="518"/>
      <c r="Y15" s="518"/>
      <c r="Z15" s="518"/>
      <c r="AA15" s="518"/>
      <c r="AB15" s="518"/>
      <c r="AC15" s="518"/>
      <c r="AD15" s="518"/>
      <c r="AE15" s="519">
        <v>0</v>
      </c>
      <c r="AF15" s="519"/>
      <c r="AG15" s="519"/>
      <c r="AH15" s="519"/>
      <c r="AI15" s="519"/>
      <c r="AJ15" s="519"/>
      <c r="AK15" s="519"/>
      <c r="AL15" s="519"/>
      <c r="AM15" s="519">
        <v>0</v>
      </c>
      <c r="AN15" s="519"/>
      <c r="AO15" s="519"/>
      <c r="AP15" s="519"/>
      <c r="AQ15" s="519"/>
      <c r="AR15" s="519"/>
      <c r="AS15" s="519"/>
      <c r="AT15" s="519"/>
      <c r="AU15" s="515">
        <v>250</v>
      </c>
      <c r="AV15" s="515"/>
      <c r="AW15" s="515"/>
      <c r="AX15" s="515"/>
      <c r="AY15" s="515"/>
      <c r="AZ15" s="515"/>
      <c r="BA15" s="515"/>
      <c r="BB15" s="515"/>
      <c r="BC15" s="515">
        <v>8150</v>
      </c>
      <c r="BD15" s="515"/>
      <c r="BE15" s="515"/>
      <c r="BF15" s="515"/>
      <c r="BG15" s="515"/>
      <c r="BH15" s="515"/>
      <c r="BI15" s="515"/>
      <c r="BJ15" s="515"/>
      <c r="BK15" s="413"/>
    </row>
    <row r="16" spans="2:69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2:62" s="193" customFormat="1">
      <c r="C17" s="520" t="s">
        <v>65</v>
      </c>
      <c r="D17" s="520"/>
      <c r="E17" s="418" t="s">
        <v>56</v>
      </c>
      <c r="F17" s="198" t="s">
        <v>791</v>
      </c>
    </row>
    <row r="18" spans="2:62">
      <c r="B18" s="516" t="s">
        <v>9</v>
      </c>
      <c r="C18" s="516"/>
      <c r="D18" s="516"/>
      <c r="E18" s="17" t="s">
        <v>125</v>
      </c>
      <c r="F18" s="18" t="s">
        <v>123</v>
      </c>
    </row>
    <row r="20" spans="2:62" ht="12.95" customHeight="1">
      <c r="B20" s="504" t="s">
        <v>11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</row>
    <row r="21" spans="2:62" ht="12.95" customHeight="1">
      <c r="BJ21" s="19"/>
    </row>
    <row r="22" spans="2:62" ht="13.5" customHeight="1">
      <c r="B22" s="508" t="s">
        <v>1</v>
      </c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8" t="s">
        <v>393</v>
      </c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 t="s">
        <v>12</v>
      </c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09" t="s">
        <v>13</v>
      </c>
      <c r="AV22" s="509"/>
      <c r="AW22" s="509"/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12"/>
    </row>
    <row r="23" spans="2:62" ht="13.5" customHeight="1">
      <c r="B23" s="510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0" t="s">
        <v>14</v>
      </c>
      <c r="P23" s="511"/>
      <c r="Q23" s="511"/>
      <c r="R23" s="511"/>
      <c r="S23" s="511"/>
      <c r="T23" s="511"/>
      <c r="U23" s="511"/>
      <c r="V23" s="511"/>
      <c r="W23" s="511" t="s">
        <v>15</v>
      </c>
      <c r="X23" s="511"/>
      <c r="Y23" s="511"/>
      <c r="Z23" s="511"/>
      <c r="AA23" s="511"/>
      <c r="AB23" s="511"/>
      <c r="AC23" s="511"/>
      <c r="AD23" s="511"/>
      <c r="AE23" s="511" t="s">
        <v>14</v>
      </c>
      <c r="AF23" s="511"/>
      <c r="AG23" s="511"/>
      <c r="AH23" s="511"/>
      <c r="AI23" s="511"/>
      <c r="AJ23" s="511"/>
      <c r="AK23" s="511"/>
      <c r="AL23" s="511"/>
      <c r="AM23" s="511" t="s">
        <v>15</v>
      </c>
      <c r="AN23" s="511"/>
      <c r="AO23" s="511"/>
      <c r="AP23" s="511"/>
      <c r="AQ23" s="511"/>
      <c r="AR23" s="511"/>
      <c r="AS23" s="511"/>
      <c r="AT23" s="511"/>
      <c r="AU23" s="511" t="s">
        <v>14</v>
      </c>
      <c r="AV23" s="511"/>
      <c r="AW23" s="511"/>
      <c r="AX23" s="511"/>
      <c r="AY23" s="511"/>
      <c r="AZ23" s="511"/>
      <c r="BA23" s="511"/>
      <c r="BB23" s="511"/>
      <c r="BC23" s="511" t="s">
        <v>15</v>
      </c>
      <c r="BD23" s="511"/>
      <c r="BE23" s="511"/>
      <c r="BF23" s="511"/>
      <c r="BG23" s="511"/>
      <c r="BH23" s="511"/>
      <c r="BI23" s="511"/>
      <c r="BJ23" s="513"/>
    </row>
    <row r="24" spans="2:62">
      <c r="N24" s="24"/>
    </row>
    <row r="25" spans="2:62" s="135" customFormat="1" ht="12" customHeight="1">
      <c r="B25" s="15"/>
      <c r="C25" s="503" t="s">
        <v>7</v>
      </c>
      <c r="D25" s="503"/>
      <c r="E25" s="503"/>
      <c r="F25" s="503"/>
      <c r="G25" s="504">
        <v>21</v>
      </c>
      <c r="H25" s="504"/>
      <c r="I25" s="504"/>
      <c r="J25" s="503" t="s">
        <v>1</v>
      </c>
      <c r="K25" s="503"/>
      <c r="L25" s="503"/>
      <c r="M25" s="503"/>
      <c r="N25" s="25"/>
      <c r="O25" s="492">
        <v>7648</v>
      </c>
      <c r="P25" s="492"/>
      <c r="Q25" s="492"/>
      <c r="R25" s="492"/>
      <c r="S25" s="492"/>
      <c r="T25" s="492"/>
      <c r="U25" s="492"/>
      <c r="V25" s="492"/>
      <c r="W25" s="492">
        <v>158958</v>
      </c>
      <c r="X25" s="492"/>
      <c r="Y25" s="492"/>
      <c r="Z25" s="492"/>
      <c r="AA25" s="492"/>
      <c r="AB25" s="492"/>
      <c r="AC25" s="492"/>
      <c r="AD25" s="492"/>
      <c r="AE25" s="492">
        <v>9167</v>
      </c>
      <c r="AF25" s="492"/>
      <c r="AG25" s="492"/>
      <c r="AH25" s="492"/>
      <c r="AI25" s="492"/>
      <c r="AJ25" s="492"/>
      <c r="AK25" s="492"/>
      <c r="AL25" s="492"/>
      <c r="AM25" s="492">
        <v>181887</v>
      </c>
      <c r="AN25" s="492"/>
      <c r="AO25" s="492"/>
      <c r="AP25" s="492"/>
      <c r="AQ25" s="492"/>
      <c r="AR25" s="492"/>
      <c r="AS25" s="492"/>
      <c r="AT25" s="492"/>
      <c r="AU25" s="492">
        <v>1166</v>
      </c>
      <c r="AV25" s="492"/>
      <c r="AW25" s="492"/>
      <c r="AX25" s="492"/>
      <c r="AY25" s="492"/>
      <c r="AZ25" s="492"/>
      <c r="BA25" s="492"/>
      <c r="BB25" s="492"/>
      <c r="BC25" s="492">
        <v>384155</v>
      </c>
      <c r="BD25" s="492"/>
      <c r="BE25" s="492"/>
      <c r="BF25" s="492"/>
      <c r="BG25" s="492"/>
      <c r="BH25" s="492"/>
      <c r="BI25" s="492"/>
      <c r="BJ25" s="492"/>
    </row>
    <row r="26" spans="2:62" s="135" customFormat="1" ht="12" customHeight="1">
      <c r="B26" s="15"/>
      <c r="C26" s="15"/>
      <c r="D26" s="15"/>
      <c r="E26" s="15"/>
      <c r="F26" s="15"/>
      <c r="G26" s="504">
        <v>22</v>
      </c>
      <c r="H26" s="504"/>
      <c r="I26" s="504"/>
      <c r="J26" s="15"/>
      <c r="K26" s="15"/>
      <c r="L26" s="15"/>
      <c r="M26" s="15"/>
      <c r="N26" s="25"/>
      <c r="O26" s="492">
        <v>8351</v>
      </c>
      <c r="P26" s="492"/>
      <c r="Q26" s="492"/>
      <c r="R26" s="492"/>
      <c r="S26" s="492"/>
      <c r="T26" s="492"/>
      <c r="U26" s="492"/>
      <c r="V26" s="492"/>
      <c r="W26" s="492">
        <v>174018</v>
      </c>
      <c r="X26" s="492"/>
      <c r="Y26" s="492"/>
      <c r="Z26" s="492"/>
      <c r="AA26" s="492"/>
      <c r="AB26" s="492"/>
      <c r="AC26" s="492"/>
      <c r="AD26" s="492"/>
      <c r="AE26" s="492">
        <v>11710</v>
      </c>
      <c r="AF26" s="492"/>
      <c r="AG26" s="492"/>
      <c r="AH26" s="492"/>
      <c r="AI26" s="492"/>
      <c r="AJ26" s="492"/>
      <c r="AK26" s="492"/>
      <c r="AL26" s="492"/>
      <c r="AM26" s="492">
        <v>203174</v>
      </c>
      <c r="AN26" s="492"/>
      <c r="AO26" s="492"/>
      <c r="AP26" s="492"/>
      <c r="AQ26" s="492"/>
      <c r="AR26" s="492"/>
      <c r="AS26" s="492"/>
      <c r="AT26" s="492"/>
      <c r="AU26" s="492">
        <v>1153</v>
      </c>
      <c r="AV26" s="492"/>
      <c r="AW26" s="492"/>
      <c r="AX26" s="492"/>
      <c r="AY26" s="492"/>
      <c r="AZ26" s="492"/>
      <c r="BA26" s="492"/>
      <c r="BB26" s="492"/>
      <c r="BC26" s="492">
        <v>390477</v>
      </c>
      <c r="BD26" s="492"/>
      <c r="BE26" s="492"/>
      <c r="BF26" s="492"/>
      <c r="BG26" s="492"/>
      <c r="BH26" s="492"/>
      <c r="BI26" s="492"/>
      <c r="BJ26" s="492"/>
    </row>
    <row r="27" spans="2:62" s="135" customFormat="1" ht="12.95" customHeight="1">
      <c r="B27" s="15"/>
      <c r="C27" s="15"/>
      <c r="D27" s="15"/>
      <c r="E27" s="15"/>
      <c r="F27" s="15"/>
      <c r="G27" s="504">
        <v>23</v>
      </c>
      <c r="H27" s="504"/>
      <c r="I27" s="504"/>
      <c r="J27" s="15"/>
      <c r="K27" s="15"/>
      <c r="L27" s="15"/>
      <c r="M27" s="15"/>
      <c r="N27" s="25"/>
      <c r="O27" s="451">
        <v>8860</v>
      </c>
      <c r="P27" s="451"/>
      <c r="Q27" s="451"/>
      <c r="R27" s="451"/>
      <c r="S27" s="451"/>
      <c r="T27" s="451"/>
      <c r="U27" s="451"/>
      <c r="V27" s="451"/>
      <c r="W27" s="451">
        <v>179376</v>
      </c>
      <c r="X27" s="451"/>
      <c r="Y27" s="451"/>
      <c r="Z27" s="531"/>
      <c r="AA27" s="451"/>
      <c r="AB27" s="451"/>
      <c r="AC27" s="451"/>
      <c r="AD27" s="451"/>
      <c r="AE27" s="451">
        <v>10196</v>
      </c>
      <c r="AF27" s="532"/>
      <c r="AG27" s="451"/>
      <c r="AH27" s="451"/>
      <c r="AI27" s="451"/>
      <c r="AJ27" s="451"/>
      <c r="AK27" s="451"/>
      <c r="AL27" s="451"/>
      <c r="AM27" s="451">
        <v>201831</v>
      </c>
      <c r="AN27" s="451"/>
      <c r="AO27" s="451"/>
      <c r="AP27" s="451"/>
      <c r="AQ27" s="451"/>
      <c r="AR27" s="451"/>
      <c r="AS27" s="451"/>
      <c r="AT27" s="451"/>
      <c r="AU27" s="451">
        <v>1148</v>
      </c>
      <c r="AV27" s="451"/>
      <c r="AW27" s="451"/>
      <c r="AX27" s="451"/>
      <c r="AY27" s="451"/>
      <c r="AZ27" s="451"/>
      <c r="BA27" s="451"/>
      <c r="BB27" s="451"/>
      <c r="BC27" s="451">
        <v>409524</v>
      </c>
      <c r="BD27" s="451"/>
      <c r="BE27" s="451"/>
      <c r="BF27" s="533"/>
      <c r="BG27" s="533"/>
      <c r="BH27" s="533"/>
      <c r="BI27" s="533"/>
      <c r="BJ27" s="533"/>
    </row>
    <row r="28" spans="2:62">
      <c r="G28" s="504">
        <v>24</v>
      </c>
      <c r="H28" s="504"/>
      <c r="I28" s="504"/>
      <c r="N28" s="25"/>
      <c r="O28" s="522">
        <v>9224</v>
      </c>
      <c r="P28" s="522"/>
      <c r="Q28" s="522"/>
      <c r="R28" s="522"/>
      <c r="S28" s="522"/>
      <c r="T28" s="522"/>
      <c r="U28" s="522"/>
      <c r="V28" s="522"/>
      <c r="W28" s="522">
        <v>189567</v>
      </c>
      <c r="X28" s="522"/>
      <c r="Y28" s="522"/>
      <c r="Z28" s="522"/>
      <c r="AA28" s="522"/>
      <c r="AB28" s="522"/>
      <c r="AC28" s="522"/>
      <c r="AD28" s="522"/>
      <c r="AE28" s="522">
        <v>9364</v>
      </c>
      <c r="AF28" s="522"/>
      <c r="AG28" s="522"/>
      <c r="AH28" s="522"/>
      <c r="AI28" s="522"/>
      <c r="AJ28" s="522"/>
      <c r="AK28" s="522"/>
      <c r="AL28" s="522"/>
      <c r="AM28" s="522">
        <v>150521</v>
      </c>
      <c r="AN28" s="522"/>
      <c r="AO28" s="522"/>
      <c r="AP28" s="522"/>
      <c r="AQ28" s="522"/>
      <c r="AR28" s="522"/>
      <c r="AS28" s="522"/>
      <c r="AT28" s="522"/>
      <c r="AU28" s="522">
        <v>1228</v>
      </c>
      <c r="AV28" s="522"/>
      <c r="AW28" s="522"/>
      <c r="AX28" s="522"/>
      <c r="AY28" s="522"/>
      <c r="AZ28" s="522"/>
      <c r="BA28" s="522"/>
      <c r="BB28" s="522"/>
      <c r="BC28" s="522">
        <v>416259</v>
      </c>
      <c r="BD28" s="522"/>
      <c r="BE28" s="522"/>
      <c r="BF28" s="522"/>
      <c r="BG28" s="522"/>
      <c r="BH28" s="522"/>
      <c r="BI28" s="522"/>
      <c r="BJ28" s="522"/>
    </row>
    <row r="29" spans="2:62" ht="13.5" customHeight="1">
      <c r="G29" s="517">
        <v>25</v>
      </c>
      <c r="H29" s="517"/>
      <c r="I29" s="517"/>
      <c r="N29" s="25"/>
      <c r="O29" s="534">
        <v>9439</v>
      </c>
      <c r="P29" s="535"/>
      <c r="Q29" s="535"/>
      <c r="R29" s="535"/>
      <c r="S29" s="535"/>
      <c r="T29" s="535"/>
      <c r="U29" s="535"/>
      <c r="V29" s="535"/>
      <c r="W29" s="535">
        <v>183658</v>
      </c>
      <c r="X29" s="535"/>
      <c r="Y29" s="535"/>
      <c r="Z29" s="535"/>
      <c r="AA29" s="535"/>
      <c r="AB29" s="535"/>
      <c r="AC29" s="535"/>
      <c r="AD29" s="535"/>
      <c r="AE29" s="535">
        <v>9571</v>
      </c>
      <c r="AF29" s="535"/>
      <c r="AG29" s="535"/>
      <c r="AH29" s="535"/>
      <c r="AI29" s="535"/>
      <c r="AJ29" s="535"/>
      <c r="AK29" s="535"/>
      <c r="AL29" s="535"/>
      <c r="AM29" s="535">
        <v>149638.5</v>
      </c>
      <c r="AN29" s="535"/>
      <c r="AO29" s="535"/>
      <c r="AP29" s="535"/>
      <c r="AQ29" s="535"/>
      <c r="AR29" s="535"/>
      <c r="AS29" s="535"/>
      <c r="AT29" s="535"/>
      <c r="AU29" s="535">
        <v>1220</v>
      </c>
      <c r="AV29" s="535"/>
      <c r="AW29" s="535"/>
      <c r="AX29" s="535"/>
      <c r="AY29" s="535"/>
      <c r="AZ29" s="535"/>
      <c r="BA29" s="535"/>
      <c r="BB29" s="535"/>
      <c r="BC29" s="535">
        <v>414472</v>
      </c>
      <c r="BD29" s="535"/>
      <c r="BE29" s="535"/>
      <c r="BF29" s="535"/>
      <c r="BG29" s="535"/>
      <c r="BH29" s="535"/>
      <c r="BI29" s="535"/>
      <c r="BJ29" s="535"/>
    </row>
    <row r="30" spans="2:6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2:62" ht="13.5" customHeight="1">
      <c r="B31" s="529" t="s">
        <v>9</v>
      </c>
      <c r="C31" s="529"/>
      <c r="D31" s="529"/>
      <c r="E31" s="190" t="s">
        <v>394</v>
      </c>
      <c r="F31" s="18" t="s">
        <v>16</v>
      </c>
    </row>
    <row r="34" spans="2:62" ht="18" customHeight="1">
      <c r="B34" s="507" t="s">
        <v>837</v>
      </c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</row>
    <row r="35" spans="2:62" ht="12.95" customHeight="1">
      <c r="BJ35" s="19" t="s">
        <v>17</v>
      </c>
    </row>
    <row r="36" spans="2:62" ht="15" customHeight="1">
      <c r="B36" s="508" t="s">
        <v>1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 t="s">
        <v>18</v>
      </c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 t="s">
        <v>19</v>
      </c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 t="s">
        <v>20</v>
      </c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12"/>
    </row>
    <row r="37" spans="2:62" ht="15" customHeight="1">
      <c r="B37" s="510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 t="s">
        <v>21</v>
      </c>
      <c r="P37" s="511"/>
      <c r="Q37" s="511"/>
      <c r="R37" s="511"/>
      <c r="S37" s="511"/>
      <c r="T37" s="511"/>
      <c r="U37" s="511"/>
      <c r="V37" s="511"/>
      <c r="W37" s="511" t="s">
        <v>22</v>
      </c>
      <c r="X37" s="511"/>
      <c r="Y37" s="511"/>
      <c r="Z37" s="511"/>
      <c r="AA37" s="511"/>
      <c r="AB37" s="511"/>
      <c r="AC37" s="511"/>
      <c r="AD37" s="511"/>
      <c r="AE37" s="511" t="s">
        <v>21</v>
      </c>
      <c r="AF37" s="511"/>
      <c r="AG37" s="511"/>
      <c r="AH37" s="511"/>
      <c r="AI37" s="511"/>
      <c r="AJ37" s="511"/>
      <c r="AK37" s="511"/>
      <c r="AL37" s="511"/>
      <c r="AM37" s="511" t="s">
        <v>22</v>
      </c>
      <c r="AN37" s="511"/>
      <c r="AO37" s="511"/>
      <c r="AP37" s="511"/>
      <c r="AQ37" s="511"/>
      <c r="AR37" s="511"/>
      <c r="AS37" s="511"/>
      <c r="AT37" s="511"/>
      <c r="AU37" s="511" t="s">
        <v>21</v>
      </c>
      <c r="AV37" s="511"/>
      <c r="AW37" s="511"/>
      <c r="AX37" s="511"/>
      <c r="AY37" s="511"/>
      <c r="AZ37" s="511"/>
      <c r="BA37" s="511"/>
      <c r="BB37" s="511"/>
      <c r="BC37" s="511" t="s">
        <v>22</v>
      </c>
      <c r="BD37" s="511"/>
      <c r="BE37" s="511"/>
      <c r="BF37" s="511"/>
      <c r="BG37" s="511"/>
      <c r="BH37" s="511"/>
      <c r="BI37" s="511"/>
      <c r="BJ37" s="513"/>
    </row>
    <row r="38" spans="2:62">
      <c r="N38" s="24"/>
    </row>
    <row r="39" spans="2:62">
      <c r="C39" s="503" t="s">
        <v>7</v>
      </c>
      <c r="D39" s="503"/>
      <c r="E39" s="503"/>
      <c r="F39" s="503"/>
      <c r="G39" s="504">
        <v>21</v>
      </c>
      <c r="H39" s="504"/>
      <c r="I39" s="504"/>
      <c r="J39" s="503" t="s">
        <v>1</v>
      </c>
      <c r="K39" s="503"/>
      <c r="L39" s="503"/>
      <c r="M39" s="503"/>
      <c r="N39" s="25"/>
      <c r="O39" s="521">
        <v>447</v>
      </c>
      <c r="P39" s="521"/>
      <c r="Q39" s="521"/>
      <c r="R39" s="521"/>
      <c r="S39" s="521"/>
      <c r="T39" s="521"/>
      <c r="U39" s="521"/>
      <c r="V39" s="521"/>
      <c r="W39" s="522">
        <v>18225</v>
      </c>
      <c r="X39" s="522"/>
      <c r="Y39" s="522"/>
      <c r="Z39" s="522"/>
      <c r="AA39" s="522"/>
      <c r="AB39" s="522"/>
      <c r="AC39" s="522"/>
      <c r="AD39" s="522"/>
      <c r="AE39" s="522">
        <v>20</v>
      </c>
      <c r="AF39" s="522"/>
      <c r="AG39" s="522"/>
      <c r="AH39" s="522"/>
      <c r="AI39" s="522"/>
      <c r="AJ39" s="522"/>
      <c r="AK39" s="522"/>
      <c r="AL39" s="522"/>
      <c r="AM39" s="522">
        <v>1414</v>
      </c>
      <c r="AN39" s="522"/>
      <c r="AO39" s="522"/>
      <c r="AP39" s="522"/>
      <c r="AQ39" s="522"/>
      <c r="AR39" s="522"/>
      <c r="AS39" s="522"/>
      <c r="AT39" s="522"/>
      <c r="AU39" s="522">
        <v>100</v>
      </c>
      <c r="AV39" s="522"/>
      <c r="AW39" s="522"/>
      <c r="AX39" s="522"/>
      <c r="AY39" s="522"/>
      <c r="AZ39" s="522"/>
      <c r="BA39" s="522"/>
      <c r="BB39" s="522"/>
      <c r="BC39" s="522">
        <v>1536</v>
      </c>
      <c r="BD39" s="522"/>
      <c r="BE39" s="522"/>
      <c r="BF39" s="522"/>
      <c r="BG39" s="522"/>
      <c r="BH39" s="522"/>
      <c r="BI39" s="522"/>
      <c r="BJ39" s="522"/>
    </row>
    <row r="40" spans="2:62">
      <c r="G40" s="504">
        <v>22</v>
      </c>
      <c r="H40" s="504"/>
      <c r="I40" s="504"/>
      <c r="N40" s="25"/>
      <c r="O40" s="521">
        <v>449</v>
      </c>
      <c r="P40" s="521"/>
      <c r="Q40" s="521"/>
      <c r="R40" s="521"/>
      <c r="S40" s="521"/>
      <c r="T40" s="521"/>
      <c r="U40" s="521"/>
      <c r="V40" s="521"/>
      <c r="W40" s="522">
        <v>18408</v>
      </c>
      <c r="X40" s="522"/>
      <c r="Y40" s="522"/>
      <c r="Z40" s="522"/>
      <c r="AA40" s="522"/>
      <c r="AB40" s="522"/>
      <c r="AC40" s="522"/>
      <c r="AD40" s="522"/>
      <c r="AE40" s="522">
        <v>20</v>
      </c>
      <c r="AF40" s="522"/>
      <c r="AG40" s="522"/>
      <c r="AH40" s="522"/>
      <c r="AI40" s="522"/>
      <c r="AJ40" s="522"/>
      <c r="AK40" s="522"/>
      <c r="AL40" s="522"/>
      <c r="AM40" s="522">
        <v>1395</v>
      </c>
      <c r="AN40" s="522"/>
      <c r="AO40" s="522"/>
      <c r="AP40" s="522"/>
      <c r="AQ40" s="522"/>
      <c r="AR40" s="522"/>
      <c r="AS40" s="522"/>
      <c r="AT40" s="522"/>
      <c r="AU40" s="522">
        <v>103</v>
      </c>
      <c r="AV40" s="522"/>
      <c r="AW40" s="522"/>
      <c r="AX40" s="522"/>
      <c r="AY40" s="522"/>
      <c r="AZ40" s="522"/>
      <c r="BA40" s="522"/>
      <c r="BB40" s="522"/>
      <c r="BC40" s="522">
        <v>1546</v>
      </c>
      <c r="BD40" s="522"/>
      <c r="BE40" s="522"/>
      <c r="BF40" s="522"/>
      <c r="BG40" s="522"/>
      <c r="BH40" s="522"/>
      <c r="BI40" s="522"/>
      <c r="BJ40" s="522"/>
    </row>
    <row r="41" spans="2:62">
      <c r="G41" s="504">
        <v>23</v>
      </c>
      <c r="H41" s="504"/>
      <c r="I41" s="504"/>
      <c r="N41" s="25"/>
      <c r="O41" s="521">
        <v>453</v>
      </c>
      <c r="P41" s="521"/>
      <c r="Q41" s="521"/>
      <c r="R41" s="521"/>
      <c r="S41" s="521"/>
      <c r="T41" s="521"/>
      <c r="U41" s="521"/>
      <c r="V41" s="521"/>
      <c r="W41" s="522">
        <v>18514</v>
      </c>
      <c r="X41" s="522"/>
      <c r="Y41" s="522"/>
      <c r="Z41" s="522"/>
      <c r="AA41" s="522"/>
      <c r="AB41" s="522"/>
      <c r="AC41" s="522"/>
      <c r="AD41" s="522"/>
      <c r="AE41" s="522">
        <v>23</v>
      </c>
      <c r="AF41" s="522"/>
      <c r="AG41" s="522"/>
      <c r="AH41" s="522"/>
      <c r="AI41" s="522"/>
      <c r="AJ41" s="522"/>
      <c r="AK41" s="522"/>
      <c r="AL41" s="522"/>
      <c r="AM41" s="522">
        <v>1385</v>
      </c>
      <c r="AN41" s="522"/>
      <c r="AO41" s="522"/>
      <c r="AP41" s="522"/>
      <c r="AQ41" s="522"/>
      <c r="AR41" s="522"/>
      <c r="AS41" s="522"/>
      <c r="AT41" s="522"/>
      <c r="AU41" s="522">
        <v>97</v>
      </c>
      <c r="AV41" s="522"/>
      <c r="AW41" s="522"/>
      <c r="AX41" s="522"/>
      <c r="AY41" s="522"/>
      <c r="AZ41" s="522"/>
      <c r="BA41" s="522"/>
      <c r="BB41" s="522"/>
      <c r="BC41" s="522">
        <v>1592</v>
      </c>
      <c r="BD41" s="522"/>
      <c r="BE41" s="522"/>
      <c r="BF41" s="522"/>
      <c r="BG41" s="522"/>
      <c r="BH41" s="522"/>
      <c r="BI41" s="522"/>
      <c r="BJ41" s="522"/>
    </row>
    <row r="42" spans="2:62">
      <c r="G42" s="504">
        <v>24</v>
      </c>
      <c r="H42" s="504"/>
      <c r="I42" s="504"/>
      <c r="N42" s="25"/>
      <c r="O42" s="521">
        <v>492</v>
      </c>
      <c r="P42" s="521"/>
      <c r="Q42" s="521"/>
      <c r="R42" s="521"/>
      <c r="S42" s="521"/>
      <c r="T42" s="521"/>
      <c r="U42" s="521"/>
      <c r="V42" s="521"/>
      <c r="W42" s="522">
        <v>18984</v>
      </c>
      <c r="X42" s="522"/>
      <c r="Y42" s="522"/>
      <c r="Z42" s="522"/>
      <c r="AA42" s="522"/>
      <c r="AB42" s="522"/>
      <c r="AC42" s="522"/>
      <c r="AD42" s="522"/>
      <c r="AE42" s="522">
        <v>28</v>
      </c>
      <c r="AF42" s="522"/>
      <c r="AG42" s="522"/>
      <c r="AH42" s="522"/>
      <c r="AI42" s="522"/>
      <c r="AJ42" s="522"/>
      <c r="AK42" s="522"/>
      <c r="AL42" s="522"/>
      <c r="AM42" s="522">
        <v>1492</v>
      </c>
      <c r="AN42" s="522"/>
      <c r="AO42" s="522"/>
      <c r="AP42" s="522"/>
      <c r="AQ42" s="522"/>
      <c r="AR42" s="522"/>
      <c r="AS42" s="522"/>
      <c r="AT42" s="522"/>
      <c r="AU42" s="522">
        <v>106</v>
      </c>
      <c r="AV42" s="522"/>
      <c r="AW42" s="522"/>
      <c r="AX42" s="522"/>
      <c r="AY42" s="522"/>
      <c r="AZ42" s="522"/>
      <c r="BA42" s="522"/>
      <c r="BB42" s="522"/>
      <c r="BC42" s="522">
        <v>1625</v>
      </c>
      <c r="BD42" s="522"/>
      <c r="BE42" s="522"/>
      <c r="BF42" s="522"/>
      <c r="BG42" s="522"/>
      <c r="BH42" s="522"/>
      <c r="BI42" s="522"/>
      <c r="BJ42" s="522"/>
    </row>
    <row r="43" spans="2:62">
      <c r="G43" s="517">
        <v>25</v>
      </c>
      <c r="H43" s="517"/>
      <c r="I43" s="517"/>
      <c r="N43" s="25"/>
      <c r="O43" s="523">
        <v>485</v>
      </c>
      <c r="P43" s="523"/>
      <c r="Q43" s="523"/>
      <c r="R43" s="523"/>
      <c r="S43" s="523"/>
      <c r="T43" s="523"/>
      <c r="U43" s="523"/>
      <c r="V43" s="523"/>
      <c r="W43" s="519">
        <v>19309</v>
      </c>
      <c r="X43" s="519"/>
      <c r="Y43" s="519"/>
      <c r="Z43" s="519"/>
      <c r="AA43" s="519"/>
      <c r="AB43" s="519"/>
      <c r="AC43" s="519"/>
      <c r="AD43" s="519"/>
      <c r="AE43" s="519">
        <v>28</v>
      </c>
      <c r="AF43" s="519"/>
      <c r="AG43" s="519"/>
      <c r="AH43" s="519"/>
      <c r="AI43" s="519"/>
      <c r="AJ43" s="519"/>
      <c r="AK43" s="519"/>
      <c r="AL43" s="519"/>
      <c r="AM43" s="519">
        <v>1407</v>
      </c>
      <c r="AN43" s="519"/>
      <c r="AO43" s="519"/>
      <c r="AP43" s="519"/>
      <c r="AQ43" s="519"/>
      <c r="AR43" s="519"/>
      <c r="AS43" s="519"/>
      <c r="AT43" s="519"/>
      <c r="AU43" s="519">
        <v>108</v>
      </c>
      <c r="AV43" s="519"/>
      <c r="AW43" s="519"/>
      <c r="AX43" s="519"/>
      <c r="AY43" s="519"/>
      <c r="AZ43" s="519"/>
      <c r="BA43" s="519"/>
      <c r="BB43" s="519"/>
      <c r="BC43" s="519">
        <v>1642</v>
      </c>
      <c r="BD43" s="519"/>
      <c r="BE43" s="519"/>
      <c r="BF43" s="519"/>
      <c r="BG43" s="519"/>
      <c r="BH43" s="519"/>
      <c r="BI43" s="519"/>
      <c r="BJ43" s="519"/>
    </row>
    <row r="44" spans="2:6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</row>
    <row r="45" spans="2:62" ht="15" customHeight="1">
      <c r="B45" s="508" t="s">
        <v>1</v>
      </c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 t="s">
        <v>23</v>
      </c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 t="s">
        <v>24</v>
      </c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 t="s">
        <v>25</v>
      </c>
      <c r="AV45" s="509"/>
      <c r="AW45" s="509"/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12"/>
    </row>
    <row r="46" spans="2:62" ht="15" customHeight="1">
      <c r="B46" s="510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 t="s">
        <v>21</v>
      </c>
      <c r="P46" s="511"/>
      <c r="Q46" s="511"/>
      <c r="R46" s="511"/>
      <c r="S46" s="511"/>
      <c r="T46" s="511"/>
      <c r="U46" s="511"/>
      <c r="V46" s="511"/>
      <c r="W46" s="511" t="s">
        <v>22</v>
      </c>
      <c r="X46" s="511"/>
      <c r="Y46" s="511"/>
      <c r="Z46" s="511"/>
      <c r="AA46" s="511"/>
      <c r="AB46" s="511"/>
      <c r="AC46" s="511"/>
      <c r="AD46" s="511"/>
      <c r="AE46" s="511" t="s">
        <v>21</v>
      </c>
      <c r="AF46" s="511"/>
      <c r="AG46" s="511"/>
      <c r="AH46" s="511"/>
      <c r="AI46" s="511"/>
      <c r="AJ46" s="511"/>
      <c r="AK46" s="511"/>
      <c r="AL46" s="511"/>
      <c r="AM46" s="511" t="s">
        <v>22</v>
      </c>
      <c r="AN46" s="511"/>
      <c r="AO46" s="511"/>
      <c r="AP46" s="511"/>
      <c r="AQ46" s="511"/>
      <c r="AR46" s="511"/>
      <c r="AS46" s="511"/>
      <c r="AT46" s="511"/>
      <c r="AU46" s="511" t="s">
        <v>21</v>
      </c>
      <c r="AV46" s="511"/>
      <c r="AW46" s="511"/>
      <c r="AX46" s="511"/>
      <c r="AY46" s="511"/>
      <c r="AZ46" s="511"/>
      <c r="BA46" s="511"/>
      <c r="BB46" s="511"/>
      <c r="BC46" s="511" t="s">
        <v>22</v>
      </c>
      <c r="BD46" s="511"/>
      <c r="BE46" s="511"/>
      <c r="BF46" s="511"/>
      <c r="BG46" s="511"/>
      <c r="BH46" s="511"/>
      <c r="BI46" s="511"/>
      <c r="BJ46" s="513"/>
    </row>
    <row r="47" spans="2:62">
      <c r="N47" s="24"/>
    </row>
    <row r="48" spans="2:62">
      <c r="C48" s="503" t="s">
        <v>7</v>
      </c>
      <c r="D48" s="503"/>
      <c r="E48" s="503"/>
      <c r="F48" s="503"/>
      <c r="G48" s="504">
        <v>21</v>
      </c>
      <c r="H48" s="504"/>
      <c r="I48" s="504"/>
      <c r="J48" s="503" t="s">
        <v>1</v>
      </c>
      <c r="K48" s="503"/>
      <c r="L48" s="503"/>
      <c r="M48" s="503"/>
      <c r="N48" s="25"/>
      <c r="O48" s="524">
        <v>3</v>
      </c>
      <c r="P48" s="525"/>
      <c r="Q48" s="525"/>
      <c r="R48" s="525"/>
      <c r="S48" s="525"/>
      <c r="T48" s="525"/>
      <c r="U48" s="525"/>
      <c r="V48" s="525"/>
      <c r="W48" s="525">
        <v>237</v>
      </c>
      <c r="X48" s="525"/>
      <c r="Y48" s="525"/>
      <c r="Z48" s="525"/>
      <c r="AA48" s="525"/>
      <c r="AB48" s="525"/>
      <c r="AC48" s="525"/>
      <c r="AD48" s="525"/>
      <c r="AE48" s="525">
        <v>243</v>
      </c>
      <c r="AF48" s="525"/>
      <c r="AG48" s="525"/>
      <c r="AH48" s="525"/>
      <c r="AI48" s="525"/>
      <c r="AJ48" s="525"/>
      <c r="AK48" s="525"/>
      <c r="AL48" s="525"/>
      <c r="AM48" s="525">
        <v>9409</v>
      </c>
      <c r="AN48" s="525"/>
      <c r="AO48" s="525"/>
      <c r="AP48" s="525"/>
      <c r="AQ48" s="525"/>
      <c r="AR48" s="525"/>
      <c r="AS48" s="525"/>
      <c r="AT48" s="525"/>
      <c r="AU48" s="525">
        <v>81</v>
      </c>
      <c r="AV48" s="525"/>
      <c r="AW48" s="525"/>
      <c r="AX48" s="525"/>
      <c r="AY48" s="525"/>
      <c r="AZ48" s="525"/>
      <c r="BA48" s="525"/>
      <c r="BB48" s="525"/>
      <c r="BC48" s="525">
        <v>5629</v>
      </c>
      <c r="BD48" s="525"/>
      <c r="BE48" s="525"/>
      <c r="BF48" s="525"/>
      <c r="BG48" s="525"/>
      <c r="BH48" s="525"/>
      <c r="BI48" s="525"/>
      <c r="BJ48" s="525"/>
    </row>
    <row r="49" spans="2:62">
      <c r="G49" s="504">
        <v>22</v>
      </c>
      <c r="H49" s="504"/>
      <c r="I49" s="504"/>
      <c r="N49" s="25"/>
      <c r="O49" s="524">
        <v>3</v>
      </c>
      <c r="P49" s="525"/>
      <c r="Q49" s="525"/>
      <c r="R49" s="525"/>
      <c r="S49" s="525"/>
      <c r="T49" s="525"/>
      <c r="U49" s="525"/>
      <c r="V49" s="525"/>
      <c r="W49" s="525">
        <v>233</v>
      </c>
      <c r="X49" s="525"/>
      <c r="Y49" s="525"/>
      <c r="Z49" s="525"/>
      <c r="AA49" s="525"/>
      <c r="AB49" s="525"/>
      <c r="AC49" s="525"/>
      <c r="AD49" s="525"/>
      <c r="AE49" s="525">
        <v>243</v>
      </c>
      <c r="AF49" s="525"/>
      <c r="AG49" s="525"/>
      <c r="AH49" s="525"/>
      <c r="AI49" s="525"/>
      <c r="AJ49" s="525"/>
      <c r="AK49" s="525"/>
      <c r="AL49" s="525"/>
      <c r="AM49" s="525">
        <v>9443</v>
      </c>
      <c r="AN49" s="525"/>
      <c r="AO49" s="525"/>
      <c r="AP49" s="525"/>
      <c r="AQ49" s="525"/>
      <c r="AR49" s="525"/>
      <c r="AS49" s="525"/>
      <c r="AT49" s="525"/>
      <c r="AU49" s="525">
        <v>80</v>
      </c>
      <c r="AV49" s="525"/>
      <c r="AW49" s="525"/>
      <c r="AX49" s="525"/>
      <c r="AY49" s="525"/>
      <c r="AZ49" s="525"/>
      <c r="BA49" s="525"/>
      <c r="BB49" s="525"/>
      <c r="BC49" s="525">
        <v>5791</v>
      </c>
      <c r="BD49" s="525"/>
      <c r="BE49" s="525"/>
      <c r="BF49" s="525"/>
      <c r="BG49" s="525"/>
      <c r="BH49" s="525"/>
      <c r="BI49" s="525"/>
      <c r="BJ49" s="525"/>
    </row>
    <row r="50" spans="2:62">
      <c r="G50" s="504">
        <v>23</v>
      </c>
      <c r="H50" s="504"/>
      <c r="I50" s="504"/>
      <c r="N50" s="25"/>
      <c r="O50" s="526">
        <v>2</v>
      </c>
      <c r="P50" s="505"/>
      <c r="Q50" s="505"/>
      <c r="R50" s="505"/>
      <c r="S50" s="505"/>
      <c r="T50" s="505"/>
      <c r="U50" s="505"/>
      <c r="V50" s="505"/>
      <c r="W50" s="505">
        <v>236</v>
      </c>
      <c r="X50" s="505"/>
      <c r="Y50" s="505"/>
      <c r="Z50" s="505"/>
      <c r="AA50" s="505"/>
      <c r="AB50" s="505"/>
      <c r="AC50" s="505"/>
      <c r="AD50" s="505"/>
      <c r="AE50" s="505">
        <v>246</v>
      </c>
      <c r="AF50" s="505"/>
      <c r="AG50" s="505"/>
      <c r="AH50" s="505"/>
      <c r="AI50" s="505"/>
      <c r="AJ50" s="505"/>
      <c r="AK50" s="505"/>
      <c r="AL50" s="505"/>
      <c r="AM50" s="505">
        <v>9457</v>
      </c>
      <c r="AN50" s="505"/>
      <c r="AO50" s="505"/>
      <c r="AP50" s="505"/>
      <c r="AQ50" s="505"/>
      <c r="AR50" s="505"/>
      <c r="AS50" s="505"/>
      <c r="AT50" s="505"/>
      <c r="AU50" s="505">
        <v>85</v>
      </c>
      <c r="AV50" s="505"/>
      <c r="AW50" s="505"/>
      <c r="AX50" s="505"/>
      <c r="AY50" s="505"/>
      <c r="AZ50" s="505"/>
      <c r="BA50" s="505"/>
      <c r="BB50" s="505"/>
      <c r="BC50" s="505">
        <v>5844</v>
      </c>
      <c r="BD50" s="505"/>
      <c r="BE50" s="505"/>
      <c r="BF50" s="505"/>
      <c r="BG50" s="505"/>
      <c r="BH50" s="505"/>
      <c r="BI50" s="505"/>
      <c r="BJ50" s="505"/>
    </row>
    <row r="51" spans="2:62">
      <c r="G51" s="504">
        <v>24</v>
      </c>
      <c r="H51" s="504"/>
      <c r="I51" s="504"/>
      <c r="N51" s="25"/>
      <c r="O51" s="524">
        <v>2</v>
      </c>
      <c r="P51" s="525"/>
      <c r="Q51" s="525"/>
      <c r="R51" s="525"/>
      <c r="S51" s="525"/>
      <c r="T51" s="525"/>
      <c r="U51" s="525"/>
      <c r="V51" s="525"/>
      <c r="W51" s="525">
        <v>240</v>
      </c>
      <c r="X51" s="525"/>
      <c r="Y51" s="525"/>
      <c r="Z51" s="525"/>
      <c r="AA51" s="525"/>
      <c r="AB51" s="525"/>
      <c r="AC51" s="525"/>
      <c r="AD51" s="525"/>
      <c r="AE51" s="525">
        <v>267</v>
      </c>
      <c r="AF51" s="525"/>
      <c r="AG51" s="525"/>
      <c r="AH51" s="525"/>
      <c r="AI51" s="525"/>
      <c r="AJ51" s="525"/>
      <c r="AK51" s="525"/>
      <c r="AL51" s="525"/>
      <c r="AM51" s="525">
        <v>9555</v>
      </c>
      <c r="AN51" s="525"/>
      <c r="AO51" s="525"/>
      <c r="AP51" s="525"/>
      <c r="AQ51" s="525"/>
      <c r="AR51" s="525"/>
      <c r="AS51" s="525"/>
      <c r="AT51" s="525"/>
      <c r="AU51" s="525">
        <v>89</v>
      </c>
      <c r="AV51" s="525"/>
      <c r="AW51" s="525"/>
      <c r="AX51" s="525"/>
      <c r="AY51" s="525"/>
      <c r="AZ51" s="525"/>
      <c r="BA51" s="525"/>
      <c r="BB51" s="525"/>
      <c r="BC51" s="525">
        <v>6072</v>
      </c>
      <c r="BD51" s="525"/>
      <c r="BE51" s="525"/>
      <c r="BF51" s="525"/>
      <c r="BG51" s="525"/>
      <c r="BH51" s="525"/>
      <c r="BI51" s="525"/>
      <c r="BJ51" s="525"/>
    </row>
    <row r="52" spans="2:62">
      <c r="G52" s="517">
        <v>25</v>
      </c>
      <c r="H52" s="517"/>
      <c r="I52" s="517"/>
      <c r="N52" s="25"/>
      <c r="O52" s="527">
        <v>1</v>
      </c>
      <c r="P52" s="528"/>
      <c r="Q52" s="528"/>
      <c r="R52" s="528"/>
      <c r="S52" s="528"/>
      <c r="T52" s="528"/>
      <c r="U52" s="528"/>
      <c r="V52" s="528"/>
      <c r="W52" s="528">
        <v>247</v>
      </c>
      <c r="X52" s="528"/>
      <c r="Y52" s="528"/>
      <c r="Z52" s="528"/>
      <c r="AA52" s="528"/>
      <c r="AB52" s="528"/>
      <c r="AC52" s="528"/>
      <c r="AD52" s="528"/>
      <c r="AE52" s="528">
        <v>253</v>
      </c>
      <c r="AF52" s="528"/>
      <c r="AG52" s="528"/>
      <c r="AH52" s="528"/>
      <c r="AI52" s="528"/>
      <c r="AJ52" s="528"/>
      <c r="AK52" s="528"/>
      <c r="AL52" s="528"/>
      <c r="AM52" s="528">
        <v>9745</v>
      </c>
      <c r="AN52" s="528"/>
      <c r="AO52" s="528"/>
      <c r="AP52" s="528"/>
      <c r="AQ52" s="528"/>
      <c r="AR52" s="528"/>
      <c r="AS52" s="528"/>
      <c r="AT52" s="528"/>
      <c r="AU52" s="528">
        <v>95</v>
      </c>
      <c r="AV52" s="528"/>
      <c r="AW52" s="528"/>
      <c r="AX52" s="528"/>
      <c r="AY52" s="528"/>
      <c r="AZ52" s="528"/>
      <c r="BA52" s="528"/>
      <c r="BB52" s="528"/>
      <c r="BC52" s="528">
        <v>6268</v>
      </c>
      <c r="BD52" s="528"/>
      <c r="BE52" s="528"/>
      <c r="BF52" s="528"/>
      <c r="BG52" s="528"/>
      <c r="BH52" s="528"/>
      <c r="BI52" s="528"/>
      <c r="BJ52" s="528"/>
    </row>
    <row r="53" spans="2:6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2:62">
      <c r="B54" s="529" t="s">
        <v>9</v>
      </c>
      <c r="C54" s="529"/>
      <c r="D54" s="529"/>
      <c r="E54" s="17" t="s">
        <v>126</v>
      </c>
      <c r="F54" s="18" t="s">
        <v>26</v>
      </c>
    </row>
    <row r="57" spans="2:62" ht="18" customHeight="1">
      <c r="B57" s="507" t="s">
        <v>838</v>
      </c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7"/>
      <c r="AK57" s="507"/>
      <c r="AL57" s="507"/>
      <c r="AM57" s="507"/>
      <c r="AN57" s="507"/>
      <c r="AO57" s="507"/>
      <c r="AP57" s="507"/>
      <c r="AQ57" s="507"/>
      <c r="AR57" s="507"/>
      <c r="AS57" s="507"/>
      <c r="AT57" s="507"/>
      <c r="AU57" s="507"/>
      <c r="AV57" s="507"/>
      <c r="AW57" s="507"/>
      <c r="AX57" s="507"/>
      <c r="AY57" s="507"/>
      <c r="AZ57" s="507"/>
      <c r="BA57" s="507"/>
      <c r="BB57" s="507"/>
      <c r="BC57" s="507"/>
      <c r="BD57" s="507"/>
      <c r="BE57" s="507"/>
      <c r="BF57" s="507"/>
      <c r="BG57" s="507"/>
      <c r="BH57" s="507"/>
      <c r="BI57" s="507"/>
      <c r="BJ57" s="507"/>
    </row>
    <row r="58" spans="2:62" ht="12.95" customHeight="1">
      <c r="BJ58" s="19" t="s">
        <v>17</v>
      </c>
    </row>
    <row r="59" spans="2:62" ht="15.75" customHeight="1">
      <c r="B59" s="508" t="s">
        <v>1</v>
      </c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 t="s">
        <v>18</v>
      </c>
      <c r="N59" s="509"/>
      <c r="O59" s="509"/>
      <c r="P59" s="509"/>
      <c r="Q59" s="509"/>
      <c r="R59" s="509"/>
      <c r="S59" s="509"/>
      <c r="T59" s="509"/>
      <c r="U59" s="509"/>
      <c r="V59" s="509"/>
      <c r="W59" s="509" t="s">
        <v>27</v>
      </c>
      <c r="X59" s="509"/>
      <c r="Y59" s="509"/>
      <c r="Z59" s="509"/>
      <c r="AA59" s="509"/>
      <c r="AB59" s="509"/>
      <c r="AC59" s="509"/>
      <c r="AD59" s="509"/>
      <c r="AE59" s="509"/>
      <c r="AF59" s="509"/>
      <c r="AG59" s="509" t="s">
        <v>28</v>
      </c>
      <c r="AH59" s="509"/>
      <c r="AI59" s="509"/>
      <c r="AJ59" s="509"/>
      <c r="AK59" s="509"/>
      <c r="AL59" s="509"/>
      <c r="AM59" s="509"/>
      <c r="AN59" s="509"/>
      <c r="AO59" s="509"/>
      <c r="AP59" s="509"/>
      <c r="AQ59" s="509" t="s">
        <v>29</v>
      </c>
      <c r="AR59" s="509"/>
      <c r="AS59" s="509"/>
      <c r="AT59" s="509"/>
      <c r="AU59" s="509"/>
      <c r="AV59" s="509"/>
      <c r="AW59" s="509"/>
      <c r="AX59" s="509"/>
      <c r="AY59" s="509"/>
      <c r="AZ59" s="509"/>
      <c r="BA59" s="509" t="s">
        <v>30</v>
      </c>
      <c r="BB59" s="509"/>
      <c r="BC59" s="509"/>
      <c r="BD59" s="509"/>
      <c r="BE59" s="509"/>
      <c r="BF59" s="509"/>
      <c r="BG59" s="509"/>
      <c r="BH59" s="509"/>
      <c r="BI59" s="509"/>
      <c r="BJ59" s="512"/>
    </row>
    <row r="60" spans="2:62" ht="15.75" customHeight="1">
      <c r="B60" s="510"/>
      <c r="C60" s="511"/>
      <c r="D60" s="511"/>
      <c r="E60" s="511"/>
      <c r="F60" s="511"/>
      <c r="G60" s="511"/>
      <c r="H60" s="511"/>
      <c r="I60" s="511"/>
      <c r="J60" s="511"/>
      <c r="K60" s="511"/>
      <c r="L60" s="511"/>
      <c r="M60" s="511" t="s">
        <v>21</v>
      </c>
      <c r="N60" s="511"/>
      <c r="O60" s="511"/>
      <c r="P60" s="511"/>
      <c r="Q60" s="511"/>
      <c r="R60" s="511" t="s">
        <v>22</v>
      </c>
      <c r="S60" s="511"/>
      <c r="T60" s="511"/>
      <c r="U60" s="511"/>
      <c r="V60" s="511"/>
      <c r="W60" s="511" t="s">
        <v>21</v>
      </c>
      <c r="X60" s="511"/>
      <c r="Y60" s="511"/>
      <c r="Z60" s="511"/>
      <c r="AA60" s="511"/>
      <c r="AB60" s="511" t="s">
        <v>22</v>
      </c>
      <c r="AC60" s="511"/>
      <c r="AD60" s="511"/>
      <c r="AE60" s="511"/>
      <c r="AF60" s="511"/>
      <c r="AG60" s="511" t="s">
        <v>21</v>
      </c>
      <c r="AH60" s="511"/>
      <c r="AI60" s="511"/>
      <c r="AJ60" s="511"/>
      <c r="AK60" s="511"/>
      <c r="AL60" s="511" t="s">
        <v>22</v>
      </c>
      <c r="AM60" s="511"/>
      <c r="AN60" s="511"/>
      <c r="AO60" s="511"/>
      <c r="AP60" s="511"/>
      <c r="AQ60" s="511" t="s">
        <v>21</v>
      </c>
      <c r="AR60" s="511"/>
      <c r="AS60" s="511"/>
      <c r="AT60" s="511"/>
      <c r="AU60" s="511"/>
      <c r="AV60" s="511" t="s">
        <v>22</v>
      </c>
      <c r="AW60" s="511"/>
      <c r="AX60" s="511"/>
      <c r="AY60" s="511"/>
      <c r="AZ60" s="511"/>
      <c r="BA60" s="511" t="s">
        <v>21</v>
      </c>
      <c r="BB60" s="511"/>
      <c r="BC60" s="511"/>
      <c r="BD60" s="511"/>
      <c r="BE60" s="511"/>
      <c r="BF60" s="511" t="s">
        <v>22</v>
      </c>
      <c r="BG60" s="511"/>
      <c r="BH60" s="511"/>
      <c r="BI60" s="511"/>
      <c r="BJ60" s="513"/>
    </row>
    <row r="61" spans="2:62">
      <c r="L61" s="24"/>
    </row>
    <row r="62" spans="2:62">
      <c r="C62" s="503" t="s">
        <v>7</v>
      </c>
      <c r="D62" s="503"/>
      <c r="E62" s="503"/>
      <c r="F62" s="504">
        <v>21</v>
      </c>
      <c r="G62" s="504"/>
      <c r="H62" s="504"/>
      <c r="I62" s="503" t="s">
        <v>1</v>
      </c>
      <c r="J62" s="503"/>
      <c r="K62" s="503"/>
      <c r="L62" s="25"/>
      <c r="M62" s="521">
        <v>950</v>
      </c>
      <c r="N62" s="522"/>
      <c r="O62" s="522"/>
      <c r="P62" s="522"/>
      <c r="Q62" s="522"/>
      <c r="R62" s="522">
        <v>2705</v>
      </c>
      <c r="S62" s="522"/>
      <c r="T62" s="522"/>
      <c r="U62" s="522"/>
      <c r="V62" s="522"/>
      <c r="W62" s="522">
        <v>19</v>
      </c>
      <c r="X62" s="522"/>
      <c r="Y62" s="522"/>
      <c r="Z62" s="522"/>
      <c r="AA62" s="522"/>
      <c r="AB62" s="522">
        <v>117</v>
      </c>
      <c r="AC62" s="522"/>
      <c r="AD62" s="522"/>
      <c r="AE62" s="522"/>
      <c r="AF62" s="522"/>
      <c r="AG62" s="522">
        <v>245</v>
      </c>
      <c r="AH62" s="522"/>
      <c r="AI62" s="522"/>
      <c r="AJ62" s="522"/>
      <c r="AK62" s="522"/>
      <c r="AL62" s="522">
        <v>776</v>
      </c>
      <c r="AM62" s="522"/>
      <c r="AN62" s="522"/>
      <c r="AO62" s="522"/>
      <c r="AP62" s="522"/>
      <c r="AQ62" s="522">
        <v>233</v>
      </c>
      <c r="AR62" s="522"/>
      <c r="AS62" s="522"/>
      <c r="AT62" s="522"/>
      <c r="AU62" s="522"/>
      <c r="AV62" s="522">
        <v>753</v>
      </c>
      <c r="AW62" s="522"/>
      <c r="AX62" s="522"/>
      <c r="AY62" s="522"/>
      <c r="AZ62" s="522"/>
      <c r="BA62" s="522">
        <v>453</v>
      </c>
      <c r="BB62" s="522"/>
      <c r="BC62" s="522"/>
      <c r="BD62" s="522"/>
      <c r="BE62" s="522"/>
      <c r="BF62" s="522">
        <v>1059</v>
      </c>
      <c r="BG62" s="522"/>
      <c r="BH62" s="522"/>
      <c r="BI62" s="522"/>
      <c r="BJ62" s="522"/>
    </row>
    <row r="63" spans="2:62">
      <c r="F63" s="504">
        <v>22</v>
      </c>
      <c r="G63" s="504"/>
      <c r="H63" s="504"/>
      <c r="L63" s="25"/>
      <c r="M63" s="521">
        <v>993</v>
      </c>
      <c r="N63" s="522"/>
      <c r="O63" s="522"/>
      <c r="P63" s="522"/>
      <c r="Q63" s="522"/>
      <c r="R63" s="522">
        <v>2804</v>
      </c>
      <c r="S63" s="522"/>
      <c r="T63" s="522"/>
      <c r="U63" s="522"/>
      <c r="V63" s="522"/>
      <c r="W63" s="522">
        <v>15</v>
      </c>
      <c r="X63" s="522"/>
      <c r="Y63" s="522"/>
      <c r="Z63" s="522"/>
      <c r="AA63" s="522"/>
      <c r="AB63" s="522">
        <v>126</v>
      </c>
      <c r="AC63" s="522"/>
      <c r="AD63" s="522"/>
      <c r="AE63" s="522"/>
      <c r="AF63" s="522"/>
      <c r="AG63" s="522">
        <v>260</v>
      </c>
      <c r="AH63" s="522"/>
      <c r="AI63" s="522"/>
      <c r="AJ63" s="522"/>
      <c r="AK63" s="522"/>
      <c r="AL63" s="522">
        <v>793</v>
      </c>
      <c r="AM63" s="522"/>
      <c r="AN63" s="522"/>
      <c r="AO63" s="522"/>
      <c r="AP63" s="522"/>
      <c r="AQ63" s="522">
        <v>230</v>
      </c>
      <c r="AR63" s="522"/>
      <c r="AS63" s="522"/>
      <c r="AT63" s="522"/>
      <c r="AU63" s="522"/>
      <c r="AV63" s="522">
        <v>760</v>
      </c>
      <c r="AW63" s="522"/>
      <c r="AX63" s="522"/>
      <c r="AY63" s="522"/>
      <c r="AZ63" s="522"/>
      <c r="BA63" s="522">
        <v>488</v>
      </c>
      <c r="BB63" s="522"/>
      <c r="BC63" s="522"/>
      <c r="BD63" s="522"/>
      <c r="BE63" s="522"/>
      <c r="BF63" s="522">
        <v>1125</v>
      </c>
      <c r="BG63" s="522"/>
      <c r="BH63" s="522"/>
      <c r="BI63" s="522"/>
      <c r="BJ63" s="522"/>
    </row>
    <row r="64" spans="2:62">
      <c r="F64" s="504">
        <v>23</v>
      </c>
      <c r="G64" s="504"/>
      <c r="H64" s="504"/>
      <c r="L64" s="25"/>
      <c r="M64" s="521">
        <v>1005</v>
      </c>
      <c r="N64" s="522"/>
      <c r="O64" s="522"/>
      <c r="P64" s="522"/>
      <c r="Q64" s="522"/>
      <c r="R64" s="522">
        <v>2912</v>
      </c>
      <c r="S64" s="522"/>
      <c r="T64" s="522"/>
      <c r="U64" s="522"/>
      <c r="V64" s="522"/>
      <c r="W64" s="522">
        <v>16</v>
      </c>
      <c r="X64" s="522"/>
      <c r="Y64" s="522"/>
      <c r="Z64" s="522"/>
      <c r="AA64" s="522"/>
      <c r="AB64" s="522">
        <v>129</v>
      </c>
      <c r="AC64" s="522"/>
      <c r="AD64" s="522"/>
      <c r="AE64" s="522"/>
      <c r="AF64" s="522"/>
      <c r="AG64" s="522">
        <v>262</v>
      </c>
      <c r="AH64" s="522"/>
      <c r="AI64" s="522"/>
      <c r="AJ64" s="522"/>
      <c r="AK64" s="522"/>
      <c r="AL64" s="522">
        <v>819</v>
      </c>
      <c r="AM64" s="522"/>
      <c r="AN64" s="522"/>
      <c r="AO64" s="522"/>
      <c r="AP64" s="522"/>
      <c r="AQ64" s="522">
        <v>226</v>
      </c>
      <c r="AR64" s="522"/>
      <c r="AS64" s="522"/>
      <c r="AT64" s="522"/>
      <c r="AU64" s="522"/>
      <c r="AV64" s="522">
        <v>774</v>
      </c>
      <c r="AW64" s="522"/>
      <c r="AX64" s="522"/>
      <c r="AY64" s="522"/>
      <c r="AZ64" s="522"/>
      <c r="BA64" s="522">
        <v>501</v>
      </c>
      <c r="BB64" s="522"/>
      <c r="BC64" s="522"/>
      <c r="BD64" s="522"/>
      <c r="BE64" s="522"/>
      <c r="BF64" s="522">
        <v>1190</v>
      </c>
      <c r="BG64" s="522"/>
      <c r="BH64" s="522"/>
      <c r="BI64" s="522"/>
      <c r="BJ64" s="522"/>
    </row>
    <row r="65" spans="2:62">
      <c r="F65" s="504">
        <v>24</v>
      </c>
      <c r="G65" s="504"/>
      <c r="H65" s="504"/>
      <c r="L65" s="25"/>
      <c r="M65" s="521">
        <v>1007</v>
      </c>
      <c r="N65" s="522"/>
      <c r="O65" s="522"/>
      <c r="P65" s="522"/>
      <c r="Q65" s="522"/>
      <c r="R65" s="522">
        <v>3043</v>
      </c>
      <c r="S65" s="522"/>
      <c r="T65" s="522"/>
      <c r="U65" s="522"/>
      <c r="V65" s="522"/>
      <c r="W65" s="522">
        <v>23</v>
      </c>
      <c r="X65" s="522"/>
      <c r="Y65" s="522"/>
      <c r="Z65" s="522"/>
      <c r="AA65" s="522"/>
      <c r="AB65" s="522">
        <v>127</v>
      </c>
      <c r="AC65" s="522"/>
      <c r="AD65" s="522"/>
      <c r="AE65" s="522"/>
      <c r="AF65" s="522"/>
      <c r="AG65" s="522">
        <v>272</v>
      </c>
      <c r="AH65" s="522"/>
      <c r="AI65" s="522"/>
      <c r="AJ65" s="522"/>
      <c r="AK65" s="522"/>
      <c r="AL65" s="522">
        <v>843</v>
      </c>
      <c r="AM65" s="522"/>
      <c r="AN65" s="522"/>
      <c r="AO65" s="522"/>
      <c r="AP65" s="522"/>
      <c r="AQ65" s="522">
        <v>211</v>
      </c>
      <c r="AR65" s="522"/>
      <c r="AS65" s="522"/>
      <c r="AT65" s="522"/>
      <c r="AU65" s="522"/>
      <c r="AV65" s="522">
        <v>807</v>
      </c>
      <c r="AW65" s="522"/>
      <c r="AX65" s="522"/>
      <c r="AY65" s="522"/>
      <c r="AZ65" s="522"/>
      <c r="BA65" s="522">
        <v>501</v>
      </c>
      <c r="BB65" s="522"/>
      <c r="BC65" s="522"/>
      <c r="BD65" s="522"/>
      <c r="BE65" s="522"/>
      <c r="BF65" s="522">
        <v>1266</v>
      </c>
      <c r="BG65" s="522"/>
      <c r="BH65" s="522"/>
      <c r="BI65" s="522"/>
      <c r="BJ65" s="522"/>
    </row>
    <row r="66" spans="2:62">
      <c r="F66" s="517">
        <v>25</v>
      </c>
      <c r="G66" s="517"/>
      <c r="H66" s="517"/>
      <c r="L66" s="25"/>
      <c r="M66" s="523">
        <v>1041</v>
      </c>
      <c r="N66" s="519"/>
      <c r="O66" s="519"/>
      <c r="P66" s="519"/>
      <c r="Q66" s="519"/>
      <c r="R66" s="519">
        <v>3187</v>
      </c>
      <c r="S66" s="519"/>
      <c r="T66" s="519"/>
      <c r="U66" s="519"/>
      <c r="V66" s="519"/>
      <c r="W66" s="519">
        <v>29</v>
      </c>
      <c r="X66" s="519"/>
      <c r="Y66" s="519"/>
      <c r="Z66" s="519"/>
      <c r="AA66" s="519"/>
      <c r="AB66" s="519">
        <v>134</v>
      </c>
      <c r="AC66" s="519"/>
      <c r="AD66" s="519"/>
      <c r="AE66" s="519"/>
      <c r="AF66" s="519"/>
      <c r="AG66" s="519">
        <v>278</v>
      </c>
      <c r="AH66" s="519"/>
      <c r="AI66" s="519"/>
      <c r="AJ66" s="519"/>
      <c r="AK66" s="519"/>
      <c r="AL66" s="519">
        <v>874</v>
      </c>
      <c r="AM66" s="519"/>
      <c r="AN66" s="519"/>
      <c r="AO66" s="519"/>
      <c r="AP66" s="519"/>
      <c r="AQ66" s="519">
        <v>220</v>
      </c>
      <c r="AR66" s="519"/>
      <c r="AS66" s="519"/>
      <c r="AT66" s="519"/>
      <c r="AU66" s="519"/>
      <c r="AV66" s="519">
        <v>821</v>
      </c>
      <c r="AW66" s="519"/>
      <c r="AX66" s="519"/>
      <c r="AY66" s="519"/>
      <c r="AZ66" s="519"/>
      <c r="BA66" s="519">
        <v>514</v>
      </c>
      <c r="BB66" s="519"/>
      <c r="BC66" s="519"/>
      <c r="BD66" s="519"/>
      <c r="BE66" s="519"/>
      <c r="BF66" s="519">
        <v>1358</v>
      </c>
      <c r="BG66" s="519"/>
      <c r="BH66" s="519"/>
      <c r="BI66" s="519"/>
      <c r="BJ66" s="519"/>
    </row>
    <row r="67" spans="2:6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</row>
    <row r="68" spans="2:62">
      <c r="B68" s="529" t="s">
        <v>9</v>
      </c>
      <c r="C68" s="529"/>
      <c r="D68" s="529"/>
      <c r="E68" s="17" t="s">
        <v>126</v>
      </c>
      <c r="F68" s="18" t="s">
        <v>26</v>
      </c>
    </row>
  </sheetData>
  <mergeCells count="272">
    <mergeCell ref="B31:D31"/>
    <mergeCell ref="B22:N23"/>
    <mergeCell ref="C25:F25"/>
    <mergeCell ref="G25:I25"/>
    <mergeCell ref="J25:M25"/>
    <mergeCell ref="G26:I26"/>
    <mergeCell ref="G27:I27"/>
    <mergeCell ref="G28:I28"/>
    <mergeCell ref="G29:I29"/>
    <mergeCell ref="O28:V28"/>
    <mergeCell ref="W28:AD28"/>
    <mergeCell ref="AE28:AL28"/>
    <mergeCell ref="AM28:AT28"/>
    <mergeCell ref="AU28:BB28"/>
    <mergeCell ref="BC28:BJ28"/>
    <mergeCell ref="O29:V29"/>
    <mergeCell ref="W29:AD29"/>
    <mergeCell ref="AE29:AL29"/>
    <mergeCell ref="AM29:AT29"/>
    <mergeCell ref="AU29:BB29"/>
    <mergeCell ref="BC29:BJ29"/>
    <mergeCell ref="O26:V26"/>
    <mergeCell ref="W26:AD26"/>
    <mergeCell ref="AE26:AL26"/>
    <mergeCell ref="AM26:AT26"/>
    <mergeCell ref="AU26:BB26"/>
    <mergeCell ref="BC26:BJ26"/>
    <mergeCell ref="O27:V27"/>
    <mergeCell ref="W27:AD27"/>
    <mergeCell ref="AE27:AL27"/>
    <mergeCell ref="AM27:AT27"/>
    <mergeCell ref="AU27:BB27"/>
    <mergeCell ref="BC27:BJ27"/>
    <mergeCell ref="O25:V25"/>
    <mergeCell ref="W25:AD25"/>
    <mergeCell ref="AE25:AL25"/>
    <mergeCell ref="AM25:AT25"/>
    <mergeCell ref="AU25:BB25"/>
    <mergeCell ref="BC25:BJ25"/>
    <mergeCell ref="AS1:BK2"/>
    <mergeCell ref="BA66:BE66"/>
    <mergeCell ref="BF66:BJ66"/>
    <mergeCell ref="AQ65:AU65"/>
    <mergeCell ref="AV65:AZ65"/>
    <mergeCell ref="AQ66:AU66"/>
    <mergeCell ref="AV66:AZ66"/>
    <mergeCell ref="BA65:BE65"/>
    <mergeCell ref="BF65:BJ65"/>
    <mergeCell ref="AL64:AP64"/>
    <mergeCell ref="AQ64:AU64"/>
    <mergeCell ref="AV64:AZ64"/>
    <mergeCell ref="BA64:BE64"/>
    <mergeCell ref="BF64:BJ64"/>
    <mergeCell ref="AV63:AZ63"/>
    <mergeCell ref="BA63:BE63"/>
    <mergeCell ref="BF63:BJ63"/>
    <mergeCell ref="AL62:AP62"/>
    <mergeCell ref="B68:D68"/>
    <mergeCell ref="F66:H66"/>
    <mergeCell ref="M66:Q66"/>
    <mergeCell ref="R66:V66"/>
    <mergeCell ref="W66:AA66"/>
    <mergeCell ref="AB66:AF66"/>
    <mergeCell ref="AG66:AK66"/>
    <mergeCell ref="AG65:AK65"/>
    <mergeCell ref="AL65:AP65"/>
    <mergeCell ref="AL66:AP66"/>
    <mergeCell ref="F65:H65"/>
    <mergeCell ref="M65:Q65"/>
    <mergeCell ref="R65:V65"/>
    <mergeCell ref="W65:AA65"/>
    <mergeCell ref="AB65:AF65"/>
    <mergeCell ref="F64:H64"/>
    <mergeCell ref="M64:Q64"/>
    <mergeCell ref="R64:V64"/>
    <mergeCell ref="W64:AA64"/>
    <mergeCell ref="AB64:AF64"/>
    <mergeCell ref="AG64:AK64"/>
    <mergeCell ref="AG63:AK63"/>
    <mergeCell ref="AL63:AP63"/>
    <mergeCell ref="AQ63:AU63"/>
    <mergeCell ref="AQ62:AU62"/>
    <mergeCell ref="AV62:AZ62"/>
    <mergeCell ref="BA62:BE62"/>
    <mergeCell ref="BF62:BJ62"/>
    <mergeCell ref="F63:H63"/>
    <mergeCell ref="M63:Q63"/>
    <mergeCell ref="R63:V63"/>
    <mergeCell ref="W63:AA63"/>
    <mergeCell ref="AB63:AF63"/>
    <mergeCell ref="C62:E62"/>
    <mergeCell ref="F62:H62"/>
    <mergeCell ref="I62:K62"/>
    <mergeCell ref="M62:Q62"/>
    <mergeCell ref="R62:V62"/>
    <mergeCell ref="W62:AA62"/>
    <mergeCell ref="AB62:AF62"/>
    <mergeCell ref="AG62:AK62"/>
    <mergeCell ref="W60:AA60"/>
    <mergeCell ref="B54:D54"/>
    <mergeCell ref="B57:BJ57"/>
    <mergeCell ref="B59:L60"/>
    <mergeCell ref="M59:V59"/>
    <mergeCell ref="W59:AF59"/>
    <mergeCell ref="AG59:AP59"/>
    <mergeCell ref="AQ59:AZ59"/>
    <mergeCell ref="BA59:BJ59"/>
    <mergeCell ref="M60:Q60"/>
    <mergeCell ref="R60:V60"/>
    <mergeCell ref="BF60:BJ60"/>
    <mergeCell ref="AV60:AZ60"/>
    <mergeCell ref="BA60:BE60"/>
    <mergeCell ref="AB60:AF60"/>
    <mergeCell ref="AG60:AK60"/>
    <mergeCell ref="AL60:AP60"/>
    <mergeCell ref="AQ60:AU60"/>
    <mergeCell ref="BC51:BJ51"/>
    <mergeCell ref="G52:I52"/>
    <mergeCell ref="O52:V52"/>
    <mergeCell ref="W52:AD52"/>
    <mergeCell ref="AE52:AL52"/>
    <mergeCell ref="AM52:AT52"/>
    <mergeCell ref="AU52:BB52"/>
    <mergeCell ref="BC52:BJ52"/>
    <mergeCell ref="G51:I51"/>
    <mergeCell ref="O51:V51"/>
    <mergeCell ref="W51:AD51"/>
    <mergeCell ref="AE51:AL51"/>
    <mergeCell ref="AM51:AT51"/>
    <mergeCell ref="AU51:BB51"/>
    <mergeCell ref="BC49:BJ49"/>
    <mergeCell ref="BC50:BJ50"/>
    <mergeCell ref="G50:I50"/>
    <mergeCell ref="O50:V50"/>
    <mergeCell ref="W50:AD50"/>
    <mergeCell ref="AE50:AL50"/>
    <mergeCell ref="AM50:AT50"/>
    <mergeCell ref="AU50:BB50"/>
    <mergeCell ref="G49:I49"/>
    <mergeCell ref="O49:V49"/>
    <mergeCell ref="W49:AD49"/>
    <mergeCell ref="AE49:AL49"/>
    <mergeCell ref="AM49:AT49"/>
    <mergeCell ref="AU49:BB49"/>
    <mergeCell ref="C48:F48"/>
    <mergeCell ref="G48:I48"/>
    <mergeCell ref="J48:M48"/>
    <mergeCell ref="O48:V48"/>
    <mergeCell ref="W48:AD48"/>
    <mergeCell ref="AE48:AL48"/>
    <mergeCell ref="AM48:AT48"/>
    <mergeCell ref="AU48:BB48"/>
    <mergeCell ref="BC48:BJ48"/>
    <mergeCell ref="BC43:BJ43"/>
    <mergeCell ref="B45:N46"/>
    <mergeCell ref="O45:AD45"/>
    <mergeCell ref="AE45:AT45"/>
    <mergeCell ref="AU45:BJ45"/>
    <mergeCell ref="O46:V46"/>
    <mergeCell ref="W46:AD46"/>
    <mergeCell ref="AE46:AL46"/>
    <mergeCell ref="AM46:AT46"/>
    <mergeCell ref="AU46:BB46"/>
    <mergeCell ref="G43:I43"/>
    <mergeCell ref="O43:V43"/>
    <mergeCell ref="W43:AD43"/>
    <mergeCell ref="AE43:AL43"/>
    <mergeCell ref="AM43:AT43"/>
    <mergeCell ref="AU43:BB43"/>
    <mergeCell ref="BC46:BJ46"/>
    <mergeCell ref="BC41:BJ41"/>
    <mergeCell ref="G42:I42"/>
    <mergeCell ref="O42:V42"/>
    <mergeCell ref="W42:AD42"/>
    <mergeCell ref="AE42:AL42"/>
    <mergeCell ref="AM42:AT42"/>
    <mergeCell ref="AU42:BB42"/>
    <mergeCell ref="BC42:BJ42"/>
    <mergeCell ref="G41:I41"/>
    <mergeCell ref="O41:V41"/>
    <mergeCell ref="W41:AD41"/>
    <mergeCell ref="AE41:AL41"/>
    <mergeCell ref="AM41:AT41"/>
    <mergeCell ref="AU41:BB41"/>
    <mergeCell ref="G40:I40"/>
    <mergeCell ref="O40:V40"/>
    <mergeCell ref="W40:AD40"/>
    <mergeCell ref="AE40:AL40"/>
    <mergeCell ref="AM40:AT40"/>
    <mergeCell ref="AU40:BB40"/>
    <mergeCell ref="BC40:BJ40"/>
    <mergeCell ref="AU37:BB37"/>
    <mergeCell ref="BC37:BJ37"/>
    <mergeCell ref="C39:F39"/>
    <mergeCell ref="G39:I39"/>
    <mergeCell ref="J39:M39"/>
    <mergeCell ref="O39:V39"/>
    <mergeCell ref="W39:AD39"/>
    <mergeCell ref="AE39:AL39"/>
    <mergeCell ref="AM39:AT39"/>
    <mergeCell ref="AU39:BB39"/>
    <mergeCell ref="B34:BJ34"/>
    <mergeCell ref="B36:N37"/>
    <mergeCell ref="O36:AD36"/>
    <mergeCell ref="AE36:AT36"/>
    <mergeCell ref="AU36:BJ36"/>
    <mergeCell ref="O37:V37"/>
    <mergeCell ref="W37:AD37"/>
    <mergeCell ref="AE37:AL37"/>
    <mergeCell ref="AM37:AT37"/>
    <mergeCell ref="BC39:BJ39"/>
    <mergeCell ref="BC15:BJ15"/>
    <mergeCell ref="B18:D18"/>
    <mergeCell ref="B20:BJ20"/>
    <mergeCell ref="G15:I15"/>
    <mergeCell ref="O15:V15"/>
    <mergeCell ref="W15:AD15"/>
    <mergeCell ref="AE15:AL15"/>
    <mergeCell ref="AM15:AT15"/>
    <mergeCell ref="AU15:BB15"/>
    <mergeCell ref="C17:D17"/>
    <mergeCell ref="O22:AD22"/>
    <mergeCell ref="AE22:AT22"/>
    <mergeCell ref="AU22:BJ22"/>
    <mergeCell ref="O23:V23"/>
    <mergeCell ref="W23:AD23"/>
    <mergeCell ref="AE23:AL23"/>
    <mergeCell ref="AM23:AT23"/>
    <mergeCell ref="AU23:BB23"/>
    <mergeCell ref="BC23:BJ23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G13:I13"/>
    <mergeCell ref="O13:V13"/>
    <mergeCell ref="W13:AD13"/>
    <mergeCell ref="AE13:AL13"/>
    <mergeCell ref="AM13:AT13"/>
    <mergeCell ref="AU13:BB13"/>
    <mergeCell ref="G12:I12"/>
    <mergeCell ref="O12:V12"/>
    <mergeCell ref="W12:AD12"/>
    <mergeCell ref="AE12:AL12"/>
    <mergeCell ref="AM12:AT12"/>
    <mergeCell ref="AU12:BB12"/>
    <mergeCell ref="BC12:BJ12"/>
    <mergeCell ref="AU9:BB9"/>
    <mergeCell ref="BC9:BJ9"/>
    <mergeCell ref="C11:F11"/>
    <mergeCell ref="G11:I11"/>
    <mergeCell ref="J11:M11"/>
    <mergeCell ref="O11:V11"/>
    <mergeCell ref="W11:AD11"/>
    <mergeCell ref="AE11:AL11"/>
    <mergeCell ref="AM11:AT11"/>
    <mergeCell ref="AU11:BB11"/>
    <mergeCell ref="B5:BJ5"/>
    <mergeCell ref="B6:BJ6"/>
    <mergeCell ref="B8:N9"/>
    <mergeCell ref="O8:AD8"/>
    <mergeCell ref="AE8:AT8"/>
    <mergeCell ref="AU8:BJ8"/>
    <mergeCell ref="O9:V9"/>
    <mergeCell ref="W9:AD9"/>
    <mergeCell ref="AE9:AL9"/>
    <mergeCell ref="AM9:AT9"/>
    <mergeCell ref="BC11:BJ11"/>
  </mergeCells>
  <phoneticPr fontId="1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71"/>
  <sheetViews>
    <sheetView view="pageBreakPreview" topLeftCell="A46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5" ht="11.1" customHeight="1">
      <c r="A1" s="445">
        <f>'189'!AS1+1</f>
        <v>190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5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5" ht="11.1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5" ht="11.1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5" ht="18" customHeight="1">
      <c r="A5" s="40"/>
      <c r="B5" s="507" t="s">
        <v>839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40"/>
    </row>
    <row r="6" spans="1:65" ht="12.9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41"/>
      <c r="BG6" s="40"/>
      <c r="BI6" s="41"/>
      <c r="BJ6" s="19" t="s">
        <v>17</v>
      </c>
      <c r="BK6" s="41"/>
    </row>
    <row r="7" spans="1:65">
      <c r="A7" s="40"/>
      <c r="B7" s="561" t="s">
        <v>1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2"/>
      <c r="O7" s="565" t="s">
        <v>134</v>
      </c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7" t="s">
        <v>135</v>
      </c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8"/>
      <c r="BK7" s="41"/>
      <c r="BL7" s="41"/>
      <c r="BM7" s="41"/>
    </row>
    <row r="8" spans="1:65">
      <c r="A8" s="40"/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4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9" t="s">
        <v>136</v>
      </c>
      <c r="AB8" s="569"/>
      <c r="AC8" s="569"/>
      <c r="AD8" s="569"/>
      <c r="AE8" s="569"/>
      <c r="AF8" s="569"/>
      <c r="AG8" s="569"/>
      <c r="AH8" s="569"/>
      <c r="AI8" s="569"/>
      <c r="AJ8" s="569"/>
      <c r="AK8" s="569"/>
      <c r="AL8" s="569"/>
      <c r="AM8" s="569" t="s">
        <v>137</v>
      </c>
      <c r="AN8" s="569"/>
      <c r="AO8" s="569"/>
      <c r="AP8" s="569"/>
      <c r="AQ8" s="569"/>
      <c r="AR8" s="569"/>
      <c r="AS8" s="569"/>
      <c r="AT8" s="569"/>
      <c r="AU8" s="569"/>
      <c r="AV8" s="569"/>
      <c r="AW8" s="569"/>
      <c r="AX8" s="569"/>
      <c r="AY8" s="569" t="s">
        <v>138</v>
      </c>
      <c r="AZ8" s="569"/>
      <c r="BA8" s="569"/>
      <c r="BB8" s="569"/>
      <c r="BC8" s="569"/>
      <c r="BD8" s="569"/>
      <c r="BE8" s="569"/>
      <c r="BF8" s="569"/>
      <c r="BG8" s="569"/>
      <c r="BH8" s="569"/>
      <c r="BI8" s="569"/>
      <c r="BJ8" s="570"/>
      <c r="BK8" s="41"/>
      <c r="BL8" s="41"/>
      <c r="BM8" s="41"/>
    </row>
    <row r="9" spans="1:6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2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1:65" ht="13.5" customHeight="1">
      <c r="A10" s="40"/>
      <c r="B10" s="40"/>
      <c r="C10" s="503" t="s">
        <v>7</v>
      </c>
      <c r="D10" s="503"/>
      <c r="E10" s="503"/>
      <c r="F10" s="503"/>
      <c r="G10" s="504">
        <v>21</v>
      </c>
      <c r="H10" s="504"/>
      <c r="I10" s="504"/>
      <c r="J10" s="503" t="s">
        <v>1</v>
      </c>
      <c r="K10" s="503"/>
      <c r="L10" s="503"/>
      <c r="M10" s="503"/>
      <c r="N10" s="41"/>
      <c r="O10" s="560">
        <v>3739</v>
      </c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>
        <v>425</v>
      </c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8">
        <v>2163</v>
      </c>
      <c r="AN10" s="558"/>
      <c r="AO10" s="558"/>
      <c r="AP10" s="558"/>
      <c r="AQ10" s="558"/>
      <c r="AR10" s="558"/>
      <c r="AS10" s="558"/>
      <c r="AT10" s="558"/>
      <c r="AU10" s="558"/>
      <c r="AV10" s="558"/>
      <c r="AW10" s="558"/>
      <c r="AX10" s="558"/>
      <c r="AY10" s="558">
        <v>1151</v>
      </c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41"/>
      <c r="BL10" s="41"/>
      <c r="BM10" s="41"/>
    </row>
    <row r="11" spans="1:65" ht="13.5" customHeight="1">
      <c r="A11" s="40"/>
      <c r="B11" s="40"/>
      <c r="C11" s="40"/>
      <c r="D11" s="40"/>
      <c r="E11" s="40"/>
      <c r="G11" s="504">
        <v>22</v>
      </c>
      <c r="H11" s="504"/>
      <c r="I11" s="504"/>
      <c r="J11" s="40"/>
      <c r="K11" s="40"/>
      <c r="L11" s="40"/>
      <c r="M11" s="40"/>
      <c r="N11" s="43"/>
      <c r="O11" s="559">
        <v>3814</v>
      </c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>
        <v>365</v>
      </c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>
        <v>2209</v>
      </c>
      <c r="AN11" s="521"/>
      <c r="AO11" s="521"/>
      <c r="AP11" s="521"/>
      <c r="AQ11" s="521"/>
      <c r="AR11" s="521"/>
      <c r="AS11" s="521"/>
      <c r="AT11" s="521"/>
      <c r="AU11" s="521"/>
      <c r="AV11" s="521"/>
      <c r="AW11" s="521"/>
      <c r="AX11" s="521"/>
      <c r="AY11" s="521">
        <v>1240</v>
      </c>
      <c r="AZ11" s="521"/>
      <c r="BA11" s="521"/>
      <c r="BB11" s="521"/>
      <c r="BC11" s="521"/>
      <c r="BD11" s="521"/>
      <c r="BE11" s="521"/>
      <c r="BF11" s="521"/>
      <c r="BG11" s="521"/>
      <c r="BH11" s="521"/>
      <c r="BI11" s="521"/>
      <c r="BJ11" s="521"/>
      <c r="BK11" s="41"/>
      <c r="BL11" s="41"/>
      <c r="BM11" s="41"/>
    </row>
    <row r="12" spans="1:65" ht="13.5" customHeight="1">
      <c r="A12" s="40"/>
      <c r="B12" s="40"/>
      <c r="C12" s="40"/>
      <c r="D12" s="40"/>
      <c r="E12" s="40"/>
      <c r="G12" s="504">
        <v>23</v>
      </c>
      <c r="H12" s="504"/>
      <c r="I12" s="504"/>
      <c r="J12" s="40"/>
      <c r="K12" s="40"/>
      <c r="L12" s="40"/>
      <c r="M12" s="40"/>
      <c r="N12" s="43"/>
      <c r="O12" s="559">
        <v>4181</v>
      </c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>
        <v>336</v>
      </c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>
        <v>2420</v>
      </c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>
        <v>1425</v>
      </c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41"/>
      <c r="BL12" s="41"/>
      <c r="BM12" s="41"/>
    </row>
    <row r="13" spans="1:65" ht="13.5" customHeight="1">
      <c r="A13" s="40"/>
      <c r="B13" s="40"/>
      <c r="C13" s="40"/>
      <c r="D13" s="40"/>
      <c r="E13" s="40"/>
      <c r="G13" s="504">
        <v>24</v>
      </c>
      <c r="H13" s="504"/>
      <c r="I13" s="504"/>
      <c r="J13" s="40"/>
      <c r="K13" s="40"/>
      <c r="L13" s="40"/>
      <c r="M13" s="40"/>
      <c r="N13" s="43"/>
      <c r="O13" s="559">
        <v>4494</v>
      </c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>
        <v>319</v>
      </c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>
        <v>2497</v>
      </c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>
        <v>1678</v>
      </c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41"/>
      <c r="BL13" s="41"/>
      <c r="BM13" s="41"/>
    </row>
    <row r="14" spans="1:65" ht="13.5" customHeight="1">
      <c r="A14" s="40"/>
      <c r="B14" s="44"/>
      <c r="C14" s="44"/>
      <c r="D14" s="44"/>
      <c r="E14" s="44"/>
      <c r="G14" s="517">
        <v>25</v>
      </c>
      <c r="H14" s="517"/>
      <c r="I14" s="517"/>
      <c r="J14" s="44"/>
      <c r="K14" s="44"/>
      <c r="L14" s="44"/>
      <c r="M14" s="44"/>
      <c r="N14" s="45"/>
      <c r="O14" s="534">
        <v>4771</v>
      </c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>
        <v>311</v>
      </c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>
        <v>2526</v>
      </c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>
        <v>1934</v>
      </c>
      <c r="AZ14" s="535"/>
      <c r="BA14" s="535"/>
      <c r="BB14" s="535"/>
      <c r="BC14" s="535"/>
      <c r="BD14" s="535"/>
      <c r="BE14" s="535"/>
      <c r="BF14" s="535"/>
      <c r="BG14" s="535"/>
      <c r="BH14" s="535"/>
      <c r="BI14" s="535"/>
      <c r="BJ14" s="535"/>
      <c r="BK14" s="41"/>
      <c r="BL14" s="41"/>
      <c r="BM14" s="41"/>
    </row>
    <row r="15" spans="1:65">
      <c r="A15" s="40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1"/>
      <c r="BL15" s="41"/>
      <c r="BM15" s="41"/>
    </row>
    <row r="16" spans="1:65">
      <c r="A16" s="40"/>
      <c r="B16" s="529" t="s">
        <v>9</v>
      </c>
      <c r="C16" s="529"/>
      <c r="D16" s="529"/>
      <c r="E16" s="37" t="s">
        <v>139</v>
      </c>
      <c r="F16" s="18" t="s">
        <v>140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2:62" ht="13.5" customHeight="1"/>
    <row r="18" spans="2:62" ht="18" customHeight="1">
      <c r="B18" s="446" t="s">
        <v>840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</row>
    <row r="19" spans="2:62">
      <c r="BJ19" s="20" t="s">
        <v>66</v>
      </c>
    </row>
    <row r="20" spans="2:62" ht="13.5" customHeight="1">
      <c r="B20" s="537" t="s">
        <v>67</v>
      </c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467" t="s">
        <v>68</v>
      </c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39"/>
      <c r="AI20" s="539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39"/>
      <c r="AV20" s="539"/>
      <c r="AW20" s="539"/>
      <c r="AX20" s="540"/>
      <c r="AY20" s="38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2:62" ht="13.5" customHeight="1"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41" t="s">
        <v>128</v>
      </c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1" t="s">
        <v>131</v>
      </c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3"/>
      <c r="AM21" s="544" t="s">
        <v>121</v>
      </c>
      <c r="AN21" s="545"/>
      <c r="AO21" s="545"/>
      <c r="AP21" s="545"/>
      <c r="AQ21" s="545"/>
      <c r="AR21" s="545"/>
      <c r="AS21" s="545"/>
      <c r="AT21" s="545"/>
      <c r="AU21" s="545"/>
      <c r="AV21" s="545"/>
      <c r="AW21" s="545"/>
      <c r="AX21" s="546"/>
      <c r="AY21" s="548" t="s">
        <v>122</v>
      </c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  <c r="BJ21" s="549"/>
    </row>
    <row r="22" spans="2:62" ht="13.5" customHeight="1"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48" t="s">
        <v>129</v>
      </c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48" t="s">
        <v>120</v>
      </c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1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47"/>
      <c r="AY22" s="548" t="s">
        <v>133</v>
      </c>
      <c r="AZ22" s="549"/>
      <c r="BA22" s="549"/>
      <c r="BB22" s="549"/>
      <c r="BC22" s="549"/>
      <c r="BD22" s="549"/>
      <c r="BE22" s="549"/>
      <c r="BF22" s="549"/>
      <c r="BG22" s="549"/>
      <c r="BH22" s="549"/>
      <c r="BI22" s="549"/>
      <c r="BJ22" s="549"/>
    </row>
    <row r="23" spans="2:62" ht="13.5" customHeight="1"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52" t="s">
        <v>130</v>
      </c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2" t="s">
        <v>132</v>
      </c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4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2"/>
      <c r="AX23" s="470"/>
      <c r="AY23" s="27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2:62" ht="7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1"/>
    </row>
    <row r="25" spans="2:62" ht="13.5" customHeight="1">
      <c r="B25" s="6"/>
      <c r="C25" s="536" t="s">
        <v>69</v>
      </c>
      <c r="D25" s="536"/>
      <c r="E25" s="536"/>
      <c r="F25" s="536"/>
      <c r="G25" s="495">
        <v>21</v>
      </c>
      <c r="H25" s="495"/>
      <c r="I25" s="495"/>
      <c r="J25" s="536" t="s">
        <v>67</v>
      </c>
      <c r="K25" s="536"/>
      <c r="L25" s="536"/>
      <c r="M25" s="536"/>
      <c r="N25" s="22"/>
      <c r="O25" s="456">
        <v>10047</v>
      </c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56">
        <v>539</v>
      </c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>
        <v>896</v>
      </c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>
        <v>5459</v>
      </c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</row>
    <row r="26" spans="2:62" ht="13.5" customHeight="1">
      <c r="B26" s="6"/>
      <c r="C26" s="6"/>
      <c r="D26" s="6"/>
      <c r="E26" s="6"/>
      <c r="F26" s="6"/>
      <c r="G26" s="495">
        <v>22</v>
      </c>
      <c r="H26" s="495"/>
      <c r="I26" s="495"/>
      <c r="J26" s="6"/>
      <c r="K26" s="6"/>
      <c r="L26" s="6"/>
      <c r="M26" s="6"/>
      <c r="N26" s="22"/>
      <c r="O26" s="456">
        <v>10152</v>
      </c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56">
        <v>552</v>
      </c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>
        <v>922</v>
      </c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>
        <v>5474</v>
      </c>
      <c r="AZ26" s="483"/>
      <c r="BA26" s="483"/>
      <c r="BB26" s="483"/>
      <c r="BC26" s="483"/>
      <c r="BD26" s="483"/>
      <c r="BE26" s="483"/>
      <c r="BF26" s="483"/>
      <c r="BG26" s="483"/>
      <c r="BH26" s="483"/>
      <c r="BI26" s="483"/>
      <c r="BJ26" s="483"/>
    </row>
    <row r="27" spans="2:62" ht="13.5" customHeight="1">
      <c r="B27" s="6"/>
      <c r="C27" s="6"/>
      <c r="D27" s="6"/>
      <c r="E27" s="6"/>
      <c r="F27" s="6"/>
      <c r="G27" s="495">
        <v>23</v>
      </c>
      <c r="H27" s="495"/>
      <c r="I27" s="495"/>
      <c r="J27" s="6"/>
      <c r="K27" s="6"/>
      <c r="L27" s="6"/>
      <c r="M27" s="6"/>
      <c r="N27" s="22"/>
      <c r="O27" s="456">
        <v>10262</v>
      </c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56">
        <v>557</v>
      </c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>
        <v>946</v>
      </c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>
        <v>5453</v>
      </c>
      <c r="AZ27" s="483"/>
      <c r="BA27" s="483"/>
      <c r="BB27" s="483"/>
      <c r="BC27" s="483"/>
      <c r="BD27" s="483"/>
      <c r="BE27" s="483"/>
      <c r="BF27" s="483"/>
      <c r="BG27" s="483"/>
      <c r="BH27" s="483"/>
      <c r="BI27" s="483"/>
      <c r="BJ27" s="483"/>
    </row>
    <row r="28" spans="2:62" ht="13.5" customHeight="1">
      <c r="B28" s="6"/>
      <c r="C28" s="6"/>
      <c r="D28" s="6"/>
      <c r="E28" s="6"/>
      <c r="F28" s="6"/>
      <c r="G28" s="495">
        <v>24</v>
      </c>
      <c r="H28" s="495"/>
      <c r="I28" s="495"/>
      <c r="J28" s="6"/>
      <c r="K28" s="6"/>
      <c r="L28" s="6"/>
      <c r="M28" s="6"/>
      <c r="N28" s="22"/>
      <c r="O28" s="456">
        <v>10334</v>
      </c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56">
        <v>556</v>
      </c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>
        <v>947</v>
      </c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>
        <v>5377</v>
      </c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</row>
    <row r="29" spans="2:62" ht="13.5" customHeight="1">
      <c r="B29" s="6"/>
      <c r="C29" s="6"/>
      <c r="D29" s="6"/>
      <c r="E29" s="6"/>
      <c r="F29" s="6"/>
      <c r="G29" s="555">
        <v>25</v>
      </c>
      <c r="H29" s="555"/>
      <c r="I29" s="555"/>
      <c r="J29" s="6"/>
      <c r="K29" s="6"/>
      <c r="L29" s="6"/>
      <c r="M29" s="6"/>
      <c r="N29" s="22"/>
      <c r="O29" s="453">
        <v>10426</v>
      </c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>
        <v>558</v>
      </c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>
        <v>961</v>
      </c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>
        <v>5357</v>
      </c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</row>
    <row r="30" spans="2:62" ht="7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2:62" ht="13.5" customHeight="1">
      <c r="B31" s="480" t="s">
        <v>71</v>
      </c>
      <c r="C31" s="480"/>
      <c r="D31" s="480"/>
      <c r="E31" s="33" t="s">
        <v>72</v>
      </c>
      <c r="F31" s="2" t="s">
        <v>73</v>
      </c>
    </row>
    <row r="33" spans="2:62" ht="18" customHeight="1">
      <c r="B33" s="446" t="s">
        <v>841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</row>
    <row r="34" spans="2:62" ht="12.95" customHeight="1">
      <c r="B34" s="454" t="s">
        <v>74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</row>
    <row r="35" spans="2:62" ht="12.95" customHeight="1">
      <c r="BJ35" s="20" t="s">
        <v>75</v>
      </c>
    </row>
    <row r="36" spans="2:62">
      <c r="B36" s="461" t="s">
        <v>401</v>
      </c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 t="s">
        <v>77</v>
      </c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 t="s">
        <v>78</v>
      </c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 t="s">
        <v>79</v>
      </c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 t="s">
        <v>80</v>
      </c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7"/>
    </row>
    <row r="37" spans="2:62">
      <c r="B37" s="463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556" t="s">
        <v>81</v>
      </c>
      <c r="P37" s="556"/>
      <c r="Q37" s="556"/>
      <c r="R37" s="556"/>
      <c r="S37" s="556" t="s">
        <v>82</v>
      </c>
      <c r="T37" s="556"/>
      <c r="U37" s="556"/>
      <c r="V37" s="556"/>
      <c r="W37" s="556" t="s">
        <v>83</v>
      </c>
      <c r="X37" s="556"/>
      <c r="Y37" s="556"/>
      <c r="Z37" s="556"/>
      <c r="AA37" s="556" t="s">
        <v>81</v>
      </c>
      <c r="AB37" s="556"/>
      <c r="AC37" s="556"/>
      <c r="AD37" s="556"/>
      <c r="AE37" s="556" t="s">
        <v>82</v>
      </c>
      <c r="AF37" s="556"/>
      <c r="AG37" s="556"/>
      <c r="AH37" s="556"/>
      <c r="AI37" s="556" t="s">
        <v>83</v>
      </c>
      <c r="AJ37" s="556"/>
      <c r="AK37" s="556"/>
      <c r="AL37" s="556"/>
      <c r="AM37" s="556" t="s">
        <v>81</v>
      </c>
      <c r="AN37" s="556"/>
      <c r="AO37" s="556"/>
      <c r="AP37" s="556"/>
      <c r="AQ37" s="556" t="s">
        <v>82</v>
      </c>
      <c r="AR37" s="556"/>
      <c r="AS37" s="556"/>
      <c r="AT37" s="556"/>
      <c r="AU37" s="556" t="s">
        <v>83</v>
      </c>
      <c r="AV37" s="556"/>
      <c r="AW37" s="556"/>
      <c r="AX37" s="556"/>
      <c r="AY37" s="556" t="s">
        <v>81</v>
      </c>
      <c r="AZ37" s="556"/>
      <c r="BA37" s="556"/>
      <c r="BB37" s="556"/>
      <c r="BC37" s="556" t="s">
        <v>82</v>
      </c>
      <c r="BD37" s="556"/>
      <c r="BE37" s="556"/>
      <c r="BF37" s="556"/>
      <c r="BG37" s="556" t="s">
        <v>83</v>
      </c>
      <c r="BH37" s="556"/>
      <c r="BI37" s="556"/>
      <c r="BJ37" s="557"/>
    </row>
    <row r="38" spans="2:62" ht="7.5" customHeight="1">
      <c r="N38" s="21"/>
    </row>
    <row r="39" spans="2:62" ht="13.5" customHeight="1">
      <c r="C39" s="458" t="s">
        <v>69</v>
      </c>
      <c r="D39" s="458"/>
      <c r="E39" s="458"/>
      <c r="F39" s="458"/>
      <c r="G39" s="454">
        <v>22</v>
      </c>
      <c r="H39" s="454"/>
      <c r="I39" s="454"/>
      <c r="J39" s="454" t="s">
        <v>76</v>
      </c>
      <c r="K39" s="454"/>
      <c r="L39" s="454"/>
      <c r="M39" s="454"/>
      <c r="N39" s="22"/>
      <c r="O39" s="451">
        <v>41</v>
      </c>
      <c r="P39" s="451"/>
      <c r="Q39" s="451"/>
      <c r="R39" s="451"/>
      <c r="S39" s="456">
        <v>22</v>
      </c>
      <c r="T39" s="456"/>
      <c r="U39" s="456"/>
      <c r="V39" s="456"/>
      <c r="W39" s="456">
        <v>19</v>
      </c>
      <c r="X39" s="456"/>
      <c r="Y39" s="456"/>
      <c r="Z39" s="456"/>
      <c r="AA39" s="451">
        <v>62</v>
      </c>
      <c r="AB39" s="451"/>
      <c r="AC39" s="451"/>
      <c r="AD39" s="451"/>
      <c r="AE39" s="456">
        <v>42</v>
      </c>
      <c r="AF39" s="456"/>
      <c r="AG39" s="456"/>
      <c r="AH39" s="456"/>
      <c r="AI39" s="456">
        <v>20</v>
      </c>
      <c r="AJ39" s="456"/>
      <c r="AK39" s="456"/>
      <c r="AL39" s="456"/>
      <c r="AM39" s="456">
        <v>68</v>
      </c>
      <c r="AN39" s="456"/>
      <c r="AO39" s="456"/>
      <c r="AP39" s="456"/>
      <c r="AQ39" s="456">
        <v>40</v>
      </c>
      <c r="AR39" s="456"/>
      <c r="AS39" s="456"/>
      <c r="AT39" s="456"/>
      <c r="AU39" s="456">
        <v>28</v>
      </c>
      <c r="AV39" s="456"/>
      <c r="AW39" s="456"/>
      <c r="AX39" s="456"/>
      <c r="AY39" s="451">
        <v>48</v>
      </c>
      <c r="AZ39" s="451"/>
      <c r="BA39" s="451"/>
      <c r="BB39" s="451"/>
      <c r="BC39" s="456">
        <v>23</v>
      </c>
      <c r="BD39" s="456"/>
      <c r="BE39" s="456"/>
      <c r="BF39" s="456"/>
      <c r="BG39" s="456">
        <v>25</v>
      </c>
      <c r="BH39" s="456"/>
      <c r="BI39" s="456"/>
      <c r="BJ39" s="456"/>
    </row>
    <row r="40" spans="2:62" ht="13.5" customHeight="1">
      <c r="G40" s="454">
        <v>23</v>
      </c>
      <c r="H40" s="454"/>
      <c r="I40" s="454"/>
      <c r="N40" s="22"/>
      <c r="O40" s="451">
        <v>39</v>
      </c>
      <c r="P40" s="451"/>
      <c r="Q40" s="451"/>
      <c r="R40" s="451"/>
      <c r="S40" s="451">
        <v>22</v>
      </c>
      <c r="T40" s="451"/>
      <c r="U40" s="451"/>
      <c r="V40" s="451"/>
      <c r="W40" s="451">
        <v>17</v>
      </c>
      <c r="X40" s="451"/>
      <c r="Y40" s="451"/>
      <c r="Z40" s="451"/>
      <c r="AA40" s="451">
        <v>64</v>
      </c>
      <c r="AB40" s="451"/>
      <c r="AC40" s="451"/>
      <c r="AD40" s="451"/>
      <c r="AE40" s="451">
        <v>44</v>
      </c>
      <c r="AF40" s="451"/>
      <c r="AG40" s="451"/>
      <c r="AH40" s="451"/>
      <c r="AI40" s="451">
        <v>20</v>
      </c>
      <c r="AJ40" s="451"/>
      <c r="AK40" s="451"/>
      <c r="AL40" s="451"/>
      <c r="AM40" s="456">
        <v>68</v>
      </c>
      <c r="AN40" s="456"/>
      <c r="AO40" s="456"/>
      <c r="AP40" s="456"/>
      <c r="AQ40" s="451">
        <v>40</v>
      </c>
      <c r="AR40" s="451"/>
      <c r="AS40" s="451"/>
      <c r="AT40" s="451"/>
      <c r="AU40" s="451">
        <v>28</v>
      </c>
      <c r="AV40" s="451"/>
      <c r="AW40" s="451"/>
      <c r="AX40" s="451"/>
      <c r="AY40" s="451">
        <v>50</v>
      </c>
      <c r="AZ40" s="451"/>
      <c r="BA40" s="451"/>
      <c r="BB40" s="451"/>
      <c r="BC40" s="451">
        <v>24</v>
      </c>
      <c r="BD40" s="451"/>
      <c r="BE40" s="451"/>
      <c r="BF40" s="451"/>
      <c r="BG40" s="451">
        <v>26</v>
      </c>
      <c r="BH40" s="451"/>
      <c r="BI40" s="451"/>
      <c r="BJ40" s="451"/>
    </row>
    <row r="41" spans="2:62" ht="13.5" customHeight="1">
      <c r="G41" s="454">
        <v>24</v>
      </c>
      <c r="H41" s="454"/>
      <c r="I41" s="454"/>
      <c r="N41" s="22"/>
      <c r="O41" s="451">
        <v>37</v>
      </c>
      <c r="P41" s="451"/>
      <c r="Q41" s="451"/>
      <c r="R41" s="451"/>
      <c r="S41" s="451">
        <v>21</v>
      </c>
      <c r="T41" s="451"/>
      <c r="U41" s="451"/>
      <c r="V41" s="451"/>
      <c r="W41" s="451">
        <v>16</v>
      </c>
      <c r="X41" s="451"/>
      <c r="Y41" s="451"/>
      <c r="Z41" s="451"/>
      <c r="AA41" s="451">
        <v>60</v>
      </c>
      <c r="AB41" s="451"/>
      <c r="AC41" s="451"/>
      <c r="AD41" s="451"/>
      <c r="AE41" s="451">
        <v>41</v>
      </c>
      <c r="AF41" s="451"/>
      <c r="AG41" s="451"/>
      <c r="AH41" s="451"/>
      <c r="AI41" s="451">
        <v>19</v>
      </c>
      <c r="AJ41" s="451"/>
      <c r="AK41" s="451"/>
      <c r="AL41" s="451"/>
      <c r="AM41" s="456">
        <v>68</v>
      </c>
      <c r="AN41" s="456"/>
      <c r="AO41" s="456"/>
      <c r="AP41" s="456"/>
      <c r="AQ41" s="451">
        <v>40</v>
      </c>
      <c r="AR41" s="451"/>
      <c r="AS41" s="451"/>
      <c r="AT41" s="451"/>
      <c r="AU41" s="451">
        <v>28</v>
      </c>
      <c r="AV41" s="451"/>
      <c r="AW41" s="451"/>
      <c r="AX41" s="451"/>
      <c r="AY41" s="451">
        <v>51</v>
      </c>
      <c r="AZ41" s="451"/>
      <c r="BA41" s="451"/>
      <c r="BB41" s="451"/>
      <c r="BC41" s="451">
        <v>26</v>
      </c>
      <c r="BD41" s="451"/>
      <c r="BE41" s="451"/>
      <c r="BF41" s="451"/>
      <c r="BG41" s="451">
        <v>25</v>
      </c>
      <c r="BH41" s="451"/>
      <c r="BI41" s="451"/>
      <c r="BJ41" s="451"/>
    </row>
    <row r="42" spans="2:62" ht="13.5" customHeight="1">
      <c r="G42" s="454">
        <v>25</v>
      </c>
      <c r="H42" s="454"/>
      <c r="I42" s="454"/>
      <c r="N42" s="22"/>
      <c r="O42" s="451">
        <v>34</v>
      </c>
      <c r="P42" s="451"/>
      <c r="Q42" s="451"/>
      <c r="R42" s="451"/>
      <c r="S42" s="451">
        <v>19</v>
      </c>
      <c r="T42" s="451"/>
      <c r="U42" s="451"/>
      <c r="V42" s="451"/>
      <c r="W42" s="451">
        <v>15</v>
      </c>
      <c r="X42" s="451"/>
      <c r="Y42" s="451"/>
      <c r="Z42" s="451"/>
      <c r="AA42" s="451">
        <v>58</v>
      </c>
      <c r="AB42" s="451"/>
      <c r="AC42" s="451"/>
      <c r="AD42" s="451"/>
      <c r="AE42" s="451">
        <v>42</v>
      </c>
      <c r="AF42" s="451"/>
      <c r="AG42" s="451"/>
      <c r="AH42" s="451"/>
      <c r="AI42" s="451">
        <v>16</v>
      </c>
      <c r="AJ42" s="451"/>
      <c r="AK42" s="451"/>
      <c r="AL42" s="451"/>
      <c r="AM42" s="456">
        <v>68</v>
      </c>
      <c r="AN42" s="456"/>
      <c r="AO42" s="456"/>
      <c r="AP42" s="456"/>
      <c r="AQ42" s="451">
        <v>41</v>
      </c>
      <c r="AR42" s="451"/>
      <c r="AS42" s="451"/>
      <c r="AT42" s="451"/>
      <c r="AU42" s="451">
        <v>27</v>
      </c>
      <c r="AV42" s="451"/>
      <c r="AW42" s="451"/>
      <c r="AX42" s="451"/>
      <c r="AY42" s="451">
        <v>49</v>
      </c>
      <c r="AZ42" s="451"/>
      <c r="BA42" s="451"/>
      <c r="BB42" s="451"/>
      <c r="BC42" s="451">
        <v>25</v>
      </c>
      <c r="BD42" s="451"/>
      <c r="BE42" s="451"/>
      <c r="BF42" s="451"/>
      <c r="BG42" s="451">
        <v>24</v>
      </c>
      <c r="BH42" s="451"/>
      <c r="BI42" s="451"/>
      <c r="BJ42" s="451"/>
    </row>
    <row r="43" spans="2:62" ht="13.5" customHeight="1">
      <c r="G43" s="455">
        <v>26</v>
      </c>
      <c r="H43" s="455"/>
      <c r="I43" s="455"/>
      <c r="N43" s="22"/>
      <c r="O43" s="453">
        <v>35</v>
      </c>
      <c r="P43" s="453"/>
      <c r="Q43" s="453"/>
      <c r="R43" s="453"/>
      <c r="S43" s="453">
        <v>20</v>
      </c>
      <c r="T43" s="453"/>
      <c r="U43" s="453"/>
      <c r="V43" s="453"/>
      <c r="W43" s="453">
        <v>15</v>
      </c>
      <c r="X43" s="453"/>
      <c r="Y43" s="453"/>
      <c r="Z43" s="453"/>
      <c r="AA43" s="453">
        <v>57</v>
      </c>
      <c r="AB43" s="453"/>
      <c r="AC43" s="453"/>
      <c r="AD43" s="453"/>
      <c r="AE43" s="453">
        <v>40</v>
      </c>
      <c r="AF43" s="453"/>
      <c r="AG43" s="453"/>
      <c r="AH43" s="453"/>
      <c r="AI43" s="453">
        <v>17</v>
      </c>
      <c r="AJ43" s="453"/>
      <c r="AK43" s="453"/>
      <c r="AL43" s="453"/>
      <c r="AM43" s="453">
        <v>66</v>
      </c>
      <c r="AN43" s="453"/>
      <c r="AO43" s="453"/>
      <c r="AP43" s="453"/>
      <c r="AQ43" s="453">
        <v>40</v>
      </c>
      <c r="AR43" s="453"/>
      <c r="AS43" s="453"/>
      <c r="AT43" s="453"/>
      <c r="AU43" s="453">
        <v>26</v>
      </c>
      <c r="AV43" s="453"/>
      <c r="AW43" s="453"/>
      <c r="AX43" s="453"/>
      <c r="AY43" s="453">
        <v>44</v>
      </c>
      <c r="AZ43" s="453"/>
      <c r="BA43" s="453"/>
      <c r="BB43" s="453"/>
      <c r="BC43" s="453">
        <v>24</v>
      </c>
      <c r="BD43" s="453"/>
      <c r="BE43" s="453"/>
      <c r="BF43" s="453"/>
      <c r="BG43" s="453">
        <v>20</v>
      </c>
      <c r="BH43" s="453"/>
      <c r="BI43" s="453"/>
      <c r="BJ43" s="453"/>
    </row>
    <row r="44" spans="2:62" ht="7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3.5" customHeight="1">
      <c r="B45" s="452" t="s">
        <v>71</v>
      </c>
      <c r="C45" s="452"/>
      <c r="D45" s="452"/>
      <c r="E45" s="33" t="s">
        <v>72</v>
      </c>
      <c r="F45" s="2" t="s">
        <v>84</v>
      </c>
    </row>
    <row r="47" spans="2:62" ht="12.75" customHeight="1">
      <c r="B47" s="454" t="s">
        <v>85</v>
      </c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</row>
    <row r="48" spans="2:6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ht="13.5" customHeight="1">
      <c r="B49" s="461" t="s">
        <v>67</v>
      </c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 t="s">
        <v>77</v>
      </c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 t="s">
        <v>78</v>
      </c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7"/>
    </row>
    <row r="50" spans="2:62">
      <c r="B50" s="463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 t="s">
        <v>86</v>
      </c>
      <c r="P50" s="464"/>
      <c r="Q50" s="464"/>
      <c r="R50" s="464"/>
      <c r="S50" s="464"/>
      <c r="T50" s="464"/>
      <c r="U50" s="464"/>
      <c r="V50" s="464"/>
      <c r="W50" s="464" t="s">
        <v>87</v>
      </c>
      <c r="X50" s="464"/>
      <c r="Y50" s="464"/>
      <c r="Z50" s="464"/>
      <c r="AA50" s="464"/>
      <c r="AB50" s="464"/>
      <c r="AC50" s="464"/>
      <c r="AD50" s="464"/>
      <c r="AE50" s="464" t="s">
        <v>88</v>
      </c>
      <c r="AF50" s="464"/>
      <c r="AG50" s="464"/>
      <c r="AH50" s="464"/>
      <c r="AI50" s="464"/>
      <c r="AJ50" s="464"/>
      <c r="AK50" s="464"/>
      <c r="AL50" s="464"/>
      <c r="AM50" s="464" t="s">
        <v>86</v>
      </c>
      <c r="AN50" s="464"/>
      <c r="AO50" s="464"/>
      <c r="AP50" s="464"/>
      <c r="AQ50" s="464"/>
      <c r="AR50" s="464"/>
      <c r="AS50" s="464"/>
      <c r="AT50" s="464"/>
      <c r="AU50" s="464" t="s">
        <v>87</v>
      </c>
      <c r="AV50" s="464"/>
      <c r="AW50" s="464"/>
      <c r="AX50" s="464"/>
      <c r="AY50" s="464"/>
      <c r="AZ50" s="464"/>
      <c r="BA50" s="464"/>
      <c r="BB50" s="464"/>
      <c r="BC50" s="464" t="s">
        <v>88</v>
      </c>
      <c r="BD50" s="464"/>
      <c r="BE50" s="464"/>
      <c r="BF50" s="464"/>
      <c r="BG50" s="464"/>
      <c r="BH50" s="464"/>
      <c r="BI50" s="464"/>
      <c r="BJ50" s="466"/>
    </row>
    <row r="51" spans="2:62">
      <c r="N51" s="21"/>
      <c r="U51" s="495" t="s">
        <v>89</v>
      </c>
      <c r="V51" s="495"/>
      <c r="AK51" s="495" t="s">
        <v>89</v>
      </c>
      <c r="AL51" s="495"/>
      <c r="AS51" s="495" t="s">
        <v>89</v>
      </c>
      <c r="AT51" s="495"/>
      <c r="BI51" s="495" t="s">
        <v>89</v>
      </c>
      <c r="BJ51" s="495"/>
    </row>
    <row r="52" spans="2:62" ht="7.5" customHeight="1">
      <c r="N52" s="22"/>
    </row>
    <row r="53" spans="2:62" ht="13.5" customHeight="1">
      <c r="C53" s="458" t="s">
        <v>69</v>
      </c>
      <c r="D53" s="458"/>
      <c r="E53" s="458"/>
      <c r="F53" s="458"/>
      <c r="G53" s="454">
        <v>21</v>
      </c>
      <c r="H53" s="454"/>
      <c r="I53" s="454"/>
      <c r="J53" s="458" t="s">
        <v>67</v>
      </c>
      <c r="K53" s="458"/>
      <c r="L53" s="458"/>
      <c r="M53" s="458"/>
      <c r="N53" s="22"/>
      <c r="O53" s="456">
        <v>4411315</v>
      </c>
      <c r="P53" s="456"/>
      <c r="Q53" s="456"/>
      <c r="R53" s="456"/>
      <c r="S53" s="456"/>
      <c r="T53" s="456"/>
      <c r="U53" s="456"/>
      <c r="V53" s="456"/>
      <c r="W53" s="456">
        <v>454</v>
      </c>
      <c r="X53" s="456"/>
      <c r="Y53" s="456"/>
      <c r="Z53" s="456"/>
      <c r="AA53" s="456"/>
      <c r="AB53" s="456"/>
      <c r="AC53" s="456"/>
      <c r="AD53" s="456"/>
      <c r="AE53" s="456">
        <v>9717</v>
      </c>
      <c r="AF53" s="456"/>
      <c r="AG53" s="456"/>
      <c r="AH53" s="456"/>
      <c r="AI53" s="456"/>
      <c r="AJ53" s="456"/>
      <c r="AK53" s="456"/>
      <c r="AL53" s="456"/>
      <c r="AM53" s="456">
        <v>8891944</v>
      </c>
      <c r="AN53" s="456"/>
      <c r="AO53" s="456"/>
      <c r="AP53" s="456"/>
      <c r="AQ53" s="456"/>
      <c r="AR53" s="456"/>
      <c r="AS53" s="456"/>
      <c r="AT53" s="456"/>
      <c r="AU53" s="456">
        <v>731</v>
      </c>
      <c r="AV53" s="456"/>
      <c r="AW53" s="456"/>
      <c r="AX53" s="456"/>
      <c r="AY53" s="456"/>
      <c r="AZ53" s="456"/>
      <c r="BA53" s="456"/>
      <c r="BB53" s="456"/>
      <c r="BC53" s="456">
        <v>12164</v>
      </c>
      <c r="BD53" s="456"/>
      <c r="BE53" s="456"/>
      <c r="BF53" s="456"/>
      <c r="BG53" s="456"/>
      <c r="BH53" s="456"/>
      <c r="BI53" s="456"/>
      <c r="BJ53" s="456"/>
    </row>
    <row r="54" spans="2:62" ht="13.5" customHeight="1">
      <c r="G54" s="454">
        <v>22</v>
      </c>
      <c r="H54" s="454"/>
      <c r="I54" s="454"/>
      <c r="N54" s="22"/>
      <c r="O54" s="451">
        <v>4280067</v>
      </c>
      <c r="P54" s="451"/>
      <c r="Q54" s="451"/>
      <c r="R54" s="451"/>
      <c r="S54" s="451"/>
      <c r="T54" s="451"/>
      <c r="U54" s="451"/>
      <c r="V54" s="451"/>
      <c r="W54" s="451">
        <v>445</v>
      </c>
      <c r="X54" s="451"/>
      <c r="Y54" s="451"/>
      <c r="Z54" s="451"/>
      <c r="AA54" s="451"/>
      <c r="AB54" s="451"/>
      <c r="AC54" s="451"/>
      <c r="AD54" s="451"/>
      <c r="AE54" s="451">
        <v>9618</v>
      </c>
      <c r="AF54" s="451"/>
      <c r="AG54" s="451"/>
      <c r="AH54" s="451"/>
      <c r="AI54" s="451"/>
      <c r="AJ54" s="451"/>
      <c r="AK54" s="451"/>
      <c r="AL54" s="451"/>
      <c r="AM54" s="451">
        <v>7587012</v>
      </c>
      <c r="AN54" s="451"/>
      <c r="AO54" s="451"/>
      <c r="AP54" s="451"/>
      <c r="AQ54" s="451"/>
      <c r="AR54" s="451"/>
      <c r="AS54" s="451"/>
      <c r="AT54" s="451"/>
      <c r="AU54" s="451">
        <v>741</v>
      </c>
      <c r="AV54" s="451"/>
      <c r="AW54" s="451"/>
      <c r="AX54" s="451"/>
      <c r="AY54" s="451"/>
      <c r="AZ54" s="451"/>
      <c r="BA54" s="451"/>
      <c r="BB54" s="451"/>
      <c r="BC54" s="451">
        <v>10239</v>
      </c>
      <c r="BD54" s="451"/>
      <c r="BE54" s="451"/>
      <c r="BF54" s="451"/>
      <c r="BG54" s="451"/>
      <c r="BH54" s="451"/>
      <c r="BI54" s="451"/>
      <c r="BJ54" s="451"/>
    </row>
    <row r="55" spans="2:62" ht="13.5" customHeight="1">
      <c r="G55" s="454">
        <v>23</v>
      </c>
      <c r="H55" s="454"/>
      <c r="I55" s="454"/>
      <c r="N55" s="22"/>
      <c r="O55" s="451">
        <v>4178933</v>
      </c>
      <c r="P55" s="451"/>
      <c r="Q55" s="451"/>
      <c r="R55" s="451"/>
      <c r="S55" s="451"/>
      <c r="T55" s="451"/>
      <c r="U55" s="451"/>
      <c r="V55" s="451"/>
      <c r="W55" s="451">
        <v>466</v>
      </c>
      <c r="X55" s="451"/>
      <c r="Y55" s="451"/>
      <c r="Z55" s="451"/>
      <c r="AA55" s="451"/>
      <c r="AB55" s="451"/>
      <c r="AC55" s="451"/>
      <c r="AD55" s="451"/>
      <c r="AE55" s="451">
        <v>8968</v>
      </c>
      <c r="AF55" s="451"/>
      <c r="AG55" s="451"/>
      <c r="AH55" s="451"/>
      <c r="AI55" s="451"/>
      <c r="AJ55" s="451"/>
      <c r="AK55" s="451"/>
      <c r="AL55" s="451"/>
      <c r="AM55" s="451">
        <v>7299403</v>
      </c>
      <c r="AN55" s="451"/>
      <c r="AO55" s="451"/>
      <c r="AP55" s="451"/>
      <c r="AQ55" s="451"/>
      <c r="AR55" s="451"/>
      <c r="AS55" s="451"/>
      <c r="AT55" s="451"/>
      <c r="AU55" s="451">
        <v>758</v>
      </c>
      <c r="AV55" s="451"/>
      <c r="AW55" s="451"/>
      <c r="AX55" s="451"/>
      <c r="AY55" s="451"/>
      <c r="AZ55" s="451"/>
      <c r="BA55" s="451"/>
      <c r="BB55" s="451"/>
      <c r="BC55" s="451">
        <v>9630</v>
      </c>
      <c r="BD55" s="451"/>
      <c r="BE55" s="451"/>
      <c r="BF55" s="451"/>
      <c r="BG55" s="451"/>
      <c r="BH55" s="451"/>
      <c r="BI55" s="451"/>
      <c r="BJ55" s="451"/>
    </row>
    <row r="56" spans="2:62" ht="13.5" customHeight="1">
      <c r="G56" s="454">
        <v>24</v>
      </c>
      <c r="H56" s="454"/>
      <c r="I56" s="454"/>
      <c r="N56" s="22"/>
      <c r="O56" s="451">
        <v>3751268</v>
      </c>
      <c r="P56" s="451"/>
      <c r="Q56" s="451"/>
      <c r="R56" s="451"/>
      <c r="S56" s="451"/>
      <c r="T56" s="451"/>
      <c r="U56" s="451"/>
      <c r="V56" s="451"/>
      <c r="W56" s="451">
        <v>420</v>
      </c>
      <c r="X56" s="451"/>
      <c r="Y56" s="451"/>
      <c r="Z56" s="451"/>
      <c r="AA56" s="451"/>
      <c r="AB56" s="451"/>
      <c r="AC56" s="451"/>
      <c r="AD56" s="451"/>
      <c r="AE56" s="451">
        <v>8932</v>
      </c>
      <c r="AF56" s="451"/>
      <c r="AG56" s="451"/>
      <c r="AH56" s="451"/>
      <c r="AI56" s="451"/>
      <c r="AJ56" s="451"/>
      <c r="AK56" s="451"/>
      <c r="AL56" s="451"/>
      <c r="AM56" s="451">
        <v>7354289</v>
      </c>
      <c r="AN56" s="451"/>
      <c r="AO56" s="451"/>
      <c r="AP56" s="451"/>
      <c r="AQ56" s="451"/>
      <c r="AR56" s="451"/>
      <c r="AS56" s="451"/>
      <c r="AT56" s="451"/>
      <c r="AU56" s="451">
        <v>706</v>
      </c>
      <c r="AV56" s="451"/>
      <c r="AW56" s="451"/>
      <c r="AX56" s="451"/>
      <c r="AY56" s="451"/>
      <c r="AZ56" s="451"/>
      <c r="BA56" s="451"/>
      <c r="BB56" s="451"/>
      <c r="BC56" s="451">
        <v>10417</v>
      </c>
      <c r="BD56" s="451"/>
      <c r="BE56" s="451"/>
      <c r="BF56" s="451"/>
      <c r="BG56" s="451"/>
      <c r="BH56" s="451"/>
      <c r="BI56" s="451"/>
      <c r="BJ56" s="451"/>
    </row>
    <row r="57" spans="2:62" ht="13.5" customHeight="1">
      <c r="G57" s="455">
        <v>25</v>
      </c>
      <c r="H57" s="455"/>
      <c r="I57" s="455"/>
      <c r="N57" s="22"/>
      <c r="O57" s="453">
        <v>4112040</v>
      </c>
      <c r="P57" s="453"/>
      <c r="Q57" s="453"/>
      <c r="R57" s="453"/>
      <c r="S57" s="453"/>
      <c r="T57" s="453"/>
      <c r="U57" s="453"/>
      <c r="V57" s="453"/>
      <c r="W57" s="453">
        <v>408</v>
      </c>
      <c r="X57" s="453"/>
      <c r="Y57" s="453"/>
      <c r="Z57" s="453"/>
      <c r="AA57" s="453"/>
      <c r="AB57" s="453"/>
      <c r="AC57" s="453"/>
      <c r="AD57" s="453"/>
      <c r="AE57" s="453">
        <v>10079</v>
      </c>
      <c r="AF57" s="453"/>
      <c r="AG57" s="453"/>
      <c r="AH57" s="453"/>
      <c r="AI57" s="453"/>
      <c r="AJ57" s="453"/>
      <c r="AK57" s="453"/>
      <c r="AL57" s="453"/>
      <c r="AM57" s="453">
        <v>6382045</v>
      </c>
      <c r="AN57" s="453"/>
      <c r="AO57" s="453"/>
      <c r="AP57" s="453"/>
      <c r="AQ57" s="453"/>
      <c r="AR57" s="453"/>
      <c r="AS57" s="453"/>
      <c r="AT57" s="453"/>
      <c r="AU57" s="453">
        <v>684</v>
      </c>
      <c r="AV57" s="453"/>
      <c r="AW57" s="453"/>
      <c r="AX57" s="453"/>
      <c r="AY57" s="453"/>
      <c r="AZ57" s="453"/>
      <c r="BA57" s="453"/>
      <c r="BB57" s="453"/>
      <c r="BC57" s="453">
        <v>9330</v>
      </c>
      <c r="BD57" s="453"/>
      <c r="BE57" s="453"/>
      <c r="BF57" s="453"/>
      <c r="BG57" s="453"/>
      <c r="BH57" s="453"/>
      <c r="BI57" s="453"/>
      <c r="BJ57" s="453"/>
    </row>
    <row r="58" spans="2:62" ht="12.9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3.5" customHeight="1">
      <c r="B59" s="461" t="s">
        <v>67</v>
      </c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 t="s">
        <v>79</v>
      </c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 t="s">
        <v>80</v>
      </c>
      <c r="AN59" s="462"/>
      <c r="AO59" s="462"/>
      <c r="AP59" s="462"/>
      <c r="AQ59" s="462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2"/>
      <c r="BC59" s="462"/>
      <c r="BD59" s="462"/>
      <c r="BE59" s="462"/>
      <c r="BF59" s="462"/>
      <c r="BG59" s="462"/>
      <c r="BH59" s="462"/>
      <c r="BI59" s="462"/>
      <c r="BJ59" s="467"/>
    </row>
    <row r="60" spans="2:62">
      <c r="B60" s="463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 t="s">
        <v>893</v>
      </c>
      <c r="P60" s="464"/>
      <c r="Q60" s="464"/>
      <c r="R60" s="464"/>
      <c r="S60" s="464"/>
      <c r="T60" s="464"/>
      <c r="U60" s="464"/>
      <c r="V60" s="464"/>
      <c r="W60" s="464" t="s">
        <v>87</v>
      </c>
      <c r="X60" s="464"/>
      <c r="Y60" s="464"/>
      <c r="Z60" s="464"/>
      <c r="AA60" s="464"/>
      <c r="AB60" s="464"/>
      <c r="AC60" s="464"/>
      <c r="AD60" s="464"/>
      <c r="AE60" s="464" t="s">
        <v>88</v>
      </c>
      <c r="AF60" s="464"/>
      <c r="AG60" s="464"/>
      <c r="AH60" s="464"/>
      <c r="AI60" s="464"/>
      <c r="AJ60" s="464"/>
      <c r="AK60" s="464"/>
      <c r="AL60" s="464"/>
      <c r="AM60" s="464" t="s">
        <v>86</v>
      </c>
      <c r="AN60" s="464"/>
      <c r="AO60" s="464"/>
      <c r="AP60" s="464"/>
      <c r="AQ60" s="464"/>
      <c r="AR60" s="464"/>
      <c r="AS60" s="464"/>
      <c r="AT60" s="464"/>
      <c r="AU60" s="464" t="s">
        <v>87</v>
      </c>
      <c r="AV60" s="464"/>
      <c r="AW60" s="464"/>
      <c r="AX60" s="464"/>
      <c r="AY60" s="464"/>
      <c r="AZ60" s="464"/>
      <c r="BA60" s="464"/>
      <c r="BB60" s="464"/>
      <c r="BC60" s="464" t="s">
        <v>88</v>
      </c>
      <c r="BD60" s="464"/>
      <c r="BE60" s="464"/>
      <c r="BF60" s="464"/>
      <c r="BG60" s="464"/>
      <c r="BH60" s="464"/>
      <c r="BI60" s="464"/>
      <c r="BJ60" s="466"/>
    </row>
    <row r="61" spans="2:62">
      <c r="N61" s="21"/>
      <c r="U61" s="495" t="s">
        <v>89</v>
      </c>
      <c r="V61" s="495"/>
      <c r="AK61" s="495" t="s">
        <v>89</v>
      </c>
      <c r="AL61" s="495"/>
      <c r="AS61" s="495" t="s">
        <v>89</v>
      </c>
      <c r="AT61" s="495"/>
      <c r="BI61" s="495" t="s">
        <v>89</v>
      </c>
      <c r="BJ61" s="495"/>
    </row>
    <row r="62" spans="2:62" ht="8.1" customHeight="1">
      <c r="N62" s="22"/>
    </row>
    <row r="63" spans="2:62">
      <c r="C63" s="458" t="s">
        <v>69</v>
      </c>
      <c r="D63" s="458"/>
      <c r="E63" s="458"/>
      <c r="F63" s="458"/>
      <c r="G63" s="454">
        <v>21</v>
      </c>
      <c r="H63" s="454"/>
      <c r="I63" s="454"/>
      <c r="J63" s="458" t="s">
        <v>67</v>
      </c>
      <c r="K63" s="458"/>
      <c r="L63" s="458"/>
      <c r="M63" s="458"/>
      <c r="N63" s="22"/>
      <c r="O63" s="456">
        <v>4296688</v>
      </c>
      <c r="P63" s="456"/>
      <c r="Q63" s="456"/>
      <c r="R63" s="456"/>
      <c r="S63" s="456"/>
      <c r="T63" s="456"/>
      <c r="U63" s="456"/>
      <c r="V63" s="456"/>
      <c r="W63" s="456">
        <v>803</v>
      </c>
      <c r="X63" s="456"/>
      <c r="Y63" s="456"/>
      <c r="Z63" s="456"/>
      <c r="AA63" s="456"/>
      <c r="AB63" s="456"/>
      <c r="AC63" s="456"/>
      <c r="AD63" s="456"/>
      <c r="AE63" s="456">
        <v>5351</v>
      </c>
      <c r="AF63" s="456"/>
      <c r="AG63" s="456"/>
      <c r="AH63" s="456"/>
      <c r="AI63" s="456"/>
      <c r="AJ63" s="456"/>
      <c r="AK63" s="456"/>
      <c r="AL63" s="456"/>
      <c r="AM63" s="456">
        <v>6748270</v>
      </c>
      <c r="AN63" s="456"/>
      <c r="AO63" s="456"/>
      <c r="AP63" s="456"/>
      <c r="AQ63" s="456"/>
      <c r="AR63" s="456"/>
      <c r="AS63" s="456"/>
      <c r="AT63" s="456"/>
      <c r="AU63" s="456">
        <v>571</v>
      </c>
      <c r="AV63" s="456"/>
      <c r="AW63" s="456"/>
      <c r="AX63" s="456"/>
      <c r="AY63" s="456"/>
      <c r="AZ63" s="456"/>
      <c r="BA63" s="456"/>
      <c r="BB63" s="456"/>
      <c r="BC63" s="456">
        <v>11818</v>
      </c>
      <c r="BD63" s="456"/>
      <c r="BE63" s="456"/>
      <c r="BF63" s="456"/>
      <c r="BG63" s="456"/>
      <c r="BH63" s="456"/>
      <c r="BI63" s="456"/>
      <c r="BJ63" s="456"/>
    </row>
    <row r="64" spans="2:62">
      <c r="G64" s="454">
        <v>22</v>
      </c>
      <c r="H64" s="454"/>
      <c r="I64" s="454"/>
      <c r="N64" s="22"/>
      <c r="O64" s="451">
        <v>4110015</v>
      </c>
      <c r="P64" s="451"/>
      <c r="Q64" s="451"/>
      <c r="R64" s="451"/>
      <c r="S64" s="451"/>
      <c r="T64" s="451"/>
      <c r="U64" s="451"/>
      <c r="V64" s="451"/>
      <c r="W64" s="451">
        <v>794</v>
      </c>
      <c r="X64" s="451"/>
      <c r="Y64" s="451"/>
      <c r="Z64" s="451"/>
      <c r="AA64" s="451"/>
      <c r="AB64" s="451"/>
      <c r="AC64" s="451"/>
      <c r="AD64" s="451"/>
      <c r="AE64" s="451">
        <v>5176</v>
      </c>
      <c r="AF64" s="451"/>
      <c r="AG64" s="451"/>
      <c r="AH64" s="451"/>
      <c r="AI64" s="451"/>
      <c r="AJ64" s="451"/>
      <c r="AK64" s="451"/>
      <c r="AL64" s="451"/>
      <c r="AM64" s="451">
        <v>6333490</v>
      </c>
      <c r="AN64" s="451"/>
      <c r="AO64" s="451"/>
      <c r="AP64" s="451"/>
      <c r="AQ64" s="451"/>
      <c r="AR64" s="451"/>
      <c r="AS64" s="451"/>
      <c r="AT64" s="451"/>
      <c r="AU64" s="451">
        <v>531</v>
      </c>
      <c r="AV64" s="451"/>
      <c r="AW64" s="451"/>
      <c r="AX64" s="451"/>
      <c r="AY64" s="451"/>
      <c r="AZ64" s="451"/>
      <c r="BA64" s="451"/>
      <c r="BB64" s="451"/>
      <c r="BC64" s="451">
        <v>11927</v>
      </c>
      <c r="BD64" s="451"/>
      <c r="BE64" s="451"/>
      <c r="BF64" s="451"/>
      <c r="BG64" s="451"/>
      <c r="BH64" s="451"/>
      <c r="BI64" s="451"/>
      <c r="BJ64" s="451"/>
    </row>
    <row r="65" spans="2:62">
      <c r="G65" s="454">
        <v>23</v>
      </c>
      <c r="H65" s="454"/>
      <c r="I65" s="454"/>
      <c r="N65" s="22"/>
      <c r="O65" s="451">
        <v>3928310</v>
      </c>
      <c r="P65" s="451"/>
      <c r="Q65" s="451"/>
      <c r="R65" s="451"/>
      <c r="S65" s="451"/>
      <c r="T65" s="451"/>
      <c r="U65" s="451"/>
      <c r="V65" s="451"/>
      <c r="W65" s="451">
        <v>787</v>
      </c>
      <c r="X65" s="451"/>
      <c r="Y65" s="451"/>
      <c r="Z65" s="451"/>
      <c r="AA65" s="451"/>
      <c r="AB65" s="451"/>
      <c r="AC65" s="451"/>
      <c r="AD65" s="451"/>
      <c r="AE65" s="451">
        <v>4991</v>
      </c>
      <c r="AF65" s="451"/>
      <c r="AG65" s="451"/>
      <c r="AH65" s="451"/>
      <c r="AI65" s="451"/>
      <c r="AJ65" s="451"/>
      <c r="AK65" s="451"/>
      <c r="AL65" s="451"/>
      <c r="AM65" s="451">
        <v>6010766</v>
      </c>
      <c r="AN65" s="451"/>
      <c r="AO65" s="451"/>
      <c r="AP65" s="451"/>
      <c r="AQ65" s="451"/>
      <c r="AR65" s="451"/>
      <c r="AS65" s="451"/>
      <c r="AT65" s="451"/>
      <c r="AU65" s="451">
        <v>621</v>
      </c>
      <c r="AV65" s="451"/>
      <c r="AW65" s="451"/>
      <c r="AX65" s="451"/>
      <c r="AY65" s="451"/>
      <c r="AZ65" s="451"/>
      <c r="BA65" s="451"/>
      <c r="BB65" s="451"/>
      <c r="BC65" s="451">
        <v>9679</v>
      </c>
      <c r="BD65" s="451"/>
      <c r="BE65" s="451"/>
      <c r="BF65" s="451"/>
      <c r="BG65" s="451"/>
      <c r="BH65" s="451"/>
      <c r="BI65" s="451"/>
      <c r="BJ65" s="451"/>
    </row>
    <row r="66" spans="2:62">
      <c r="G66" s="454">
        <v>24</v>
      </c>
      <c r="H66" s="454"/>
      <c r="I66" s="454"/>
      <c r="N66" s="22"/>
      <c r="O66" s="451">
        <v>3765305</v>
      </c>
      <c r="P66" s="451"/>
      <c r="Q66" s="451"/>
      <c r="R66" s="451"/>
      <c r="S66" s="451"/>
      <c r="T66" s="451"/>
      <c r="U66" s="451"/>
      <c r="V66" s="451"/>
      <c r="W66" s="451">
        <v>768</v>
      </c>
      <c r="X66" s="451"/>
      <c r="Y66" s="451"/>
      <c r="Z66" s="451"/>
      <c r="AA66" s="451"/>
      <c r="AB66" s="451"/>
      <c r="AC66" s="451"/>
      <c r="AD66" s="451"/>
      <c r="AE66" s="451">
        <v>4903</v>
      </c>
      <c r="AF66" s="451"/>
      <c r="AG66" s="451"/>
      <c r="AH66" s="451"/>
      <c r="AI66" s="451"/>
      <c r="AJ66" s="451"/>
      <c r="AK66" s="451"/>
      <c r="AL66" s="451"/>
      <c r="AM66" s="451">
        <v>5732610</v>
      </c>
      <c r="AN66" s="451"/>
      <c r="AO66" s="451"/>
      <c r="AP66" s="451"/>
      <c r="AQ66" s="451"/>
      <c r="AR66" s="451"/>
      <c r="AS66" s="451"/>
      <c r="AT66" s="451"/>
      <c r="AU66" s="451">
        <v>550</v>
      </c>
      <c r="AV66" s="451"/>
      <c r="AW66" s="451"/>
      <c r="AX66" s="451"/>
      <c r="AY66" s="451"/>
      <c r="AZ66" s="451"/>
      <c r="BA66" s="451"/>
      <c r="BB66" s="451"/>
      <c r="BC66" s="451">
        <v>10423</v>
      </c>
      <c r="BD66" s="451"/>
      <c r="BE66" s="451"/>
      <c r="BF66" s="451"/>
      <c r="BG66" s="451"/>
      <c r="BH66" s="451"/>
      <c r="BI66" s="451"/>
      <c r="BJ66" s="451"/>
    </row>
    <row r="67" spans="2:62">
      <c r="G67" s="455">
        <v>25</v>
      </c>
      <c r="H67" s="455"/>
      <c r="I67" s="455"/>
      <c r="N67" s="22"/>
      <c r="O67" s="453">
        <v>3576205</v>
      </c>
      <c r="P67" s="453"/>
      <c r="Q67" s="453"/>
      <c r="R67" s="453"/>
      <c r="S67" s="453"/>
      <c r="T67" s="453"/>
      <c r="U67" s="453"/>
      <c r="V67" s="453"/>
      <c r="W67" s="453">
        <v>734</v>
      </c>
      <c r="X67" s="453"/>
      <c r="Y67" s="453"/>
      <c r="Z67" s="453"/>
      <c r="AA67" s="453"/>
      <c r="AB67" s="453"/>
      <c r="AC67" s="453"/>
      <c r="AD67" s="453"/>
      <c r="AE67" s="453">
        <v>4872</v>
      </c>
      <c r="AF67" s="453"/>
      <c r="AG67" s="453"/>
      <c r="AH67" s="453"/>
      <c r="AI67" s="453"/>
      <c r="AJ67" s="453"/>
      <c r="AK67" s="453"/>
      <c r="AL67" s="453"/>
      <c r="AM67" s="453">
        <v>5406680</v>
      </c>
      <c r="AN67" s="453"/>
      <c r="AO67" s="453"/>
      <c r="AP67" s="453"/>
      <c r="AQ67" s="453"/>
      <c r="AR67" s="453"/>
      <c r="AS67" s="453"/>
      <c r="AT67" s="453"/>
      <c r="AU67" s="453">
        <v>513</v>
      </c>
      <c r="AV67" s="453"/>
      <c r="AW67" s="453"/>
      <c r="AX67" s="453"/>
      <c r="AY67" s="453"/>
      <c r="AZ67" s="453"/>
      <c r="BA67" s="453"/>
      <c r="BB67" s="453"/>
      <c r="BC67" s="453">
        <v>10539</v>
      </c>
      <c r="BD67" s="453"/>
      <c r="BE67" s="453"/>
      <c r="BF67" s="453"/>
      <c r="BG67" s="453"/>
      <c r="BH67" s="453"/>
      <c r="BI67" s="453"/>
      <c r="BJ67" s="453"/>
    </row>
    <row r="68" spans="2:62" ht="8.1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62">
      <c r="B69" s="452" t="s">
        <v>71</v>
      </c>
      <c r="C69" s="452"/>
      <c r="D69" s="452"/>
      <c r="E69" s="33" t="s">
        <v>72</v>
      </c>
      <c r="F69" s="2" t="s">
        <v>84</v>
      </c>
    </row>
    <row r="71" spans="2:62" ht="12.75" customHeight="1"/>
  </sheetData>
  <mergeCells count="265">
    <mergeCell ref="A1:S2"/>
    <mergeCell ref="G13:I13"/>
    <mergeCell ref="G14:I14"/>
    <mergeCell ref="B7:N8"/>
    <mergeCell ref="C10:F10"/>
    <mergeCell ref="J10:M10"/>
    <mergeCell ref="G10:I10"/>
    <mergeCell ref="G11:I11"/>
    <mergeCell ref="G12:I12"/>
    <mergeCell ref="O14:Z14"/>
    <mergeCell ref="B5:BJ5"/>
    <mergeCell ref="O7:Z8"/>
    <mergeCell ref="AA7:BJ7"/>
    <mergeCell ref="AA8:AL8"/>
    <mergeCell ref="AM8:AX8"/>
    <mergeCell ref="AY8:BJ8"/>
    <mergeCell ref="B16:D16"/>
    <mergeCell ref="O12:Z12"/>
    <mergeCell ref="AA12:AL12"/>
    <mergeCell ref="AM12:AX12"/>
    <mergeCell ref="AY12:BJ12"/>
    <mergeCell ref="O13:Z13"/>
    <mergeCell ref="AA13:AL13"/>
    <mergeCell ref="AM13:AX13"/>
    <mergeCell ref="AY13:BJ13"/>
    <mergeCell ref="AA14:AL14"/>
    <mergeCell ref="AM14:AX14"/>
    <mergeCell ref="AY14:BJ14"/>
    <mergeCell ref="O65:V65"/>
    <mergeCell ref="W65:AD65"/>
    <mergeCell ref="AE65:AL65"/>
    <mergeCell ref="AM65:AT65"/>
    <mergeCell ref="AU65:BB65"/>
    <mergeCell ref="AY10:BJ10"/>
    <mergeCell ref="O11:Z11"/>
    <mergeCell ref="AA11:AL11"/>
    <mergeCell ref="AM11:AX11"/>
    <mergeCell ref="AY11:BJ11"/>
    <mergeCell ref="O10:Z10"/>
    <mergeCell ref="AA10:AL10"/>
    <mergeCell ref="AM10:AX10"/>
    <mergeCell ref="U61:V61"/>
    <mergeCell ref="AK61:AL61"/>
    <mergeCell ref="AS61:AT61"/>
    <mergeCell ref="BI61:BJ61"/>
    <mergeCell ref="BC57:BJ57"/>
    <mergeCell ref="BC54:BJ54"/>
    <mergeCell ref="BC55:BJ55"/>
    <mergeCell ref="BC56:BJ56"/>
    <mergeCell ref="BC42:BF42"/>
    <mergeCell ref="BG42:BJ42"/>
    <mergeCell ref="BC39:BF39"/>
    <mergeCell ref="G64:I64"/>
    <mergeCell ref="O64:V64"/>
    <mergeCell ref="W64:AD64"/>
    <mergeCell ref="AE64:AL64"/>
    <mergeCell ref="AM64:AT64"/>
    <mergeCell ref="AU64:BB64"/>
    <mergeCell ref="BC64:BJ64"/>
    <mergeCell ref="BC67:BJ67"/>
    <mergeCell ref="B69:D69"/>
    <mergeCell ref="G67:I67"/>
    <mergeCell ref="O67:V67"/>
    <mergeCell ref="W67:AD67"/>
    <mergeCell ref="AE67:AL67"/>
    <mergeCell ref="AM67:AT67"/>
    <mergeCell ref="AU67:BB67"/>
    <mergeCell ref="BC65:BJ65"/>
    <mergeCell ref="G66:I66"/>
    <mergeCell ref="O66:V66"/>
    <mergeCell ref="W66:AD66"/>
    <mergeCell ref="AE66:AL66"/>
    <mergeCell ref="AM66:AT66"/>
    <mergeCell ref="AU66:BB66"/>
    <mergeCell ref="BC66:BJ66"/>
    <mergeCell ref="G65:I65"/>
    <mergeCell ref="C63:F63"/>
    <mergeCell ref="G63:I63"/>
    <mergeCell ref="J63:M63"/>
    <mergeCell ref="O63:V63"/>
    <mergeCell ref="W63:AD63"/>
    <mergeCell ref="AE63:AL63"/>
    <mergeCell ref="AM63:AT63"/>
    <mergeCell ref="AU63:BB63"/>
    <mergeCell ref="BC63:BJ63"/>
    <mergeCell ref="B59:N60"/>
    <mergeCell ref="O59:AL59"/>
    <mergeCell ref="AM59:BJ59"/>
    <mergeCell ref="O60:V60"/>
    <mergeCell ref="W60:AD60"/>
    <mergeCell ref="AE60:AL60"/>
    <mergeCell ref="AM60:AT60"/>
    <mergeCell ref="AU60:BB60"/>
    <mergeCell ref="BC60:BJ60"/>
    <mergeCell ref="G57:I57"/>
    <mergeCell ref="O57:V57"/>
    <mergeCell ref="W57:AD57"/>
    <mergeCell ref="AE57:AL57"/>
    <mergeCell ref="AM57:AT57"/>
    <mergeCell ref="AU57:BB57"/>
    <mergeCell ref="G54:I54"/>
    <mergeCell ref="O54:V54"/>
    <mergeCell ref="W54:AD54"/>
    <mergeCell ref="AE54:AL54"/>
    <mergeCell ref="AM54:AT54"/>
    <mergeCell ref="AU54:BB54"/>
    <mergeCell ref="G56:I56"/>
    <mergeCell ref="O56:V56"/>
    <mergeCell ref="W56:AD56"/>
    <mergeCell ref="AE56:AL56"/>
    <mergeCell ref="AM56:AT56"/>
    <mergeCell ref="AU56:BB56"/>
    <mergeCell ref="G55:I55"/>
    <mergeCell ref="O55:V55"/>
    <mergeCell ref="W55:AD55"/>
    <mergeCell ref="AE55:AL55"/>
    <mergeCell ref="AM55:AT55"/>
    <mergeCell ref="AU55:BB55"/>
    <mergeCell ref="C53:F53"/>
    <mergeCell ref="G53:I53"/>
    <mergeCell ref="J53:M53"/>
    <mergeCell ref="O53:V53"/>
    <mergeCell ref="W53:AD53"/>
    <mergeCell ref="AE53:AL53"/>
    <mergeCell ref="AM50:AT50"/>
    <mergeCell ref="AU50:BB50"/>
    <mergeCell ref="BC50:BJ50"/>
    <mergeCell ref="U51:V51"/>
    <mergeCell ref="AK51:AL51"/>
    <mergeCell ref="AS51:AT51"/>
    <mergeCell ref="BI51:BJ51"/>
    <mergeCell ref="AM53:AT53"/>
    <mergeCell ref="AU53:BB53"/>
    <mergeCell ref="BC53:BJ53"/>
    <mergeCell ref="B45:D45"/>
    <mergeCell ref="B47:BJ47"/>
    <mergeCell ref="B49:N50"/>
    <mergeCell ref="O49:AL49"/>
    <mergeCell ref="AM49:BJ49"/>
    <mergeCell ref="O50:V50"/>
    <mergeCell ref="W50:AD50"/>
    <mergeCell ref="AE50:AL50"/>
    <mergeCell ref="AE43:AH43"/>
    <mergeCell ref="AI43:AL43"/>
    <mergeCell ref="AM43:AP43"/>
    <mergeCell ref="AQ43:AT43"/>
    <mergeCell ref="AU43:AX43"/>
    <mergeCell ref="AY43:BB43"/>
    <mergeCell ref="G43:I43"/>
    <mergeCell ref="O43:R43"/>
    <mergeCell ref="S43:V43"/>
    <mergeCell ref="W43:Z43"/>
    <mergeCell ref="AA43:AD43"/>
    <mergeCell ref="BC43:BF43"/>
    <mergeCell ref="BG43:BJ43"/>
    <mergeCell ref="G41:I41"/>
    <mergeCell ref="O41:R41"/>
    <mergeCell ref="S41:V41"/>
    <mergeCell ref="W41:Z41"/>
    <mergeCell ref="AA41:AD41"/>
    <mergeCell ref="BC41:BF41"/>
    <mergeCell ref="BG41:BJ41"/>
    <mergeCell ref="G42:I42"/>
    <mergeCell ref="O42:R42"/>
    <mergeCell ref="S42:V42"/>
    <mergeCell ref="W42:Z42"/>
    <mergeCell ref="AA42:AD42"/>
    <mergeCell ref="AE42:AH42"/>
    <mergeCell ref="AI42:AL42"/>
    <mergeCell ref="AM42:AP42"/>
    <mergeCell ref="AE41:AH41"/>
    <mergeCell ref="AI41:AL41"/>
    <mergeCell ref="AM41:AP41"/>
    <mergeCell ref="AQ41:AT41"/>
    <mergeCell ref="AU41:AX41"/>
    <mergeCell ref="AY41:BB41"/>
    <mergeCell ref="AQ42:AT42"/>
    <mergeCell ref="AU42:AX42"/>
    <mergeCell ref="AY42:BB42"/>
    <mergeCell ref="BG39:BJ39"/>
    <mergeCell ref="G40:I40"/>
    <mergeCell ref="O40:R40"/>
    <mergeCell ref="S40:V40"/>
    <mergeCell ref="W40:Z40"/>
    <mergeCell ref="AA40:AD40"/>
    <mergeCell ref="AE40:AH40"/>
    <mergeCell ref="AI40:AL40"/>
    <mergeCell ref="AM40:AP40"/>
    <mergeCell ref="AE39:AH39"/>
    <mergeCell ref="AI39:AL39"/>
    <mergeCell ref="AM39:AP39"/>
    <mergeCell ref="AQ39:AT39"/>
    <mergeCell ref="AU39:AX39"/>
    <mergeCell ref="AY39:BB39"/>
    <mergeCell ref="AQ40:AT40"/>
    <mergeCell ref="AU40:AX40"/>
    <mergeCell ref="AY40:BB40"/>
    <mergeCell ref="BC40:BF40"/>
    <mergeCell ref="BG40:BJ40"/>
    <mergeCell ref="C39:F39"/>
    <mergeCell ref="G39:I39"/>
    <mergeCell ref="J39:M39"/>
    <mergeCell ref="O39:R39"/>
    <mergeCell ref="S39:V39"/>
    <mergeCell ref="W39:Z39"/>
    <mergeCell ref="AA39:AD39"/>
    <mergeCell ref="AA37:AD37"/>
    <mergeCell ref="AE37:AH37"/>
    <mergeCell ref="B33:BJ33"/>
    <mergeCell ref="B34:BJ34"/>
    <mergeCell ref="B36:N37"/>
    <mergeCell ref="O36:Z36"/>
    <mergeCell ref="AA36:AL36"/>
    <mergeCell ref="AM36:AX36"/>
    <mergeCell ref="AY36:BJ36"/>
    <mergeCell ref="O37:R37"/>
    <mergeCell ref="S37:V37"/>
    <mergeCell ref="W37:Z37"/>
    <mergeCell ref="AY37:BB37"/>
    <mergeCell ref="BC37:BF37"/>
    <mergeCell ref="BG37:BJ37"/>
    <mergeCell ref="AI37:AL37"/>
    <mergeCell ref="AM37:AP37"/>
    <mergeCell ref="AQ37:AT37"/>
    <mergeCell ref="AU37:AX37"/>
    <mergeCell ref="B31:D31"/>
    <mergeCell ref="G27:I27"/>
    <mergeCell ref="O27:Z27"/>
    <mergeCell ref="AA27:AL27"/>
    <mergeCell ref="AM27:AX27"/>
    <mergeCell ref="AY27:BJ27"/>
    <mergeCell ref="G28:I28"/>
    <mergeCell ref="O28:Z28"/>
    <mergeCell ref="AA28:AL28"/>
    <mergeCell ref="AM28:AX28"/>
    <mergeCell ref="AY28:BJ28"/>
    <mergeCell ref="G26:I26"/>
    <mergeCell ref="O26:Z26"/>
    <mergeCell ref="AA26:AL26"/>
    <mergeCell ref="AM26:AX26"/>
    <mergeCell ref="AY26:BJ26"/>
    <mergeCell ref="O23:Z23"/>
    <mergeCell ref="AA23:AL23"/>
    <mergeCell ref="G29:I29"/>
    <mergeCell ref="O29:Z29"/>
    <mergeCell ref="AA29:AL29"/>
    <mergeCell ref="AM29:AX29"/>
    <mergeCell ref="AY29:BJ29"/>
    <mergeCell ref="C25:F25"/>
    <mergeCell ref="G25:I25"/>
    <mergeCell ref="J25:M25"/>
    <mergeCell ref="O25:Z25"/>
    <mergeCell ref="AA25:AL25"/>
    <mergeCell ref="B18:BJ18"/>
    <mergeCell ref="B20:N23"/>
    <mergeCell ref="O20:AX20"/>
    <mergeCell ref="O21:Z21"/>
    <mergeCell ref="AA21:AL21"/>
    <mergeCell ref="AM21:AX23"/>
    <mergeCell ref="AY21:BJ21"/>
    <mergeCell ref="O22:Z22"/>
    <mergeCell ref="AA22:AL22"/>
    <mergeCell ref="AY22:BJ22"/>
    <mergeCell ref="AM25:AX25"/>
    <mergeCell ref="AY25:BJ25"/>
  </mergeCells>
  <phoneticPr fontId="17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K60"/>
  <sheetViews>
    <sheetView view="pageBreakPreview" zoomScaleNormal="100" zoomScaleSheetLayoutView="100" workbookViewId="0">
      <selection activeCell="A5" sqref="A5:XFD5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224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439">
        <f>'190'!A1+1</f>
        <v>191</v>
      </c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1:63" ht="11.1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1:63" ht="11.1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</row>
    <row r="4" spans="1:63" ht="11.1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</row>
    <row r="5" spans="1:63" ht="12.75" customHeight="1">
      <c r="B5" s="454" t="s">
        <v>90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3.5" customHeight="1">
      <c r="BJ6" s="20" t="s">
        <v>75</v>
      </c>
    </row>
    <row r="7" spans="1:63" ht="13.5" customHeight="1">
      <c r="B7" s="461" t="s">
        <v>401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 t="s">
        <v>78</v>
      </c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462" t="s">
        <v>91</v>
      </c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462" t="s">
        <v>79</v>
      </c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462" t="s">
        <v>80</v>
      </c>
      <c r="AZ7" s="577"/>
      <c r="BA7" s="577"/>
      <c r="BB7" s="577"/>
      <c r="BC7" s="577"/>
      <c r="BD7" s="577"/>
      <c r="BE7" s="577"/>
      <c r="BF7" s="577"/>
      <c r="BG7" s="577"/>
      <c r="BH7" s="577"/>
      <c r="BI7" s="577"/>
      <c r="BJ7" s="578"/>
    </row>
    <row r="8" spans="1:63" ht="13.5" customHeight="1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556" t="s">
        <v>81</v>
      </c>
      <c r="P8" s="579"/>
      <c r="Q8" s="579"/>
      <c r="R8" s="579"/>
      <c r="S8" s="556" t="s">
        <v>82</v>
      </c>
      <c r="T8" s="579"/>
      <c r="U8" s="579"/>
      <c r="V8" s="579"/>
      <c r="W8" s="556" t="s">
        <v>83</v>
      </c>
      <c r="X8" s="579"/>
      <c r="Y8" s="579"/>
      <c r="Z8" s="579"/>
      <c r="AA8" s="556" t="s">
        <v>81</v>
      </c>
      <c r="AB8" s="579"/>
      <c r="AC8" s="579"/>
      <c r="AD8" s="579"/>
      <c r="AE8" s="556" t="s">
        <v>82</v>
      </c>
      <c r="AF8" s="579"/>
      <c r="AG8" s="579"/>
      <c r="AH8" s="579"/>
      <c r="AI8" s="556" t="s">
        <v>83</v>
      </c>
      <c r="AJ8" s="579"/>
      <c r="AK8" s="579"/>
      <c r="AL8" s="579"/>
      <c r="AM8" s="556" t="s">
        <v>81</v>
      </c>
      <c r="AN8" s="579"/>
      <c r="AO8" s="579"/>
      <c r="AP8" s="579"/>
      <c r="AQ8" s="556" t="s">
        <v>82</v>
      </c>
      <c r="AR8" s="579"/>
      <c r="AS8" s="579"/>
      <c r="AT8" s="579"/>
      <c r="AU8" s="556" t="s">
        <v>83</v>
      </c>
      <c r="AV8" s="579"/>
      <c r="AW8" s="579"/>
      <c r="AX8" s="579"/>
      <c r="AY8" s="556" t="s">
        <v>81</v>
      </c>
      <c r="AZ8" s="579"/>
      <c r="BA8" s="579"/>
      <c r="BB8" s="579"/>
      <c r="BC8" s="556" t="s">
        <v>82</v>
      </c>
      <c r="BD8" s="579"/>
      <c r="BE8" s="579"/>
      <c r="BF8" s="579"/>
      <c r="BG8" s="556" t="s">
        <v>83</v>
      </c>
      <c r="BH8" s="579"/>
      <c r="BI8" s="579"/>
      <c r="BJ8" s="580"/>
    </row>
    <row r="9" spans="1:63" ht="13.5" customHeight="1">
      <c r="N9" s="21"/>
    </row>
    <row r="10" spans="1:63" ht="13.5" customHeight="1">
      <c r="C10" s="458" t="s">
        <v>69</v>
      </c>
      <c r="D10" s="458"/>
      <c r="E10" s="458"/>
      <c r="F10" s="458"/>
      <c r="G10" s="454">
        <v>22</v>
      </c>
      <c r="H10" s="454"/>
      <c r="I10" s="454"/>
      <c r="J10" s="458" t="s">
        <v>401</v>
      </c>
      <c r="K10" s="458"/>
      <c r="L10" s="458"/>
      <c r="M10" s="458"/>
      <c r="N10" s="22"/>
      <c r="O10" s="451">
        <v>5</v>
      </c>
      <c r="P10" s="451"/>
      <c r="Q10" s="451"/>
      <c r="R10" s="451"/>
      <c r="S10" s="451">
        <v>3</v>
      </c>
      <c r="T10" s="451"/>
      <c r="U10" s="451"/>
      <c r="V10" s="451"/>
      <c r="W10" s="451">
        <v>2</v>
      </c>
      <c r="X10" s="451"/>
      <c r="Y10" s="451"/>
      <c r="Z10" s="451"/>
      <c r="AA10" s="451">
        <v>18</v>
      </c>
      <c r="AB10" s="451"/>
      <c r="AC10" s="451"/>
      <c r="AD10" s="451"/>
      <c r="AE10" s="451">
        <v>10</v>
      </c>
      <c r="AF10" s="451"/>
      <c r="AG10" s="451"/>
      <c r="AH10" s="451"/>
      <c r="AI10" s="451">
        <v>8</v>
      </c>
      <c r="AJ10" s="451"/>
      <c r="AK10" s="451"/>
      <c r="AL10" s="451"/>
      <c r="AM10" s="451" t="s">
        <v>790</v>
      </c>
      <c r="AN10" s="451"/>
      <c r="AO10" s="451"/>
      <c r="AP10" s="451"/>
      <c r="AQ10" s="451" t="s">
        <v>790</v>
      </c>
      <c r="AR10" s="451"/>
      <c r="AS10" s="451"/>
      <c r="AT10" s="451"/>
      <c r="AU10" s="451" t="s">
        <v>790</v>
      </c>
      <c r="AV10" s="451"/>
      <c r="AW10" s="451"/>
      <c r="AX10" s="451"/>
      <c r="AY10" s="451" t="s">
        <v>790</v>
      </c>
      <c r="AZ10" s="451"/>
      <c r="BA10" s="451"/>
      <c r="BB10" s="451"/>
      <c r="BC10" s="451" t="s">
        <v>790</v>
      </c>
      <c r="BD10" s="451"/>
      <c r="BE10" s="451"/>
      <c r="BF10" s="451"/>
      <c r="BG10" s="451" t="s">
        <v>790</v>
      </c>
      <c r="BH10" s="451"/>
      <c r="BI10" s="451"/>
      <c r="BJ10" s="451"/>
    </row>
    <row r="11" spans="1:63" ht="13.5" customHeight="1">
      <c r="G11" s="454">
        <v>23</v>
      </c>
      <c r="H11" s="454"/>
      <c r="I11" s="454"/>
      <c r="N11" s="22"/>
      <c r="O11" s="451">
        <v>8</v>
      </c>
      <c r="P11" s="451"/>
      <c r="Q11" s="451"/>
      <c r="R11" s="451"/>
      <c r="S11" s="451">
        <v>4</v>
      </c>
      <c r="T11" s="451"/>
      <c r="U11" s="451"/>
      <c r="V11" s="451"/>
      <c r="W11" s="451">
        <v>4</v>
      </c>
      <c r="X11" s="451"/>
      <c r="Y11" s="451"/>
      <c r="Z11" s="451"/>
      <c r="AA11" s="451">
        <v>18</v>
      </c>
      <c r="AB11" s="451"/>
      <c r="AC11" s="451"/>
      <c r="AD11" s="451"/>
      <c r="AE11" s="451">
        <v>10</v>
      </c>
      <c r="AF11" s="451"/>
      <c r="AG11" s="451"/>
      <c r="AH11" s="451"/>
      <c r="AI11" s="451">
        <v>8</v>
      </c>
      <c r="AJ11" s="451"/>
      <c r="AK11" s="451"/>
      <c r="AL11" s="451"/>
      <c r="AM11" s="451" t="s">
        <v>790</v>
      </c>
      <c r="AN11" s="451"/>
      <c r="AO11" s="451"/>
      <c r="AP11" s="451"/>
      <c r="AQ11" s="451" t="s">
        <v>790</v>
      </c>
      <c r="AR11" s="451"/>
      <c r="AS11" s="451"/>
      <c r="AT11" s="451"/>
      <c r="AU11" s="451" t="s">
        <v>790</v>
      </c>
      <c r="AV11" s="451"/>
      <c r="AW11" s="451"/>
      <c r="AX11" s="451"/>
      <c r="AY11" s="451" t="s">
        <v>790</v>
      </c>
      <c r="AZ11" s="451"/>
      <c r="BA11" s="451"/>
      <c r="BB11" s="451"/>
      <c r="BC11" s="451" t="s">
        <v>790</v>
      </c>
      <c r="BD11" s="451"/>
      <c r="BE11" s="451"/>
      <c r="BF11" s="451"/>
      <c r="BG11" s="451" t="s">
        <v>790</v>
      </c>
      <c r="BH11" s="451"/>
      <c r="BI11" s="451"/>
      <c r="BJ11" s="451"/>
    </row>
    <row r="12" spans="1:63" ht="13.5" customHeight="1">
      <c r="G12" s="454">
        <v>24</v>
      </c>
      <c r="H12" s="454"/>
      <c r="I12" s="454"/>
      <c r="N12" s="22"/>
      <c r="O12" s="451">
        <v>4</v>
      </c>
      <c r="P12" s="451"/>
      <c r="Q12" s="451"/>
      <c r="R12" s="451"/>
      <c r="S12" s="451">
        <v>1</v>
      </c>
      <c r="T12" s="451"/>
      <c r="U12" s="451"/>
      <c r="V12" s="451"/>
      <c r="W12" s="451">
        <v>3</v>
      </c>
      <c r="X12" s="451"/>
      <c r="Y12" s="451"/>
      <c r="Z12" s="451"/>
      <c r="AA12" s="451">
        <v>17</v>
      </c>
      <c r="AB12" s="451"/>
      <c r="AC12" s="451"/>
      <c r="AD12" s="451"/>
      <c r="AE12" s="451">
        <v>12</v>
      </c>
      <c r="AF12" s="451"/>
      <c r="AG12" s="451"/>
      <c r="AH12" s="451"/>
      <c r="AI12" s="451">
        <v>5</v>
      </c>
      <c r="AJ12" s="451"/>
      <c r="AK12" s="451"/>
      <c r="AL12" s="451"/>
      <c r="AM12" s="451" t="s">
        <v>790</v>
      </c>
      <c r="AN12" s="451"/>
      <c r="AO12" s="451"/>
      <c r="AP12" s="451"/>
      <c r="AQ12" s="451" t="s">
        <v>790</v>
      </c>
      <c r="AR12" s="451"/>
      <c r="AS12" s="451"/>
      <c r="AT12" s="451"/>
      <c r="AU12" s="451" t="s">
        <v>790</v>
      </c>
      <c r="AV12" s="451"/>
      <c r="AW12" s="451"/>
      <c r="AX12" s="451"/>
      <c r="AY12" s="451">
        <v>3</v>
      </c>
      <c r="AZ12" s="451"/>
      <c r="BA12" s="451"/>
      <c r="BB12" s="451"/>
      <c r="BC12" s="451">
        <v>2</v>
      </c>
      <c r="BD12" s="451"/>
      <c r="BE12" s="451"/>
      <c r="BF12" s="451"/>
      <c r="BG12" s="451">
        <v>1</v>
      </c>
      <c r="BH12" s="451"/>
      <c r="BI12" s="451"/>
      <c r="BJ12" s="451"/>
    </row>
    <row r="13" spans="1:63" ht="13.5" customHeight="1">
      <c r="G13" s="454">
        <v>25</v>
      </c>
      <c r="H13" s="454"/>
      <c r="I13" s="454"/>
      <c r="J13" s="244"/>
      <c r="K13" s="244"/>
      <c r="L13" s="244"/>
      <c r="M13" s="244"/>
      <c r="N13" s="245"/>
      <c r="O13" s="451">
        <v>3</v>
      </c>
      <c r="P13" s="451"/>
      <c r="Q13" s="451"/>
      <c r="R13" s="451"/>
      <c r="S13" s="451">
        <v>1</v>
      </c>
      <c r="T13" s="451"/>
      <c r="U13" s="451"/>
      <c r="V13" s="451"/>
      <c r="W13" s="451">
        <v>2</v>
      </c>
      <c r="X13" s="451"/>
      <c r="Y13" s="451"/>
      <c r="Z13" s="451"/>
      <c r="AA13" s="451">
        <v>16</v>
      </c>
      <c r="AB13" s="451"/>
      <c r="AC13" s="451"/>
      <c r="AD13" s="451"/>
      <c r="AE13" s="451">
        <v>13</v>
      </c>
      <c r="AF13" s="451"/>
      <c r="AG13" s="451"/>
      <c r="AH13" s="451"/>
      <c r="AI13" s="451">
        <v>3</v>
      </c>
      <c r="AJ13" s="451"/>
      <c r="AK13" s="451"/>
      <c r="AL13" s="451"/>
      <c r="AM13" s="451">
        <v>3</v>
      </c>
      <c r="AN13" s="451"/>
      <c r="AO13" s="451"/>
      <c r="AP13" s="451"/>
      <c r="AQ13" s="451">
        <v>2</v>
      </c>
      <c r="AR13" s="451"/>
      <c r="AS13" s="451"/>
      <c r="AT13" s="451"/>
      <c r="AU13" s="451">
        <v>1</v>
      </c>
      <c r="AV13" s="451"/>
      <c r="AW13" s="451"/>
      <c r="AX13" s="451"/>
      <c r="AY13" s="451">
        <v>1</v>
      </c>
      <c r="AZ13" s="451"/>
      <c r="BA13" s="451"/>
      <c r="BB13" s="451"/>
      <c r="BC13" s="451">
        <v>1</v>
      </c>
      <c r="BD13" s="451"/>
      <c r="BE13" s="451"/>
      <c r="BF13" s="451"/>
      <c r="BG13" s="451" t="s">
        <v>790</v>
      </c>
      <c r="BH13" s="451"/>
      <c r="BI13" s="451"/>
      <c r="BJ13" s="451"/>
    </row>
    <row r="14" spans="1:63" ht="13.5" customHeight="1">
      <c r="G14" s="455">
        <v>26</v>
      </c>
      <c r="H14" s="455"/>
      <c r="I14" s="455"/>
      <c r="N14" s="22"/>
      <c r="O14" s="453">
        <v>1</v>
      </c>
      <c r="P14" s="453"/>
      <c r="Q14" s="453"/>
      <c r="R14" s="453"/>
      <c r="S14" s="453">
        <v>1</v>
      </c>
      <c r="T14" s="453"/>
      <c r="U14" s="453"/>
      <c r="V14" s="453"/>
      <c r="W14" s="453">
        <v>0</v>
      </c>
      <c r="X14" s="453"/>
      <c r="Y14" s="453"/>
      <c r="Z14" s="453"/>
      <c r="AA14" s="453">
        <v>16</v>
      </c>
      <c r="AB14" s="453"/>
      <c r="AC14" s="453"/>
      <c r="AD14" s="453"/>
      <c r="AE14" s="453">
        <v>15</v>
      </c>
      <c r="AF14" s="453"/>
      <c r="AG14" s="453"/>
      <c r="AH14" s="453"/>
      <c r="AI14" s="453">
        <v>1</v>
      </c>
      <c r="AJ14" s="453"/>
      <c r="AK14" s="453"/>
      <c r="AL14" s="453"/>
      <c r="AM14" s="453">
        <v>2</v>
      </c>
      <c r="AN14" s="453"/>
      <c r="AO14" s="453"/>
      <c r="AP14" s="453"/>
      <c r="AQ14" s="453">
        <v>2</v>
      </c>
      <c r="AR14" s="453"/>
      <c r="AS14" s="453"/>
      <c r="AT14" s="453"/>
      <c r="AU14" s="453">
        <v>0</v>
      </c>
      <c r="AV14" s="453"/>
      <c r="AW14" s="453"/>
      <c r="AX14" s="453"/>
      <c r="AY14" s="453">
        <v>4</v>
      </c>
      <c r="AZ14" s="453"/>
      <c r="BA14" s="453"/>
      <c r="BB14" s="453"/>
      <c r="BC14" s="453">
        <v>1</v>
      </c>
      <c r="BD14" s="453"/>
      <c r="BE14" s="453"/>
      <c r="BF14" s="453"/>
      <c r="BG14" s="453">
        <v>3</v>
      </c>
      <c r="BH14" s="453"/>
      <c r="BI14" s="453"/>
      <c r="BJ14" s="453"/>
    </row>
    <row r="15" spans="1:6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3">
      <c r="C16" s="486" t="s">
        <v>70</v>
      </c>
      <c r="D16" s="486"/>
      <c r="E16" s="33" t="s">
        <v>72</v>
      </c>
      <c r="F16" s="2" t="s">
        <v>127</v>
      </c>
    </row>
    <row r="17" spans="2:62">
      <c r="B17" s="480" t="s">
        <v>71</v>
      </c>
      <c r="C17" s="480"/>
      <c r="D17" s="480"/>
      <c r="E17" s="33" t="s">
        <v>72</v>
      </c>
      <c r="F17" s="2" t="s">
        <v>84</v>
      </c>
    </row>
    <row r="19" spans="2:62" ht="18" customHeight="1">
      <c r="B19" s="446" t="s">
        <v>842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</row>
    <row r="20" spans="2:6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>
      <c r="B21" s="468" t="s">
        <v>1</v>
      </c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 t="s">
        <v>18</v>
      </c>
      <c r="P21" s="469"/>
      <c r="Q21" s="469"/>
      <c r="R21" s="469"/>
      <c r="S21" s="469"/>
      <c r="T21" s="469"/>
      <c r="U21" s="572" t="s">
        <v>31</v>
      </c>
      <c r="V21" s="469"/>
      <c r="W21" s="469"/>
      <c r="X21" s="469"/>
      <c r="Y21" s="469"/>
      <c r="Z21" s="469"/>
      <c r="AA21" s="572" t="s">
        <v>32</v>
      </c>
      <c r="AB21" s="469"/>
      <c r="AC21" s="469"/>
      <c r="AD21" s="469"/>
      <c r="AE21" s="469"/>
      <c r="AF21" s="469"/>
      <c r="AG21" s="469" t="s">
        <v>33</v>
      </c>
      <c r="AH21" s="469"/>
      <c r="AI21" s="469"/>
      <c r="AJ21" s="469"/>
      <c r="AK21" s="469"/>
      <c r="AL21" s="469"/>
      <c r="AM21" s="469" t="s">
        <v>34</v>
      </c>
      <c r="AN21" s="469"/>
      <c r="AO21" s="469"/>
      <c r="AP21" s="469"/>
      <c r="AQ21" s="469"/>
      <c r="AR21" s="469"/>
      <c r="AS21" s="469" t="s">
        <v>35</v>
      </c>
      <c r="AT21" s="469"/>
      <c r="AU21" s="469"/>
      <c r="AV21" s="469"/>
      <c r="AW21" s="469"/>
      <c r="AX21" s="469"/>
      <c r="AY21" s="469" t="s">
        <v>36</v>
      </c>
      <c r="AZ21" s="469"/>
      <c r="BA21" s="469"/>
      <c r="BB21" s="469"/>
      <c r="BC21" s="469"/>
      <c r="BD21" s="469"/>
      <c r="BE21" s="469" t="s">
        <v>37</v>
      </c>
      <c r="BF21" s="469"/>
      <c r="BG21" s="469"/>
      <c r="BH21" s="469"/>
      <c r="BI21" s="469"/>
      <c r="BJ21" s="472"/>
    </row>
    <row r="22" spans="2:62">
      <c r="B22" s="470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3"/>
    </row>
    <row r="23" spans="2:62" ht="13.5" customHeight="1">
      <c r="N23" s="21"/>
    </row>
    <row r="24" spans="2:62" ht="12.95" customHeight="1">
      <c r="C24" s="458" t="s">
        <v>7</v>
      </c>
      <c r="D24" s="458"/>
      <c r="E24" s="458"/>
      <c r="F24" s="458"/>
      <c r="G24" s="454">
        <v>21</v>
      </c>
      <c r="H24" s="454"/>
      <c r="I24" s="454"/>
      <c r="J24" s="458" t="s">
        <v>1</v>
      </c>
      <c r="K24" s="458"/>
      <c r="L24" s="458"/>
      <c r="M24" s="458"/>
      <c r="N24" s="22"/>
      <c r="O24" s="571">
        <v>2305</v>
      </c>
      <c r="P24" s="451"/>
      <c r="Q24" s="451"/>
      <c r="R24" s="451"/>
      <c r="S24" s="451"/>
      <c r="T24" s="451"/>
      <c r="U24" s="456">
        <v>944</v>
      </c>
      <c r="V24" s="456"/>
      <c r="W24" s="456"/>
      <c r="X24" s="456"/>
      <c r="Y24" s="456"/>
      <c r="Z24" s="456"/>
      <c r="AA24" s="456">
        <v>393</v>
      </c>
      <c r="AB24" s="456"/>
      <c r="AC24" s="456"/>
      <c r="AD24" s="456"/>
      <c r="AE24" s="456"/>
      <c r="AF24" s="456"/>
      <c r="AG24" s="456">
        <v>150</v>
      </c>
      <c r="AH24" s="456"/>
      <c r="AI24" s="456"/>
      <c r="AJ24" s="456"/>
      <c r="AK24" s="456"/>
      <c r="AL24" s="456"/>
      <c r="AM24" s="456">
        <v>315</v>
      </c>
      <c r="AN24" s="456"/>
      <c r="AO24" s="456"/>
      <c r="AP24" s="456"/>
      <c r="AQ24" s="456"/>
      <c r="AR24" s="456"/>
      <c r="AS24" s="456">
        <v>225</v>
      </c>
      <c r="AT24" s="456"/>
      <c r="AU24" s="456"/>
      <c r="AV24" s="456"/>
      <c r="AW24" s="456"/>
      <c r="AX24" s="456"/>
      <c r="AY24" s="456">
        <v>278</v>
      </c>
      <c r="AZ24" s="456"/>
      <c r="BA24" s="456"/>
      <c r="BB24" s="456"/>
      <c r="BC24" s="456"/>
      <c r="BD24" s="456"/>
      <c r="BE24" s="456">
        <v>686</v>
      </c>
      <c r="BF24" s="456"/>
      <c r="BG24" s="456"/>
      <c r="BH24" s="456"/>
      <c r="BI24" s="456"/>
      <c r="BJ24" s="456"/>
    </row>
    <row r="25" spans="2:62">
      <c r="G25" s="454">
        <v>22</v>
      </c>
      <c r="H25" s="454"/>
      <c r="I25" s="454"/>
      <c r="N25" s="22"/>
      <c r="O25" s="451">
        <v>2119</v>
      </c>
      <c r="P25" s="451"/>
      <c r="Q25" s="451"/>
      <c r="R25" s="451"/>
      <c r="S25" s="451"/>
      <c r="T25" s="451"/>
      <c r="U25" s="451">
        <v>962</v>
      </c>
      <c r="V25" s="451"/>
      <c r="W25" s="451"/>
      <c r="X25" s="451"/>
      <c r="Y25" s="451"/>
      <c r="Z25" s="451"/>
      <c r="AA25" s="451">
        <v>270</v>
      </c>
      <c r="AB25" s="451"/>
      <c r="AC25" s="451"/>
      <c r="AD25" s="451"/>
      <c r="AE25" s="451"/>
      <c r="AF25" s="451"/>
      <c r="AG25" s="451">
        <v>222</v>
      </c>
      <c r="AH25" s="451"/>
      <c r="AI25" s="451"/>
      <c r="AJ25" s="451"/>
      <c r="AK25" s="451"/>
      <c r="AL25" s="451"/>
      <c r="AM25" s="451">
        <v>230</v>
      </c>
      <c r="AN25" s="451"/>
      <c r="AO25" s="451"/>
      <c r="AP25" s="451"/>
      <c r="AQ25" s="451"/>
      <c r="AR25" s="451"/>
      <c r="AS25" s="451">
        <v>168</v>
      </c>
      <c r="AT25" s="451"/>
      <c r="AU25" s="451"/>
      <c r="AV25" s="451"/>
      <c r="AW25" s="451"/>
      <c r="AX25" s="451"/>
      <c r="AY25" s="451">
        <v>267</v>
      </c>
      <c r="AZ25" s="451"/>
      <c r="BA25" s="451"/>
      <c r="BB25" s="451"/>
      <c r="BC25" s="451"/>
      <c r="BD25" s="451"/>
      <c r="BE25" s="451">
        <v>655</v>
      </c>
      <c r="BF25" s="451"/>
      <c r="BG25" s="451"/>
      <c r="BH25" s="451"/>
      <c r="BI25" s="451"/>
      <c r="BJ25" s="451"/>
    </row>
    <row r="26" spans="2:62">
      <c r="G26" s="454">
        <v>23</v>
      </c>
      <c r="H26" s="454"/>
      <c r="I26" s="454"/>
      <c r="N26" s="22"/>
      <c r="O26" s="451">
        <v>2291</v>
      </c>
      <c r="P26" s="451"/>
      <c r="Q26" s="451"/>
      <c r="R26" s="451"/>
      <c r="S26" s="451"/>
      <c r="T26" s="451"/>
      <c r="U26" s="451">
        <v>1048</v>
      </c>
      <c r="V26" s="451"/>
      <c r="W26" s="451"/>
      <c r="X26" s="451"/>
      <c r="Y26" s="451"/>
      <c r="Z26" s="451"/>
      <c r="AA26" s="451">
        <v>326</v>
      </c>
      <c r="AB26" s="451"/>
      <c r="AC26" s="451"/>
      <c r="AD26" s="451"/>
      <c r="AE26" s="451"/>
      <c r="AF26" s="451"/>
      <c r="AG26" s="451">
        <v>233</v>
      </c>
      <c r="AH26" s="451"/>
      <c r="AI26" s="451"/>
      <c r="AJ26" s="451"/>
      <c r="AK26" s="451"/>
      <c r="AL26" s="451"/>
      <c r="AM26" s="451">
        <v>244</v>
      </c>
      <c r="AN26" s="451"/>
      <c r="AO26" s="451"/>
      <c r="AP26" s="451"/>
      <c r="AQ26" s="451"/>
      <c r="AR26" s="451"/>
      <c r="AS26" s="451">
        <v>182</v>
      </c>
      <c r="AT26" s="451"/>
      <c r="AU26" s="451"/>
      <c r="AV26" s="451"/>
      <c r="AW26" s="451"/>
      <c r="AX26" s="451"/>
      <c r="AY26" s="451">
        <v>258</v>
      </c>
      <c r="AZ26" s="451"/>
      <c r="BA26" s="451"/>
      <c r="BB26" s="451"/>
      <c r="BC26" s="451"/>
      <c r="BD26" s="451"/>
      <c r="BE26" s="451">
        <v>636</v>
      </c>
      <c r="BF26" s="451"/>
      <c r="BG26" s="451"/>
      <c r="BH26" s="451"/>
      <c r="BI26" s="451"/>
      <c r="BJ26" s="451"/>
    </row>
    <row r="27" spans="2:62">
      <c r="G27" s="454">
        <v>24</v>
      </c>
      <c r="H27" s="454"/>
      <c r="I27" s="454"/>
      <c r="N27" s="22"/>
      <c r="O27" s="451">
        <v>2225</v>
      </c>
      <c r="P27" s="451"/>
      <c r="Q27" s="451"/>
      <c r="R27" s="451"/>
      <c r="S27" s="451"/>
      <c r="T27" s="451"/>
      <c r="U27" s="451">
        <v>1054</v>
      </c>
      <c r="V27" s="451"/>
      <c r="W27" s="451"/>
      <c r="X27" s="451"/>
      <c r="Y27" s="451"/>
      <c r="Z27" s="451"/>
      <c r="AA27" s="451">
        <v>352</v>
      </c>
      <c r="AB27" s="451"/>
      <c r="AC27" s="451"/>
      <c r="AD27" s="451"/>
      <c r="AE27" s="451"/>
      <c r="AF27" s="451"/>
      <c r="AG27" s="451">
        <v>183</v>
      </c>
      <c r="AH27" s="451"/>
      <c r="AI27" s="451"/>
      <c r="AJ27" s="451"/>
      <c r="AK27" s="451"/>
      <c r="AL27" s="451"/>
      <c r="AM27" s="451">
        <v>243</v>
      </c>
      <c r="AN27" s="451"/>
      <c r="AO27" s="451"/>
      <c r="AP27" s="451"/>
      <c r="AQ27" s="451"/>
      <c r="AR27" s="451"/>
      <c r="AS27" s="451">
        <v>142</v>
      </c>
      <c r="AT27" s="451"/>
      <c r="AU27" s="451"/>
      <c r="AV27" s="451"/>
      <c r="AW27" s="451"/>
      <c r="AX27" s="451"/>
      <c r="AY27" s="451">
        <v>251</v>
      </c>
      <c r="AZ27" s="451"/>
      <c r="BA27" s="451"/>
      <c r="BB27" s="451"/>
      <c r="BC27" s="451"/>
      <c r="BD27" s="451"/>
      <c r="BE27" s="451">
        <v>586</v>
      </c>
      <c r="BF27" s="451"/>
      <c r="BG27" s="451"/>
      <c r="BH27" s="451"/>
      <c r="BI27" s="451"/>
      <c r="BJ27" s="451"/>
    </row>
    <row r="28" spans="2:62">
      <c r="G28" s="455">
        <v>25</v>
      </c>
      <c r="H28" s="455"/>
      <c r="I28" s="455"/>
      <c r="N28" s="22"/>
      <c r="O28" s="453">
        <v>2058</v>
      </c>
      <c r="P28" s="453"/>
      <c r="Q28" s="453"/>
      <c r="R28" s="453"/>
      <c r="S28" s="453"/>
      <c r="T28" s="453"/>
      <c r="U28" s="453">
        <v>847</v>
      </c>
      <c r="V28" s="453"/>
      <c r="W28" s="453"/>
      <c r="X28" s="453"/>
      <c r="Y28" s="453"/>
      <c r="Z28" s="453"/>
      <c r="AA28" s="453">
        <v>383</v>
      </c>
      <c r="AB28" s="453"/>
      <c r="AC28" s="453"/>
      <c r="AD28" s="453"/>
      <c r="AE28" s="453"/>
      <c r="AF28" s="453"/>
      <c r="AG28" s="453">
        <v>161</v>
      </c>
      <c r="AH28" s="453"/>
      <c r="AI28" s="453"/>
      <c r="AJ28" s="453"/>
      <c r="AK28" s="453"/>
      <c r="AL28" s="453"/>
      <c r="AM28" s="453">
        <v>253</v>
      </c>
      <c r="AN28" s="453"/>
      <c r="AO28" s="453"/>
      <c r="AP28" s="453"/>
      <c r="AQ28" s="453"/>
      <c r="AR28" s="453"/>
      <c r="AS28" s="453">
        <v>138</v>
      </c>
      <c r="AT28" s="453"/>
      <c r="AU28" s="453"/>
      <c r="AV28" s="453"/>
      <c r="AW28" s="453"/>
      <c r="AX28" s="453"/>
      <c r="AY28" s="453">
        <v>276</v>
      </c>
      <c r="AZ28" s="453"/>
      <c r="BA28" s="453"/>
      <c r="BB28" s="453"/>
      <c r="BC28" s="453"/>
      <c r="BD28" s="453"/>
      <c r="BE28" s="453">
        <v>512</v>
      </c>
      <c r="BF28" s="453"/>
      <c r="BG28" s="453"/>
      <c r="BH28" s="453"/>
      <c r="BI28" s="453"/>
      <c r="BJ28" s="453"/>
    </row>
    <row r="29" spans="2:6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>
      <c r="C30" s="486" t="s">
        <v>8</v>
      </c>
      <c r="D30" s="486"/>
      <c r="E30" s="33" t="s">
        <v>10</v>
      </c>
      <c r="F30" s="489">
        <v>-1</v>
      </c>
      <c r="G30" s="489"/>
      <c r="H30" s="4" t="s">
        <v>38</v>
      </c>
    </row>
    <row r="31" spans="2:62" s="193" customFormat="1">
      <c r="F31" s="573">
        <v>-2</v>
      </c>
      <c r="G31" s="573"/>
      <c r="H31" s="419" t="s">
        <v>872</v>
      </c>
    </row>
    <row r="32" spans="2:62">
      <c r="B32" s="480" t="s">
        <v>9</v>
      </c>
      <c r="C32" s="480"/>
      <c r="D32" s="480"/>
      <c r="E32" s="33" t="s">
        <v>10</v>
      </c>
      <c r="F32" s="2" t="s">
        <v>39</v>
      </c>
    </row>
    <row r="35" spans="2:62" ht="18" customHeight="1">
      <c r="B35" s="446" t="s">
        <v>843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</row>
    <row r="36" spans="2:62">
      <c r="BJ36" s="20" t="s">
        <v>17</v>
      </c>
    </row>
    <row r="37" spans="2:62">
      <c r="B37" s="468" t="s">
        <v>1</v>
      </c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 t="s">
        <v>40</v>
      </c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 t="s">
        <v>41</v>
      </c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  <c r="AS37" s="469"/>
      <c r="AT37" s="469"/>
      <c r="AU37" s="469" t="s">
        <v>42</v>
      </c>
      <c r="AV37" s="469"/>
      <c r="AW37" s="469"/>
      <c r="AX37" s="469"/>
      <c r="AY37" s="469"/>
      <c r="AZ37" s="469"/>
      <c r="BA37" s="469"/>
      <c r="BB37" s="469"/>
      <c r="BC37" s="469"/>
      <c r="BD37" s="469"/>
      <c r="BE37" s="469"/>
      <c r="BF37" s="469"/>
      <c r="BG37" s="469"/>
      <c r="BH37" s="469"/>
      <c r="BI37" s="469"/>
      <c r="BJ37" s="472"/>
    </row>
    <row r="38" spans="2:62"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3"/>
    </row>
    <row r="39" spans="2:62" ht="13.5" customHeight="1">
      <c r="N39" s="21"/>
    </row>
    <row r="40" spans="2:62" ht="12.95" customHeight="1">
      <c r="C40" s="458" t="s">
        <v>7</v>
      </c>
      <c r="D40" s="458"/>
      <c r="E40" s="458"/>
      <c r="F40" s="458"/>
      <c r="G40" s="454">
        <v>21</v>
      </c>
      <c r="H40" s="454"/>
      <c r="I40" s="454"/>
      <c r="J40" s="458" t="s">
        <v>1</v>
      </c>
      <c r="K40" s="458"/>
      <c r="L40" s="458"/>
      <c r="M40" s="458"/>
      <c r="N40" s="22"/>
      <c r="O40" s="456">
        <v>10304</v>
      </c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456">
        <v>6058</v>
      </c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456">
        <v>31510</v>
      </c>
      <c r="AV40" s="575"/>
      <c r="AW40" s="575"/>
      <c r="AX40" s="575"/>
      <c r="AY40" s="575"/>
      <c r="AZ40" s="575"/>
      <c r="BA40" s="575"/>
      <c r="BB40" s="575"/>
      <c r="BC40" s="575"/>
      <c r="BD40" s="575"/>
      <c r="BE40" s="575"/>
      <c r="BF40" s="575"/>
      <c r="BG40" s="575"/>
      <c r="BH40" s="575"/>
      <c r="BI40" s="575"/>
      <c r="BJ40" s="575"/>
    </row>
    <row r="41" spans="2:62" ht="12.95" customHeight="1">
      <c r="G41" s="454">
        <v>22</v>
      </c>
      <c r="H41" s="454"/>
      <c r="I41" s="454"/>
      <c r="N41" s="22"/>
      <c r="O41" s="456">
        <v>12691</v>
      </c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456">
        <v>5295</v>
      </c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456">
        <v>31369</v>
      </c>
      <c r="AV41" s="575"/>
      <c r="AW41" s="575"/>
      <c r="AX41" s="575"/>
      <c r="AY41" s="575"/>
      <c r="AZ41" s="575"/>
      <c r="BA41" s="575"/>
      <c r="BB41" s="575"/>
      <c r="BC41" s="575"/>
      <c r="BD41" s="575"/>
      <c r="BE41" s="575"/>
      <c r="BF41" s="575"/>
      <c r="BG41" s="575"/>
      <c r="BH41" s="575"/>
      <c r="BI41" s="575"/>
      <c r="BJ41" s="575"/>
    </row>
    <row r="42" spans="2:62">
      <c r="G42" s="454">
        <v>23</v>
      </c>
      <c r="H42" s="454"/>
      <c r="I42" s="454"/>
      <c r="N42" s="22"/>
      <c r="O42" s="456">
        <v>13392</v>
      </c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456">
        <v>7232</v>
      </c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456">
        <v>34429</v>
      </c>
      <c r="AV42" s="575"/>
      <c r="AW42" s="575"/>
      <c r="AX42" s="575"/>
      <c r="AY42" s="575"/>
      <c r="AZ42" s="575"/>
      <c r="BA42" s="575"/>
      <c r="BB42" s="575"/>
      <c r="BC42" s="575"/>
      <c r="BD42" s="575"/>
      <c r="BE42" s="575"/>
      <c r="BF42" s="575"/>
      <c r="BG42" s="575"/>
      <c r="BH42" s="575"/>
      <c r="BI42" s="575"/>
      <c r="BJ42" s="575"/>
    </row>
    <row r="43" spans="2:62">
      <c r="G43" s="454">
        <v>24</v>
      </c>
      <c r="H43" s="454"/>
      <c r="I43" s="454"/>
      <c r="N43" s="22"/>
      <c r="O43" s="456">
        <v>16157</v>
      </c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456">
        <v>6607</v>
      </c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456">
        <v>33169</v>
      </c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5"/>
      <c r="BG43" s="575"/>
      <c r="BH43" s="575"/>
      <c r="BI43" s="575"/>
      <c r="BJ43" s="575"/>
    </row>
    <row r="44" spans="2:62">
      <c r="G44" s="455">
        <v>25</v>
      </c>
      <c r="H44" s="455"/>
      <c r="I44" s="455"/>
      <c r="N44" s="22"/>
      <c r="O44" s="453">
        <v>17173</v>
      </c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453">
        <v>8815</v>
      </c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6"/>
      <c r="AU44" s="453">
        <v>33974</v>
      </c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</row>
    <row r="45" spans="2:6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>
      <c r="C46" s="486" t="s">
        <v>8</v>
      </c>
      <c r="D46" s="486"/>
      <c r="E46" s="33" t="s">
        <v>10</v>
      </c>
      <c r="F46" s="220" t="s">
        <v>395</v>
      </c>
      <c r="G46" s="218"/>
      <c r="H46" s="198"/>
      <c r="I46" s="221"/>
    </row>
    <row r="47" spans="2:62">
      <c r="F47" s="222" t="s">
        <v>396</v>
      </c>
      <c r="G47" s="219"/>
      <c r="H47" s="198"/>
      <c r="I47" s="193"/>
    </row>
    <row r="48" spans="2:62">
      <c r="B48" s="480" t="s">
        <v>9</v>
      </c>
      <c r="C48" s="480"/>
      <c r="D48" s="480"/>
      <c r="E48" s="33" t="s">
        <v>10</v>
      </c>
      <c r="F48" s="2" t="s">
        <v>39</v>
      </c>
    </row>
    <row r="51" spans="15:15" ht="18" customHeight="1"/>
    <row r="52" spans="15:15" ht="12.75" customHeight="1"/>
    <row r="60" spans="15:15">
      <c r="O60">
        <v>0</v>
      </c>
    </row>
  </sheetData>
  <mergeCells count="178">
    <mergeCell ref="AU13:AX13"/>
    <mergeCell ref="AY13:BB13"/>
    <mergeCell ref="BC13:BF13"/>
    <mergeCell ref="BG13:BJ13"/>
    <mergeCell ref="G13:I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S1:BK2"/>
    <mergeCell ref="B5:BJ5"/>
    <mergeCell ref="B7:N8"/>
    <mergeCell ref="O7:Z7"/>
    <mergeCell ref="AA7:AL7"/>
    <mergeCell ref="AM7:AX7"/>
    <mergeCell ref="AY7:BJ7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AY11:BB11"/>
    <mergeCell ref="BC11:BF11"/>
    <mergeCell ref="C10:F10"/>
    <mergeCell ref="J10:M10"/>
    <mergeCell ref="G10:I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BC10:BF10"/>
    <mergeCell ref="AU11:AX11"/>
    <mergeCell ref="BG10:BJ10"/>
    <mergeCell ref="BG11:BJ11"/>
    <mergeCell ref="G12:I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G11:I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G14:I14"/>
    <mergeCell ref="O14:R14"/>
    <mergeCell ref="S14:V14"/>
    <mergeCell ref="W14:Z14"/>
    <mergeCell ref="AA14:AD14"/>
    <mergeCell ref="AE14:AH14"/>
    <mergeCell ref="BG14:BJ14"/>
    <mergeCell ref="C16:D16"/>
    <mergeCell ref="B17:D17"/>
    <mergeCell ref="AI14:AL14"/>
    <mergeCell ref="AM14:AP14"/>
    <mergeCell ref="AQ14:AT14"/>
    <mergeCell ref="AU14:AX14"/>
    <mergeCell ref="AY14:BB14"/>
    <mergeCell ref="BC14:BF14"/>
    <mergeCell ref="C46:D46"/>
    <mergeCell ref="B48:D48"/>
    <mergeCell ref="G43:I43"/>
    <mergeCell ref="O43:AD43"/>
    <mergeCell ref="AE43:AT43"/>
    <mergeCell ref="AU43:BJ43"/>
    <mergeCell ref="G44:I44"/>
    <mergeCell ref="O44:AD44"/>
    <mergeCell ref="AE44:AT44"/>
    <mergeCell ref="AU44:BJ44"/>
    <mergeCell ref="G41:I41"/>
    <mergeCell ref="O41:AD41"/>
    <mergeCell ref="AE41:AT41"/>
    <mergeCell ref="AU41:BJ41"/>
    <mergeCell ref="G42:I42"/>
    <mergeCell ref="O42:AD42"/>
    <mergeCell ref="AE42:AT42"/>
    <mergeCell ref="AU42:BJ42"/>
    <mergeCell ref="B37:N38"/>
    <mergeCell ref="O37:AD38"/>
    <mergeCell ref="AE37:AT38"/>
    <mergeCell ref="AU37:BJ38"/>
    <mergeCell ref="C40:F40"/>
    <mergeCell ref="G40:I40"/>
    <mergeCell ref="J40:M40"/>
    <mergeCell ref="O40:AD40"/>
    <mergeCell ref="AE40:AT40"/>
    <mergeCell ref="AU40:BJ40"/>
    <mergeCell ref="F31:G31"/>
    <mergeCell ref="B32:D32"/>
    <mergeCell ref="B35:BJ35"/>
    <mergeCell ref="AY27:BD27"/>
    <mergeCell ref="BE27:BJ27"/>
    <mergeCell ref="G28:I28"/>
    <mergeCell ref="O28:T28"/>
    <mergeCell ref="U28:Z28"/>
    <mergeCell ref="AA28:AF28"/>
    <mergeCell ref="AG28:AL28"/>
    <mergeCell ref="AM28:AR28"/>
    <mergeCell ref="AS28:AX28"/>
    <mergeCell ref="AY28:BD28"/>
    <mergeCell ref="G27:I27"/>
    <mergeCell ref="O27:T27"/>
    <mergeCell ref="U27:Z27"/>
    <mergeCell ref="AA27:AF27"/>
    <mergeCell ref="AG27:AL27"/>
    <mergeCell ref="AM27:AR27"/>
    <mergeCell ref="AS27:AX27"/>
    <mergeCell ref="BE28:BJ28"/>
    <mergeCell ref="C30:D30"/>
    <mergeCell ref="F30:G30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C24:F24"/>
    <mergeCell ref="G24:I24"/>
    <mergeCell ref="J24:M24"/>
    <mergeCell ref="O24:T24"/>
    <mergeCell ref="U24:Z24"/>
    <mergeCell ref="AA24:AF24"/>
    <mergeCell ref="B19:BJ19"/>
    <mergeCell ref="B21:N22"/>
    <mergeCell ref="O21:T22"/>
    <mergeCell ref="U21:Z22"/>
    <mergeCell ref="AA21:AF22"/>
    <mergeCell ref="AG21:AL22"/>
    <mergeCell ref="AM21:AR22"/>
    <mergeCell ref="AS21:AX22"/>
    <mergeCell ref="AY21:BD22"/>
    <mergeCell ref="BE21:BJ22"/>
    <mergeCell ref="AG24:AL24"/>
    <mergeCell ref="AM24:AR24"/>
    <mergeCell ref="AS24:AX24"/>
    <mergeCell ref="AY24:BD24"/>
    <mergeCell ref="BE24:BJ24"/>
  </mergeCells>
  <phoneticPr fontId="17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K69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445">
        <f>'191'!AS1+1</f>
        <v>192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62" ht="11.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62" ht="11.1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62" ht="11.1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62" ht="18" customHeight="1">
      <c r="B5" s="446" t="s">
        <v>844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2" ht="12.95" customHeight="1">
      <c r="B6" s="454" t="s">
        <v>419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1:62" ht="12.9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3.5" customHeight="1">
      <c r="B8" s="468" t="s">
        <v>1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594" t="s">
        <v>142</v>
      </c>
      <c r="N8" s="595"/>
      <c r="O8" s="595"/>
      <c r="P8" s="595"/>
      <c r="Q8" s="595"/>
      <c r="R8" s="595"/>
      <c r="S8" s="595"/>
      <c r="T8" s="596"/>
      <c r="U8" s="594" t="s">
        <v>789</v>
      </c>
      <c r="V8" s="595"/>
      <c r="W8" s="595"/>
      <c r="X8" s="595"/>
      <c r="Y8" s="595"/>
      <c r="Z8" s="595"/>
      <c r="AA8" s="595"/>
      <c r="AB8" s="595"/>
      <c r="AC8" s="596"/>
      <c r="AD8" s="594" t="s">
        <v>405</v>
      </c>
      <c r="AE8" s="595"/>
      <c r="AF8" s="595"/>
      <c r="AG8" s="595"/>
      <c r="AH8" s="595"/>
      <c r="AI8" s="595"/>
      <c r="AJ8" s="595"/>
      <c r="AK8" s="596"/>
      <c r="AL8" s="594" t="s">
        <v>387</v>
      </c>
      <c r="AM8" s="595"/>
      <c r="AN8" s="595"/>
      <c r="AO8" s="595"/>
      <c r="AP8" s="595"/>
      <c r="AQ8" s="595"/>
      <c r="AR8" s="595"/>
      <c r="AS8" s="595"/>
      <c r="AT8" s="595"/>
      <c r="AU8" s="594" t="s">
        <v>143</v>
      </c>
      <c r="AV8" s="595"/>
      <c r="AW8" s="595"/>
      <c r="AX8" s="595"/>
      <c r="AY8" s="595"/>
      <c r="AZ8" s="595"/>
      <c r="BA8" s="595"/>
      <c r="BB8" s="596"/>
      <c r="BC8" s="594" t="s">
        <v>144</v>
      </c>
      <c r="BD8" s="595"/>
      <c r="BE8" s="595"/>
      <c r="BF8" s="595"/>
      <c r="BG8" s="595"/>
      <c r="BH8" s="595"/>
      <c r="BI8" s="595"/>
      <c r="BJ8" s="595"/>
    </row>
    <row r="9" spans="1:62">
      <c r="B9" s="547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97"/>
      <c r="N9" s="598"/>
      <c r="O9" s="598"/>
      <c r="P9" s="598"/>
      <c r="Q9" s="598"/>
      <c r="R9" s="598"/>
      <c r="S9" s="598"/>
      <c r="T9" s="599"/>
      <c r="U9" s="597"/>
      <c r="V9" s="598"/>
      <c r="W9" s="598"/>
      <c r="X9" s="598"/>
      <c r="Y9" s="598"/>
      <c r="Z9" s="598"/>
      <c r="AA9" s="598"/>
      <c r="AB9" s="598"/>
      <c r="AC9" s="599"/>
      <c r="AD9" s="597"/>
      <c r="AE9" s="598"/>
      <c r="AF9" s="598"/>
      <c r="AG9" s="598"/>
      <c r="AH9" s="598"/>
      <c r="AI9" s="598"/>
      <c r="AJ9" s="598"/>
      <c r="AK9" s="599"/>
      <c r="AL9" s="597"/>
      <c r="AM9" s="598"/>
      <c r="AN9" s="598"/>
      <c r="AO9" s="598"/>
      <c r="AP9" s="598"/>
      <c r="AQ9" s="598"/>
      <c r="AR9" s="598"/>
      <c r="AS9" s="598"/>
      <c r="AT9" s="598"/>
      <c r="AU9" s="597"/>
      <c r="AV9" s="598"/>
      <c r="AW9" s="598"/>
      <c r="AX9" s="598"/>
      <c r="AY9" s="598"/>
      <c r="AZ9" s="598"/>
      <c r="BA9" s="598"/>
      <c r="BB9" s="599"/>
      <c r="BC9" s="597"/>
      <c r="BD9" s="598"/>
      <c r="BE9" s="598"/>
      <c r="BF9" s="598"/>
      <c r="BG9" s="598"/>
      <c r="BH9" s="598"/>
      <c r="BI9" s="598"/>
      <c r="BJ9" s="598"/>
    </row>
    <row r="10" spans="1:62">
      <c r="B10" s="470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600"/>
      <c r="N10" s="601"/>
      <c r="O10" s="601"/>
      <c r="P10" s="601"/>
      <c r="Q10" s="601"/>
      <c r="R10" s="601"/>
      <c r="S10" s="601"/>
      <c r="T10" s="602"/>
      <c r="U10" s="600"/>
      <c r="V10" s="601"/>
      <c r="W10" s="601"/>
      <c r="X10" s="601"/>
      <c r="Y10" s="601"/>
      <c r="Z10" s="601"/>
      <c r="AA10" s="601"/>
      <c r="AB10" s="601"/>
      <c r="AC10" s="602"/>
      <c r="AD10" s="600"/>
      <c r="AE10" s="601"/>
      <c r="AF10" s="601"/>
      <c r="AG10" s="601"/>
      <c r="AH10" s="601"/>
      <c r="AI10" s="601"/>
      <c r="AJ10" s="601"/>
      <c r="AK10" s="602"/>
      <c r="AL10" s="600"/>
      <c r="AM10" s="601"/>
      <c r="AN10" s="601"/>
      <c r="AO10" s="601"/>
      <c r="AP10" s="601"/>
      <c r="AQ10" s="601"/>
      <c r="AR10" s="601"/>
      <c r="AS10" s="601"/>
      <c r="AT10" s="601"/>
      <c r="AU10" s="600"/>
      <c r="AV10" s="601"/>
      <c r="AW10" s="601"/>
      <c r="AX10" s="601"/>
      <c r="AY10" s="601"/>
      <c r="AZ10" s="601"/>
      <c r="BA10" s="601"/>
      <c r="BB10" s="602"/>
      <c r="BC10" s="600"/>
      <c r="BD10" s="601"/>
      <c r="BE10" s="601"/>
      <c r="BF10" s="601"/>
      <c r="BG10" s="601"/>
      <c r="BH10" s="601"/>
      <c r="BI10" s="601"/>
      <c r="BJ10" s="601"/>
    </row>
    <row r="11" spans="1:62" ht="13.5" customHeight="1">
      <c r="L11" s="29"/>
      <c r="M11" s="208"/>
      <c r="N11" s="205"/>
      <c r="O11" s="205"/>
      <c r="P11" s="205"/>
      <c r="Q11" s="205"/>
      <c r="R11" s="205"/>
      <c r="S11" s="206"/>
      <c r="T11" s="206"/>
      <c r="U11" s="209"/>
      <c r="V11" s="205"/>
      <c r="W11" s="205"/>
      <c r="X11" s="205"/>
      <c r="Y11" s="205"/>
      <c r="Z11" s="205"/>
      <c r="AA11" s="205"/>
      <c r="AB11" s="206"/>
      <c r="AC11" s="207" t="s">
        <v>388</v>
      </c>
      <c r="AD11" s="209"/>
      <c r="AE11" s="205"/>
      <c r="AF11" s="206"/>
      <c r="AG11" s="205"/>
      <c r="AH11" s="205"/>
      <c r="AI11" s="205"/>
      <c r="AJ11" s="206"/>
      <c r="AK11" s="207" t="s">
        <v>388</v>
      </c>
      <c r="AL11" s="210"/>
      <c r="AM11" s="207"/>
      <c r="AN11" s="207"/>
      <c r="AO11" s="207"/>
      <c r="AP11" s="207"/>
      <c r="AQ11" s="207"/>
      <c r="AR11" s="207"/>
      <c r="AS11" s="207"/>
      <c r="AT11" s="207"/>
      <c r="AU11" s="215"/>
      <c r="AV11" s="212"/>
      <c r="AW11" s="212"/>
      <c r="AX11" s="212"/>
      <c r="AY11" s="212"/>
      <c r="AZ11" s="212"/>
      <c r="BA11" s="213"/>
      <c r="BB11" s="213"/>
      <c r="BC11" s="215"/>
      <c r="BD11" s="212"/>
      <c r="BE11" s="212"/>
      <c r="BF11" s="212"/>
      <c r="BG11" s="212"/>
      <c r="BH11" s="212"/>
      <c r="BI11" s="213"/>
      <c r="BJ11" s="213"/>
    </row>
    <row r="12" spans="1:62" ht="13.5" customHeight="1">
      <c r="C12" s="458" t="s">
        <v>7</v>
      </c>
      <c r="D12" s="458"/>
      <c r="E12" s="458"/>
      <c r="F12" s="454">
        <v>21</v>
      </c>
      <c r="G12" s="454"/>
      <c r="H12" s="454"/>
      <c r="I12" s="458" t="s">
        <v>1</v>
      </c>
      <c r="J12" s="458"/>
      <c r="K12" s="458"/>
      <c r="L12" s="6"/>
      <c r="M12" s="587">
        <v>3414</v>
      </c>
      <c r="N12" s="584"/>
      <c r="O12" s="584"/>
      <c r="P12" s="584"/>
      <c r="Q12" s="584"/>
      <c r="R12" s="584"/>
      <c r="S12" s="584"/>
      <c r="T12" s="584"/>
      <c r="U12" s="584">
        <v>340</v>
      </c>
      <c r="V12" s="584"/>
      <c r="W12" s="584"/>
      <c r="X12" s="584"/>
      <c r="Y12" s="584"/>
      <c r="Z12" s="584"/>
      <c r="AA12" s="584"/>
      <c r="AB12" s="584"/>
      <c r="AC12" s="584"/>
      <c r="AD12" s="584">
        <v>359</v>
      </c>
      <c r="AE12" s="584"/>
      <c r="AF12" s="584"/>
      <c r="AG12" s="584"/>
      <c r="AH12" s="584"/>
      <c r="AI12" s="584"/>
      <c r="AJ12" s="584"/>
      <c r="AK12" s="584"/>
      <c r="AL12" s="584">
        <v>220</v>
      </c>
      <c r="AM12" s="584"/>
      <c r="AN12" s="584"/>
      <c r="AO12" s="584"/>
      <c r="AP12" s="584"/>
      <c r="AQ12" s="584"/>
      <c r="AR12" s="584"/>
      <c r="AS12" s="584"/>
      <c r="AT12" s="584"/>
      <c r="AU12" s="584">
        <v>21</v>
      </c>
      <c r="AV12" s="584"/>
      <c r="AW12" s="584"/>
      <c r="AX12" s="584"/>
      <c r="AY12" s="584"/>
      <c r="AZ12" s="584"/>
      <c r="BA12" s="584"/>
      <c r="BB12" s="584"/>
      <c r="BC12" s="584">
        <v>21</v>
      </c>
      <c r="BD12" s="584"/>
      <c r="BE12" s="584"/>
      <c r="BF12" s="584"/>
      <c r="BG12" s="584"/>
      <c r="BH12" s="584"/>
      <c r="BI12" s="584"/>
      <c r="BJ12" s="584"/>
    </row>
    <row r="13" spans="1:62">
      <c r="F13" s="454">
        <v>22</v>
      </c>
      <c r="G13" s="454"/>
      <c r="H13" s="454"/>
      <c r="L13" s="6"/>
      <c r="M13" s="587">
        <v>3507</v>
      </c>
      <c r="N13" s="584"/>
      <c r="O13" s="584"/>
      <c r="P13" s="584"/>
      <c r="Q13" s="584"/>
      <c r="R13" s="584"/>
      <c r="S13" s="584"/>
      <c r="T13" s="584"/>
      <c r="U13" s="584">
        <v>349</v>
      </c>
      <c r="V13" s="584"/>
      <c r="W13" s="584"/>
      <c r="X13" s="584"/>
      <c r="Y13" s="584"/>
      <c r="Z13" s="584"/>
      <c r="AA13" s="584"/>
      <c r="AB13" s="584"/>
      <c r="AC13" s="584"/>
      <c r="AD13" s="584">
        <v>361</v>
      </c>
      <c r="AE13" s="584"/>
      <c r="AF13" s="584"/>
      <c r="AG13" s="584"/>
      <c r="AH13" s="584"/>
      <c r="AI13" s="584"/>
      <c r="AJ13" s="584"/>
      <c r="AK13" s="584"/>
      <c r="AL13" s="584">
        <v>209</v>
      </c>
      <c r="AM13" s="584"/>
      <c r="AN13" s="584"/>
      <c r="AO13" s="584"/>
      <c r="AP13" s="584"/>
      <c r="AQ13" s="584"/>
      <c r="AR13" s="584"/>
      <c r="AS13" s="584"/>
      <c r="AT13" s="584"/>
      <c r="AU13" s="584">
        <v>6</v>
      </c>
      <c r="AV13" s="584"/>
      <c r="AW13" s="584"/>
      <c r="AX13" s="584"/>
      <c r="AY13" s="584"/>
      <c r="AZ13" s="584"/>
      <c r="BA13" s="584"/>
      <c r="BB13" s="584"/>
      <c r="BC13" s="584">
        <v>13</v>
      </c>
      <c r="BD13" s="584"/>
      <c r="BE13" s="584"/>
      <c r="BF13" s="584"/>
      <c r="BG13" s="584"/>
      <c r="BH13" s="584"/>
      <c r="BI13" s="584"/>
      <c r="BJ13" s="584"/>
    </row>
    <row r="14" spans="1:62">
      <c r="F14" s="454">
        <v>23</v>
      </c>
      <c r="G14" s="454"/>
      <c r="H14" s="454"/>
      <c r="L14" s="6"/>
      <c r="M14" s="587">
        <v>3603</v>
      </c>
      <c r="N14" s="584"/>
      <c r="O14" s="584"/>
      <c r="P14" s="584"/>
      <c r="Q14" s="584"/>
      <c r="R14" s="584"/>
      <c r="S14" s="584"/>
      <c r="T14" s="584"/>
      <c r="U14" s="584">
        <v>348</v>
      </c>
      <c r="V14" s="584"/>
      <c r="W14" s="584"/>
      <c r="X14" s="584"/>
      <c r="Y14" s="584"/>
      <c r="Z14" s="584"/>
      <c r="AA14" s="584"/>
      <c r="AB14" s="584"/>
      <c r="AC14" s="584"/>
      <c r="AD14" s="584">
        <v>329</v>
      </c>
      <c r="AE14" s="584"/>
      <c r="AF14" s="584"/>
      <c r="AG14" s="584"/>
      <c r="AH14" s="584"/>
      <c r="AI14" s="584"/>
      <c r="AJ14" s="584"/>
      <c r="AK14" s="584"/>
      <c r="AL14" s="584">
        <v>181</v>
      </c>
      <c r="AM14" s="584"/>
      <c r="AN14" s="584"/>
      <c r="AO14" s="584"/>
      <c r="AP14" s="584"/>
      <c r="AQ14" s="584"/>
      <c r="AR14" s="584"/>
      <c r="AS14" s="584"/>
      <c r="AT14" s="584"/>
      <c r="AU14" s="584">
        <v>3</v>
      </c>
      <c r="AV14" s="584"/>
      <c r="AW14" s="584"/>
      <c r="AX14" s="584"/>
      <c r="AY14" s="584"/>
      <c r="AZ14" s="584"/>
      <c r="BA14" s="584"/>
      <c r="BB14" s="584"/>
      <c r="BC14" s="584">
        <v>11</v>
      </c>
      <c r="BD14" s="584"/>
      <c r="BE14" s="584"/>
      <c r="BF14" s="584"/>
      <c r="BG14" s="584"/>
      <c r="BH14" s="584"/>
      <c r="BI14" s="584"/>
      <c r="BJ14" s="584"/>
    </row>
    <row r="15" spans="1:62">
      <c r="F15" s="454">
        <v>24</v>
      </c>
      <c r="G15" s="454"/>
      <c r="H15" s="454"/>
      <c r="L15" s="6"/>
      <c r="M15" s="587">
        <v>3640</v>
      </c>
      <c r="N15" s="584"/>
      <c r="O15" s="584"/>
      <c r="P15" s="584"/>
      <c r="Q15" s="584"/>
      <c r="R15" s="584"/>
      <c r="S15" s="584"/>
      <c r="T15" s="584"/>
      <c r="U15" s="584">
        <v>399</v>
      </c>
      <c r="V15" s="584"/>
      <c r="W15" s="584"/>
      <c r="X15" s="584"/>
      <c r="Y15" s="584"/>
      <c r="Z15" s="584"/>
      <c r="AA15" s="584"/>
      <c r="AB15" s="584"/>
      <c r="AC15" s="584"/>
      <c r="AD15" s="584">
        <v>341</v>
      </c>
      <c r="AE15" s="584"/>
      <c r="AF15" s="584"/>
      <c r="AG15" s="584"/>
      <c r="AH15" s="584"/>
      <c r="AI15" s="584"/>
      <c r="AJ15" s="584"/>
      <c r="AK15" s="584"/>
      <c r="AL15" s="584">
        <v>169</v>
      </c>
      <c r="AM15" s="584"/>
      <c r="AN15" s="584"/>
      <c r="AO15" s="584"/>
      <c r="AP15" s="584"/>
      <c r="AQ15" s="584"/>
      <c r="AR15" s="584"/>
      <c r="AS15" s="584"/>
      <c r="AT15" s="584"/>
      <c r="AU15" s="584">
        <v>7</v>
      </c>
      <c r="AV15" s="584"/>
      <c r="AW15" s="584"/>
      <c r="AX15" s="584"/>
      <c r="AY15" s="584"/>
      <c r="AZ15" s="584"/>
      <c r="BA15" s="584"/>
      <c r="BB15" s="584"/>
      <c r="BC15" s="584">
        <v>16</v>
      </c>
      <c r="BD15" s="584"/>
      <c r="BE15" s="584"/>
      <c r="BF15" s="584"/>
      <c r="BG15" s="584"/>
      <c r="BH15" s="584"/>
      <c r="BI15" s="584"/>
      <c r="BJ15" s="584"/>
    </row>
    <row r="16" spans="1:62">
      <c r="F16" s="455">
        <v>25</v>
      </c>
      <c r="G16" s="455"/>
      <c r="H16" s="455"/>
      <c r="L16" s="6"/>
      <c r="M16" s="588">
        <v>3799</v>
      </c>
      <c r="N16" s="585"/>
      <c r="O16" s="585"/>
      <c r="P16" s="585"/>
      <c r="Q16" s="585"/>
      <c r="R16" s="585"/>
      <c r="S16" s="585"/>
      <c r="T16" s="585"/>
      <c r="U16" s="585">
        <v>535</v>
      </c>
      <c r="V16" s="585"/>
      <c r="W16" s="585"/>
      <c r="X16" s="585"/>
      <c r="Y16" s="585"/>
      <c r="Z16" s="585"/>
      <c r="AA16" s="585"/>
      <c r="AB16" s="585"/>
      <c r="AC16" s="585"/>
      <c r="AD16" s="585">
        <v>421</v>
      </c>
      <c r="AE16" s="585"/>
      <c r="AF16" s="585"/>
      <c r="AG16" s="585"/>
      <c r="AH16" s="585"/>
      <c r="AI16" s="585"/>
      <c r="AJ16" s="585"/>
      <c r="AK16" s="585"/>
      <c r="AL16" s="585">
        <v>161</v>
      </c>
      <c r="AM16" s="585"/>
      <c r="AN16" s="585"/>
      <c r="AO16" s="585"/>
      <c r="AP16" s="585"/>
      <c r="AQ16" s="585"/>
      <c r="AR16" s="585"/>
      <c r="AS16" s="585"/>
      <c r="AT16" s="585"/>
      <c r="AU16" s="585">
        <v>2</v>
      </c>
      <c r="AV16" s="585"/>
      <c r="AW16" s="585"/>
      <c r="AX16" s="585"/>
      <c r="AY16" s="585"/>
      <c r="AZ16" s="585"/>
      <c r="BA16" s="585"/>
      <c r="BB16" s="585"/>
      <c r="BC16" s="585">
        <v>5</v>
      </c>
      <c r="BD16" s="585"/>
      <c r="BE16" s="585"/>
      <c r="BF16" s="585"/>
      <c r="BG16" s="585"/>
      <c r="BH16" s="585"/>
      <c r="BI16" s="585"/>
      <c r="BJ16" s="585"/>
    </row>
    <row r="17" spans="2:62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1"/>
      <c r="AS17" s="1"/>
      <c r="AT17" s="1"/>
      <c r="AU17" s="196"/>
      <c r="AV17" s="196"/>
      <c r="AW17" s="196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</row>
    <row r="18" spans="2:62" ht="13.5" customHeight="1">
      <c r="B18" s="468" t="s">
        <v>1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618" t="s">
        <v>406</v>
      </c>
      <c r="N18" s="619"/>
      <c r="O18" s="619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19"/>
      <c r="AC18" s="620"/>
      <c r="AD18" s="618" t="s">
        <v>406</v>
      </c>
      <c r="AE18" s="619"/>
      <c r="AF18" s="619"/>
      <c r="AG18" s="619"/>
      <c r="AH18" s="619"/>
      <c r="AI18" s="619"/>
      <c r="AJ18" s="619"/>
      <c r="AK18" s="619"/>
      <c r="AL18" s="619"/>
      <c r="AM18" s="619"/>
      <c r="AN18" s="619"/>
      <c r="AO18" s="619"/>
      <c r="AP18" s="619"/>
      <c r="AQ18" s="619"/>
      <c r="AR18" s="619"/>
      <c r="AS18" s="619"/>
      <c r="AT18" s="620"/>
      <c r="AU18" s="603" t="s">
        <v>145</v>
      </c>
      <c r="AV18" s="604"/>
      <c r="AW18" s="604"/>
      <c r="AX18" s="604"/>
      <c r="AY18" s="604"/>
      <c r="AZ18" s="604"/>
      <c r="BA18" s="604"/>
      <c r="BB18" s="605"/>
      <c r="BC18" s="603" t="s">
        <v>389</v>
      </c>
      <c r="BD18" s="604"/>
      <c r="BE18" s="604"/>
      <c r="BF18" s="604"/>
      <c r="BG18" s="604"/>
      <c r="BH18" s="604"/>
      <c r="BI18" s="604"/>
      <c r="BJ18" s="604"/>
    </row>
    <row r="19" spans="2:62" ht="13.5" customHeight="1">
      <c r="B19" s="547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621" t="s">
        <v>408</v>
      </c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3"/>
      <c r="AD19" s="621" t="s">
        <v>407</v>
      </c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3"/>
      <c r="AU19" s="606"/>
      <c r="AV19" s="607"/>
      <c r="AW19" s="607"/>
      <c r="AX19" s="607"/>
      <c r="AY19" s="607"/>
      <c r="AZ19" s="607"/>
      <c r="BA19" s="607"/>
      <c r="BB19" s="608"/>
      <c r="BC19" s="606"/>
      <c r="BD19" s="607"/>
      <c r="BE19" s="607"/>
      <c r="BF19" s="607"/>
      <c r="BG19" s="607"/>
      <c r="BH19" s="607"/>
      <c r="BI19" s="607"/>
      <c r="BJ19" s="607"/>
    </row>
    <row r="20" spans="2:62">
      <c r="B20" s="470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612" t="s">
        <v>390</v>
      </c>
      <c r="N20" s="613"/>
      <c r="O20" s="613"/>
      <c r="P20" s="613"/>
      <c r="Q20" s="613"/>
      <c r="R20" s="613"/>
      <c r="S20" s="613"/>
      <c r="T20" s="614"/>
      <c r="U20" s="615" t="s">
        <v>391</v>
      </c>
      <c r="V20" s="616"/>
      <c r="W20" s="616"/>
      <c r="X20" s="616"/>
      <c r="Y20" s="616"/>
      <c r="Z20" s="616"/>
      <c r="AA20" s="616"/>
      <c r="AB20" s="616"/>
      <c r="AC20" s="617"/>
      <c r="AD20" s="612" t="s">
        <v>390</v>
      </c>
      <c r="AE20" s="613"/>
      <c r="AF20" s="613"/>
      <c r="AG20" s="613"/>
      <c r="AH20" s="613"/>
      <c r="AI20" s="613"/>
      <c r="AJ20" s="613"/>
      <c r="AK20" s="614"/>
      <c r="AL20" s="615" t="s">
        <v>391</v>
      </c>
      <c r="AM20" s="616"/>
      <c r="AN20" s="616"/>
      <c r="AO20" s="616"/>
      <c r="AP20" s="616"/>
      <c r="AQ20" s="616"/>
      <c r="AR20" s="616"/>
      <c r="AS20" s="616"/>
      <c r="AT20" s="616"/>
      <c r="AU20" s="609"/>
      <c r="AV20" s="610"/>
      <c r="AW20" s="610"/>
      <c r="AX20" s="610"/>
      <c r="AY20" s="610"/>
      <c r="AZ20" s="610"/>
      <c r="BA20" s="610"/>
      <c r="BB20" s="611"/>
      <c r="BC20" s="609"/>
      <c r="BD20" s="610"/>
      <c r="BE20" s="610"/>
      <c r="BF20" s="610"/>
      <c r="BG20" s="610"/>
      <c r="BH20" s="610"/>
      <c r="BI20" s="610"/>
      <c r="BJ20" s="610"/>
    </row>
    <row r="21" spans="2:62" ht="13.5" customHeight="1">
      <c r="L21" s="29"/>
      <c r="M21" s="211"/>
      <c r="N21" s="212"/>
      <c r="O21" s="212"/>
      <c r="P21" s="212"/>
      <c r="Q21" s="212"/>
      <c r="R21" s="213"/>
      <c r="S21" s="213"/>
      <c r="T21" s="214" t="s">
        <v>392</v>
      </c>
      <c r="U21" s="215"/>
      <c r="V21" s="212"/>
      <c r="W21" s="212"/>
      <c r="X21" s="212"/>
      <c r="Y21" s="212"/>
      <c r="Z21" s="212"/>
      <c r="AA21" s="213"/>
      <c r="AB21" s="213"/>
      <c r="AC21" s="213"/>
      <c r="AD21" s="215"/>
      <c r="AE21" s="212"/>
      <c r="AF21" s="212"/>
      <c r="AG21" s="212"/>
      <c r="AH21" s="214"/>
      <c r="AI21" s="214"/>
      <c r="AJ21" s="214"/>
      <c r="AK21" s="214" t="s">
        <v>392</v>
      </c>
      <c r="AL21" s="216"/>
      <c r="AM21" s="214"/>
      <c r="AN21" s="214"/>
      <c r="AO21" s="214"/>
      <c r="AP21" s="214"/>
      <c r="AQ21" s="214"/>
      <c r="AR21" s="214"/>
      <c r="AS21" s="214"/>
      <c r="AT21" s="214"/>
      <c r="AU21" s="215"/>
      <c r="AV21" s="212"/>
      <c r="AW21" s="212"/>
      <c r="AX21" s="212"/>
      <c r="AY21" s="214"/>
      <c r="AZ21" s="214"/>
      <c r="BA21" s="214"/>
      <c r="BB21" s="214" t="s">
        <v>392</v>
      </c>
      <c r="BC21" s="216"/>
      <c r="BD21" s="214"/>
      <c r="BE21" s="214"/>
      <c r="BF21" s="212"/>
      <c r="BG21" s="212"/>
      <c r="BH21" s="212"/>
      <c r="BI21" s="213"/>
      <c r="BJ21" s="213"/>
    </row>
    <row r="22" spans="2:62" ht="13.5" customHeight="1">
      <c r="C22" s="458" t="s">
        <v>7</v>
      </c>
      <c r="D22" s="458"/>
      <c r="E22" s="458"/>
      <c r="F22" s="454">
        <v>21</v>
      </c>
      <c r="G22" s="454"/>
      <c r="H22" s="454"/>
      <c r="I22" s="458" t="s">
        <v>1</v>
      </c>
      <c r="J22" s="458"/>
      <c r="K22" s="458"/>
      <c r="L22" s="6"/>
      <c r="M22" s="587">
        <v>78</v>
      </c>
      <c r="N22" s="584"/>
      <c r="O22" s="584"/>
      <c r="P22" s="584"/>
      <c r="Q22" s="584"/>
      <c r="R22" s="584"/>
      <c r="S22" s="584"/>
      <c r="T22" s="584"/>
      <c r="U22" s="584">
        <v>6577</v>
      </c>
      <c r="V22" s="584"/>
      <c r="W22" s="584"/>
      <c r="X22" s="584"/>
      <c r="Y22" s="584"/>
      <c r="Z22" s="584">
        <v>6525</v>
      </c>
      <c r="AA22" s="584"/>
      <c r="AB22" s="584"/>
      <c r="AC22" s="584"/>
      <c r="AD22" s="584">
        <v>1320</v>
      </c>
      <c r="AE22" s="584"/>
      <c r="AF22" s="584"/>
      <c r="AG22" s="584"/>
      <c r="AH22" s="584"/>
      <c r="AI22" s="584"/>
      <c r="AJ22" s="584"/>
      <c r="AK22" s="584"/>
      <c r="AL22" s="584">
        <v>136940</v>
      </c>
      <c r="AM22" s="584"/>
      <c r="AN22" s="584"/>
      <c r="AO22" s="584"/>
      <c r="AP22" s="584"/>
      <c r="AQ22" s="584"/>
      <c r="AR22" s="584"/>
      <c r="AS22" s="584"/>
      <c r="AT22" s="584"/>
      <c r="AU22" s="584">
        <v>32</v>
      </c>
      <c r="AV22" s="584"/>
      <c r="AW22" s="584"/>
      <c r="AX22" s="584"/>
      <c r="AY22" s="584"/>
      <c r="AZ22" s="584"/>
      <c r="BA22" s="584"/>
      <c r="BB22" s="584"/>
      <c r="BC22" s="584">
        <v>1358</v>
      </c>
      <c r="BD22" s="584"/>
      <c r="BE22" s="584"/>
      <c r="BF22" s="584"/>
      <c r="BG22" s="584"/>
      <c r="BH22" s="584"/>
      <c r="BI22" s="584"/>
      <c r="BJ22" s="584"/>
    </row>
    <row r="23" spans="2:62">
      <c r="F23" s="454">
        <v>22</v>
      </c>
      <c r="G23" s="454"/>
      <c r="H23" s="454"/>
      <c r="L23" s="6"/>
      <c r="M23" s="587">
        <v>73</v>
      </c>
      <c r="N23" s="584"/>
      <c r="O23" s="584"/>
      <c r="P23" s="584"/>
      <c r="Q23" s="584"/>
      <c r="R23" s="584"/>
      <c r="S23" s="584"/>
      <c r="T23" s="584"/>
      <c r="U23" s="584">
        <v>5879</v>
      </c>
      <c r="V23" s="584"/>
      <c r="W23" s="584"/>
      <c r="X23" s="584"/>
      <c r="Y23" s="584"/>
      <c r="Z23" s="584">
        <v>5879</v>
      </c>
      <c r="AA23" s="584"/>
      <c r="AB23" s="584"/>
      <c r="AC23" s="584"/>
      <c r="AD23" s="584">
        <v>1499</v>
      </c>
      <c r="AE23" s="584"/>
      <c r="AF23" s="584"/>
      <c r="AG23" s="584"/>
      <c r="AH23" s="584"/>
      <c r="AI23" s="584"/>
      <c r="AJ23" s="584"/>
      <c r="AK23" s="584"/>
      <c r="AL23" s="584">
        <v>165276</v>
      </c>
      <c r="AM23" s="584"/>
      <c r="AN23" s="584"/>
      <c r="AO23" s="584"/>
      <c r="AP23" s="584"/>
      <c r="AQ23" s="584"/>
      <c r="AR23" s="584"/>
      <c r="AS23" s="584"/>
      <c r="AT23" s="584"/>
      <c r="AU23" s="584">
        <v>22</v>
      </c>
      <c r="AV23" s="584"/>
      <c r="AW23" s="584"/>
      <c r="AX23" s="584"/>
      <c r="AY23" s="584"/>
      <c r="AZ23" s="584"/>
      <c r="BA23" s="584"/>
      <c r="BB23" s="584"/>
      <c r="BC23" s="584">
        <v>1213</v>
      </c>
      <c r="BD23" s="584"/>
      <c r="BE23" s="584"/>
      <c r="BF23" s="584"/>
      <c r="BG23" s="584"/>
      <c r="BH23" s="584"/>
      <c r="BI23" s="584"/>
      <c r="BJ23" s="584"/>
    </row>
    <row r="24" spans="2:62">
      <c r="F24" s="454">
        <v>23</v>
      </c>
      <c r="G24" s="454"/>
      <c r="H24" s="454"/>
      <c r="L24" s="6"/>
      <c r="M24" s="587">
        <v>56</v>
      </c>
      <c r="N24" s="584"/>
      <c r="O24" s="584"/>
      <c r="P24" s="584"/>
      <c r="Q24" s="584"/>
      <c r="R24" s="584"/>
      <c r="S24" s="584"/>
      <c r="T24" s="584"/>
      <c r="U24" s="584">
        <v>5347</v>
      </c>
      <c r="V24" s="584"/>
      <c r="W24" s="584"/>
      <c r="X24" s="584"/>
      <c r="Y24" s="584"/>
      <c r="Z24" s="584">
        <v>5347</v>
      </c>
      <c r="AA24" s="584"/>
      <c r="AB24" s="584"/>
      <c r="AC24" s="584"/>
      <c r="AD24" s="584">
        <v>1523</v>
      </c>
      <c r="AE24" s="584"/>
      <c r="AF24" s="584"/>
      <c r="AG24" s="584"/>
      <c r="AH24" s="584"/>
      <c r="AI24" s="584"/>
      <c r="AJ24" s="584"/>
      <c r="AK24" s="584"/>
      <c r="AL24" s="584">
        <v>176284</v>
      </c>
      <c r="AM24" s="584"/>
      <c r="AN24" s="584"/>
      <c r="AO24" s="584"/>
      <c r="AP24" s="584"/>
      <c r="AQ24" s="584"/>
      <c r="AR24" s="584"/>
      <c r="AS24" s="584"/>
      <c r="AT24" s="584"/>
      <c r="AU24" s="584">
        <v>49</v>
      </c>
      <c r="AV24" s="584"/>
      <c r="AW24" s="584"/>
      <c r="AX24" s="584"/>
      <c r="AY24" s="584"/>
      <c r="AZ24" s="584"/>
      <c r="BA24" s="584"/>
      <c r="BB24" s="584"/>
      <c r="BC24" s="584">
        <v>1187</v>
      </c>
      <c r="BD24" s="584"/>
      <c r="BE24" s="584"/>
      <c r="BF24" s="584"/>
      <c r="BG24" s="584"/>
      <c r="BH24" s="584"/>
      <c r="BI24" s="584"/>
      <c r="BJ24" s="584"/>
    </row>
    <row r="25" spans="2:62">
      <c r="F25" s="454">
        <v>24</v>
      </c>
      <c r="G25" s="454"/>
      <c r="H25" s="454"/>
      <c r="L25" s="6"/>
      <c r="M25" s="587">
        <v>48</v>
      </c>
      <c r="N25" s="584"/>
      <c r="O25" s="584"/>
      <c r="P25" s="584"/>
      <c r="Q25" s="584"/>
      <c r="R25" s="584"/>
      <c r="S25" s="584"/>
      <c r="T25" s="584"/>
      <c r="U25" s="584">
        <v>4342</v>
      </c>
      <c r="V25" s="584"/>
      <c r="W25" s="584"/>
      <c r="X25" s="584"/>
      <c r="Y25" s="584"/>
      <c r="Z25" s="584">
        <v>4333</v>
      </c>
      <c r="AA25" s="584"/>
      <c r="AB25" s="584"/>
      <c r="AC25" s="584"/>
      <c r="AD25" s="584">
        <v>1446</v>
      </c>
      <c r="AE25" s="584"/>
      <c r="AF25" s="584"/>
      <c r="AG25" s="584"/>
      <c r="AH25" s="584"/>
      <c r="AI25" s="584"/>
      <c r="AJ25" s="584"/>
      <c r="AK25" s="584"/>
      <c r="AL25" s="584">
        <v>172660</v>
      </c>
      <c r="AM25" s="584"/>
      <c r="AN25" s="584"/>
      <c r="AO25" s="584"/>
      <c r="AP25" s="584"/>
      <c r="AQ25" s="584"/>
      <c r="AR25" s="584"/>
      <c r="AS25" s="584"/>
      <c r="AT25" s="584"/>
      <c r="AU25" s="584">
        <v>45</v>
      </c>
      <c r="AV25" s="584"/>
      <c r="AW25" s="584"/>
      <c r="AX25" s="584"/>
      <c r="AY25" s="584"/>
      <c r="AZ25" s="584"/>
      <c r="BA25" s="584"/>
      <c r="BB25" s="584"/>
      <c r="BC25" s="584">
        <v>1161</v>
      </c>
      <c r="BD25" s="584"/>
      <c r="BE25" s="584"/>
      <c r="BF25" s="584"/>
      <c r="BG25" s="584"/>
      <c r="BH25" s="584"/>
      <c r="BI25" s="584"/>
      <c r="BJ25" s="584"/>
    </row>
    <row r="26" spans="2:62">
      <c r="F26" s="455">
        <v>25</v>
      </c>
      <c r="G26" s="455"/>
      <c r="H26" s="455"/>
      <c r="L26" s="6"/>
      <c r="M26" s="588">
        <v>44</v>
      </c>
      <c r="N26" s="585"/>
      <c r="O26" s="585"/>
      <c r="P26" s="585"/>
      <c r="Q26" s="585"/>
      <c r="R26" s="585"/>
      <c r="S26" s="585"/>
      <c r="T26" s="585"/>
      <c r="U26" s="585">
        <v>3696</v>
      </c>
      <c r="V26" s="585"/>
      <c r="W26" s="585"/>
      <c r="X26" s="585"/>
      <c r="Y26" s="585"/>
      <c r="Z26" s="585"/>
      <c r="AA26" s="585"/>
      <c r="AB26" s="585"/>
      <c r="AC26" s="585"/>
      <c r="AD26" s="585">
        <v>1386</v>
      </c>
      <c r="AE26" s="585"/>
      <c r="AF26" s="585"/>
      <c r="AG26" s="585"/>
      <c r="AH26" s="585"/>
      <c r="AI26" s="585"/>
      <c r="AJ26" s="585"/>
      <c r="AK26" s="585"/>
      <c r="AL26" s="585">
        <v>167551</v>
      </c>
      <c r="AM26" s="585"/>
      <c r="AN26" s="585"/>
      <c r="AO26" s="585"/>
      <c r="AP26" s="585"/>
      <c r="AQ26" s="585"/>
      <c r="AR26" s="585"/>
      <c r="AS26" s="585"/>
      <c r="AT26" s="585"/>
      <c r="AU26" s="585">
        <v>41</v>
      </c>
      <c r="AV26" s="585"/>
      <c r="AW26" s="585"/>
      <c r="AX26" s="585"/>
      <c r="AY26" s="585"/>
      <c r="AZ26" s="585"/>
      <c r="BA26" s="585"/>
      <c r="BB26" s="585"/>
      <c r="BC26" s="585">
        <v>956</v>
      </c>
      <c r="BD26" s="585"/>
      <c r="BE26" s="585"/>
      <c r="BF26" s="585"/>
      <c r="BG26" s="585"/>
      <c r="BH26" s="585"/>
      <c r="BI26" s="585"/>
      <c r="BJ26" s="585"/>
    </row>
    <row r="27" spans="2:6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2:62" ht="13.5" customHeight="1">
      <c r="C28" s="486" t="s">
        <v>8</v>
      </c>
      <c r="D28" s="486"/>
      <c r="E28" s="33" t="s">
        <v>146</v>
      </c>
      <c r="F28" s="489">
        <v>-1</v>
      </c>
      <c r="G28" s="489"/>
      <c r="H28" s="4" t="s">
        <v>44</v>
      </c>
    </row>
    <row r="29" spans="2:62" ht="12.95" customHeight="1">
      <c r="F29" s="490">
        <v>-2</v>
      </c>
      <c r="G29" s="490"/>
      <c r="H29" s="5" t="s">
        <v>45</v>
      </c>
    </row>
    <row r="30" spans="2:62" ht="12.95" customHeight="1">
      <c r="B30" s="480" t="s">
        <v>9</v>
      </c>
      <c r="C30" s="480"/>
      <c r="D30" s="480"/>
      <c r="E30" s="33" t="s">
        <v>146</v>
      </c>
      <c r="F30" s="2" t="s">
        <v>43</v>
      </c>
    </row>
    <row r="32" spans="2:62" ht="12.75" customHeight="1">
      <c r="B32" s="454" t="s">
        <v>46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</row>
    <row r="33" spans="2:63">
      <c r="AT33" s="20" t="s">
        <v>66</v>
      </c>
      <c r="BB33" s="20"/>
    </row>
    <row r="34" spans="2:63" ht="13.5" customHeight="1">
      <c r="B34" s="468" t="s">
        <v>1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72" t="s">
        <v>47</v>
      </c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472" t="s">
        <v>141</v>
      </c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</row>
    <row r="35" spans="2:63">
      <c r="B35" s="47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3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473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</row>
    <row r="36" spans="2:63">
      <c r="N36" s="21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63" ht="12.95" customHeight="1">
      <c r="C37" s="458" t="s">
        <v>7</v>
      </c>
      <c r="D37" s="458"/>
      <c r="E37" s="458"/>
      <c r="F37" s="458"/>
      <c r="G37" s="454">
        <v>21</v>
      </c>
      <c r="H37" s="454"/>
      <c r="I37" s="454"/>
      <c r="J37" s="458" t="s">
        <v>1</v>
      </c>
      <c r="K37" s="458"/>
      <c r="L37" s="458"/>
      <c r="M37" s="458"/>
      <c r="N37" s="22"/>
      <c r="Q37" s="477">
        <v>441</v>
      </c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36"/>
      <c r="AC37" s="36"/>
      <c r="AD37" s="34"/>
      <c r="AE37" s="34"/>
      <c r="AF37" s="448">
        <v>140</v>
      </c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39"/>
      <c r="AT37" s="39"/>
    </row>
    <row r="38" spans="2:63" ht="12.95" customHeight="1">
      <c r="G38" s="454">
        <v>22</v>
      </c>
      <c r="H38" s="454"/>
      <c r="I38" s="454"/>
      <c r="N38" s="22"/>
      <c r="Q38" s="477">
        <v>441</v>
      </c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36"/>
      <c r="AC38" s="36"/>
      <c r="AD38" s="34"/>
      <c r="AE38" s="34"/>
      <c r="AF38" s="448">
        <v>140</v>
      </c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39"/>
      <c r="AT38" s="39"/>
    </row>
    <row r="39" spans="2:63">
      <c r="G39" s="454">
        <v>23</v>
      </c>
      <c r="H39" s="454"/>
      <c r="I39" s="454"/>
      <c r="N39" s="22"/>
      <c r="Q39" s="477">
        <v>441</v>
      </c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36"/>
      <c r="AC39" s="36"/>
      <c r="AD39" s="34"/>
      <c r="AE39" s="34"/>
      <c r="AF39" s="448">
        <v>140</v>
      </c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39"/>
      <c r="AT39" s="39"/>
    </row>
    <row r="40" spans="2:63">
      <c r="G40" s="454">
        <v>24</v>
      </c>
      <c r="H40" s="454"/>
      <c r="I40" s="454"/>
      <c r="N40" s="22"/>
      <c r="Q40" s="477">
        <v>441</v>
      </c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36"/>
      <c r="AC40" s="36"/>
      <c r="AD40" s="34"/>
      <c r="AE40" s="34"/>
      <c r="AF40" s="448">
        <v>140</v>
      </c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39"/>
      <c r="AT40" s="39"/>
    </row>
    <row r="41" spans="2:63">
      <c r="G41" s="455">
        <v>25</v>
      </c>
      <c r="H41" s="455"/>
      <c r="I41" s="455"/>
      <c r="J41" s="224"/>
      <c r="K41" s="224"/>
      <c r="L41" s="224"/>
      <c r="M41" s="224"/>
      <c r="N41" s="246"/>
      <c r="O41" s="224"/>
      <c r="P41" s="224"/>
      <c r="Q41" s="582">
        <v>441</v>
      </c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243"/>
      <c r="AC41" s="243"/>
      <c r="AD41" s="247"/>
      <c r="AE41" s="247"/>
      <c r="AF41" s="485">
        <v>140</v>
      </c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35"/>
      <c r="AT41" s="35"/>
    </row>
    <row r="42" spans="2:6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63">
      <c r="B43" s="480" t="s">
        <v>9</v>
      </c>
      <c r="C43" s="480"/>
      <c r="D43" s="480"/>
      <c r="E43" s="33" t="s">
        <v>10</v>
      </c>
      <c r="F43" s="2" t="s">
        <v>48</v>
      </c>
    </row>
    <row r="45" spans="2:63" ht="12.75" customHeight="1">
      <c r="B45" s="454" t="s">
        <v>49</v>
      </c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</row>
    <row r="46" spans="2:6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6"/>
      <c r="BD46" s="6"/>
      <c r="BE46" s="6"/>
      <c r="BF46" s="6"/>
      <c r="BG46" s="6"/>
      <c r="BH46" s="6"/>
      <c r="BI46" s="6"/>
      <c r="BJ46" s="20" t="s">
        <v>66</v>
      </c>
      <c r="BK46" s="6"/>
    </row>
    <row r="47" spans="2:63" ht="13.5" customHeight="1">
      <c r="B47" s="468" t="s">
        <v>1</v>
      </c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572" t="s">
        <v>147</v>
      </c>
      <c r="N47" s="572"/>
      <c r="O47" s="572"/>
      <c r="P47" s="572"/>
      <c r="Q47" s="572"/>
      <c r="R47" s="572"/>
      <c r="S47" s="572"/>
      <c r="T47" s="572" t="s">
        <v>148</v>
      </c>
      <c r="U47" s="572"/>
      <c r="V47" s="572"/>
      <c r="W47" s="572"/>
      <c r="X47" s="572"/>
      <c r="Y47" s="572"/>
      <c r="Z47" s="572"/>
      <c r="AA47" s="572" t="s">
        <v>149</v>
      </c>
      <c r="AB47" s="572"/>
      <c r="AC47" s="572"/>
      <c r="AD47" s="572"/>
      <c r="AE47" s="572"/>
      <c r="AF47" s="572"/>
      <c r="AG47" s="572"/>
      <c r="AH47" s="572" t="s">
        <v>150</v>
      </c>
      <c r="AI47" s="572"/>
      <c r="AJ47" s="572"/>
      <c r="AK47" s="572"/>
      <c r="AL47" s="572"/>
      <c r="AM47" s="572"/>
      <c r="AN47" s="572"/>
      <c r="AO47" s="572" t="s">
        <v>151</v>
      </c>
      <c r="AP47" s="572"/>
      <c r="AQ47" s="572"/>
      <c r="AR47" s="572"/>
      <c r="AS47" s="572"/>
      <c r="AT47" s="572"/>
      <c r="AU47" s="572"/>
      <c r="AV47" s="572" t="s">
        <v>152</v>
      </c>
      <c r="AW47" s="572"/>
      <c r="AX47" s="572"/>
      <c r="AY47" s="572"/>
      <c r="AZ47" s="572"/>
      <c r="BA47" s="572"/>
      <c r="BB47" s="572"/>
      <c r="BC47" s="590" t="s">
        <v>153</v>
      </c>
      <c r="BD47" s="591"/>
      <c r="BE47" s="591"/>
      <c r="BF47" s="591"/>
      <c r="BG47" s="591"/>
      <c r="BH47" s="591"/>
      <c r="BI47" s="591"/>
      <c r="BJ47" s="591"/>
      <c r="BK47" s="6"/>
    </row>
    <row r="48" spans="2:63"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586"/>
      <c r="AL48" s="586"/>
      <c r="AM48" s="586"/>
      <c r="AN48" s="586"/>
      <c r="AO48" s="586"/>
      <c r="AP48" s="586"/>
      <c r="AQ48" s="586"/>
      <c r="AR48" s="586"/>
      <c r="AS48" s="586"/>
      <c r="AT48" s="586"/>
      <c r="AU48" s="586"/>
      <c r="AV48" s="586"/>
      <c r="AW48" s="586"/>
      <c r="AX48" s="586"/>
      <c r="AY48" s="586"/>
      <c r="AZ48" s="586"/>
      <c r="BA48" s="586"/>
      <c r="BB48" s="586"/>
      <c r="BC48" s="592"/>
      <c r="BD48" s="593"/>
      <c r="BE48" s="593"/>
      <c r="BF48" s="593"/>
      <c r="BG48" s="593"/>
      <c r="BH48" s="593"/>
      <c r="BI48" s="593"/>
      <c r="BJ48" s="593"/>
      <c r="BK48" s="6"/>
    </row>
    <row r="49" spans="2:63">
      <c r="L49" s="6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6"/>
      <c r="BK49" s="6"/>
    </row>
    <row r="50" spans="2:63">
      <c r="C50" s="458" t="s">
        <v>7</v>
      </c>
      <c r="D50" s="458"/>
      <c r="E50" s="458"/>
      <c r="F50" s="454">
        <v>21</v>
      </c>
      <c r="G50" s="454"/>
      <c r="H50" s="454"/>
      <c r="I50" s="458" t="s">
        <v>1</v>
      </c>
      <c r="J50" s="458"/>
      <c r="K50" s="458"/>
      <c r="L50" s="6"/>
      <c r="M50" s="476">
        <v>4741</v>
      </c>
      <c r="N50" s="477"/>
      <c r="O50" s="477"/>
      <c r="P50" s="477"/>
      <c r="Q50" s="477"/>
      <c r="R50" s="477"/>
      <c r="S50" s="477"/>
      <c r="T50" s="477">
        <v>7712</v>
      </c>
      <c r="U50" s="477"/>
      <c r="V50" s="477"/>
      <c r="W50" s="477"/>
      <c r="X50" s="477"/>
      <c r="Y50" s="477"/>
      <c r="Z50" s="477"/>
      <c r="AA50" s="477">
        <v>823</v>
      </c>
      <c r="AB50" s="477"/>
      <c r="AC50" s="477"/>
      <c r="AD50" s="477"/>
      <c r="AE50" s="477"/>
      <c r="AF50" s="477"/>
      <c r="AG50" s="477"/>
      <c r="AH50" s="477">
        <v>723</v>
      </c>
      <c r="AI50" s="477"/>
      <c r="AJ50" s="477"/>
      <c r="AK50" s="477"/>
      <c r="AL50" s="477"/>
      <c r="AM50" s="477"/>
      <c r="AN50" s="477"/>
      <c r="AO50" s="477">
        <v>2978</v>
      </c>
      <c r="AP50" s="477"/>
      <c r="AQ50" s="477"/>
      <c r="AR50" s="477"/>
      <c r="AS50" s="477"/>
      <c r="AT50" s="477"/>
      <c r="AU50" s="477"/>
      <c r="AV50" s="477">
        <v>39915</v>
      </c>
      <c r="AW50" s="477"/>
      <c r="AX50" s="477"/>
      <c r="AY50" s="477"/>
      <c r="AZ50" s="477"/>
      <c r="BA50" s="477"/>
      <c r="BB50" s="477"/>
      <c r="BC50" s="477">
        <v>4082</v>
      </c>
      <c r="BD50" s="477"/>
      <c r="BE50" s="477"/>
      <c r="BF50" s="477"/>
      <c r="BG50" s="477"/>
      <c r="BH50" s="477"/>
      <c r="BI50" s="477"/>
      <c r="BJ50" s="477"/>
      <c r="BK50" s="6"/>
    </row>
    <row r="51" spans="2:63">
      <c r="F51" s="454">
        <v>22</v>
      </c>
      <c r="G51" s="454"/>
      <c r="H51" s="454"/>
      <c r="L51" s="6"/>
      <c r="M51" s="476">
        <v>4338</v>
      </c>
      <c r="N51" s="477"/>
      <c r="O51" s="477"/>
      <c r="P51" s="477"/>
      <c r="Q51" s="477"/>
      <c r="R51" s="477"/>
      <c r="S51" s="477"/>
      <c r="T51" s="477">
        <v>7140</v>
      </c>
      <c r="U51" s="477"/>
      <c r="V51" s="477"/>
      <c r="W51" s="477"/>
      <c r="X51" s="477"/>
      <c r="Y51" s="477"/>
      <c r="Z51" s="477"/>
      <c r="AA51" s="477">
        <v>785</v>
      </c>
      <c r="AB51" s="477"/>
      <c r="AC51" s="477"/>
      <c r="AD51" s="477"/>
      <c r="AE51" s="477"/>
      <c r="AF51" s="477"/>
      <c r="AG51" s="477"/>
      <c r="AH51" s="477">
        <v>662</v>
      </c>
      <c r="AI51" s="477"/>
      <c r="AJ51" s="477"/>
      <c r="AK51" s="477"/>
      <c r="AL51" s="477"/>
      <c r="AM51" s="477"/>
      <c r="AN51" s="477"/>
      <c r="AO51" s="477">
        <v>5563</v>
      </c>
      <c r="AP51" s="477"/>
      <c r="AQ51" s="477"/>
      <c r="AR51" s="477"/>
      <c r="AS51" s="477"/>
      <c r="AT51" s="477"/>
      <c r="AU51" s="477"/>
      <c r="AV51" s="477">
        <v>44058</v>
      </c>
      <c r="AW51" s="477"/>
      <c r="AX51" s="477"/>
      <c r="AY51" s="477"/>
      <c r="AZ51" s="477"/>
      <c r="BA51" s="477"/>
      <c r="BB51" s="477"/>
      <c r="BC51" s="477">
        <v>4475</v>
      </c>
      <c r="BD51" s="477"/>
      <c r="BE51" s="477"/>
      <c r="BF51" s="477"/>
      <c r="BG51" s="477"/>
      <c r="BH51" s="477"/>
      <c r="BI51" s="477"/>
      <c r="BJ51" s="477"/>
      <c r="BK51" s="6"/>
    </row>
    <row r="52" spans="2:63">
      <c r="F52" s="454">
        <v>23</v>
      </c>
      <c r="G52" s="454"/>
      <c r="H52" s="454"/>
      <c r="L52" s="6"/>
      <c r="M52" s="476">
        <v>4261</v>
      </c>
      <c r="N52" s="477"/>
      <c r="O52" s="477"/>
      <c r="P52" s="477"/>
      <c r="Q52" s="477"/>
      <c r="R52" s="477"/>
      <c r="S52" s="477"/>
      <c r="T52" s="477">
        <v>6935</v>
      </c>
      <c r="U52" s="477"/>
      <c r="V52" s="477"/>
      <c r="W52" s="477"/>
      <c r="X52" s="477"/>
      <c r="Y52" s="477"/>
      <c r="Z52" s="477"/>
      <c r="AA52" s="477">
        <v>721</v>
      </c>
      <c r="AB52" s="477"/>
      <c r="AC52" s="477"/>
      <c r="AD52" s="477"/>
      <c r="AE52" s="477"/>
      <c r="AF52" s="477"/>
      <c r="AG52" s="477"/>
      <c r="AH52" s="477">
        <v>653</v>
      </c>
      <c r="AI52" s="477"/>
      <c r="AJ52" s="477"/>
      <c r="AK52" s="477"/>
      <c r="AL52" s="477"/>
      <c r="AM52" s="477"/>
      <c r="AN52" s="477"/>
      <c r="AO52" s="477">
        <v>5815</v>
      </c>
      <c r="AP52" s="477"/>
      <c r="AQ52" s="477"/>
      <c r="AR52" s="477"/>
      <c r="AS52" s="477"/>
      <c r="AT52" s="477"/>
      <c r="AU52" s="477"/>
      <c r="AV52" s="477">
        <v>48034</v>
      </c>
      <c r="AW52" s="477"/>
      <c r="AX52" s="477"/>
      <c r="AY52" s="477"/>
      <c r="AZ52" s="477"/>
      <c r="BA52" s="477"/>
      <c r="BB52" s="477"/>
      <c r="BC52" s="477">
        <v>4599</v>
      </c>
      <c r="BD52" s="477"/>
      <c r="BE52" s="477"/>
      <c r="BF52" s="477"/>
      <c r="BG52" s="477"/>
      <c r="BH52" s="477"/>
      <c r="BI52" s="477"/>
      <c r="BJ52" s="477"/>
      <c r="BK52" s="6"/>
    </row>
    <row r="53" spans="2:63">
      <c r="F53" s="454">
        <v>24</v>
      </c>
      <c r="G53" s="454"/>
      <c r="H53" s="454"/>
      <c r="L53" s="6"/>
      <c r="M53" s="476">
        <v>4772</v>
      </c>
      <c r="N53" s="477"/>
      <c r="O53" s="477"/>
      <c r="P53" s="477"/>
      <c r="Q53" s="477"/>
      <c r="R53" s="477"/>
      <c r="S53" s="477"/>
      <c r="T53" s="477">
        <v>6751</v>
      </c>
      <c r="U53" s="477"/>
      <c r="V53" s="477"/>
      <c r="W53" s="477"/>
      <c r="X53" s="477"/>
      <c r="Y53" s="477"/>
      <c r="Z53" s="477"/>
      <c r="AA53" s="477">
        <v>735</v>
      </c>
      <c r="AB53" s="477"/>
      <c r="AC53" s="477"/>
      <c r="AD53" s="477"/>
      <c r="AE53" s="477"/>
      <c r="AF53" s="477"/>
      <c r="AG53" s="477"/>
      <c r="AH53" s="477">
        <v>623</v>
      </c>
      <c r="AI53" s="477"/>
      <c r="AJ53" s="477"/>
      <c r="AK53" s="477"/>
      <c r="AL53" s="477"/>
      <c r="AM53" s="477"/>
      <c r="AN53" s="477"/>
      <c r="AO53" s="477">
        <v>5798</v>
      </c>
      <c r="AP53" s="477"/>
      <c r="AQ53" s="477"/>
      <c r="AR53" s="477"/>
      <c r="AS53" s="477"/>
      <c r="AT53" s="477"/>
      <c r="AU53" s="477"/>
      <c r="AV53" s="477">
        <v>51531</v>
      </c>
      <c r="AW53" s="477"/>
      <c r="AX53" s="477"/>
      <c r="AY53" s="477"/>
      <c r="AZ53" s="477"/>
      <c r="BA53" s="477"/>
      <c r="BB53" s="477"/>
      <c r="BC53" s="477">
        <v>4687</v>
      </c>
      <c r="BD53" s="477"/>
      <c r="BE53" s="477"/>
      <c r="BF53" s="477"/>
      <c r="BG53" s="477"/>
      <c r="BH53" s="477"/>
      <c r="BI53" s="477"/>
      <c r="BJ53" s="477"/>
      <c r="BK53" s="6"/>
    </row>
    <row r="54" spans="2:63">
      <c r="F54" s="455">
        <v>25</v>
      </c>
      <c r="G54" s="455"/>
      <c r="H54" s="455"/>
      <c r="I54" s="224"/>
      <c r="J54" s="224"/>
      <c r="K54" s="224"/>
      <c r="L54" s="248"/>
      <c r="M54" s="583">
        <v>5072</v>
      </c>
      <c r="N54" s="481"/>
      <c r="O54" s="481"/>
      <c r="P54" s="481"/>
      <c r="Q54" s="481"/>
      <c r="R54" s="481"/>
      <c r="S54" s="481"/>
      <c r="T54" s="481">
        <v>6575</v>
      </c>
      <c r="U54" s="481"/>
      <c r="V54" s="481"/>
      <c r="W54" s="481"/>
      <c r="X54" s="481"/>
      <c r="Y54" s="481"/>
      <c r="Z54" s="481"/>
      <c r="AA54" s="481">
        <v>706</v>
      </c>
      <c r="AB54" s="481"/>
      <c r="AC54" s="481"/>
      <c r="AD54" s="481"/>
      <c r="AE54" s="481"/>
      <c r="AF54" s="481"/>
      <c r="AG54" s="481"/>
      <c r="AH54" s="481">
        <v>635</v>
      </c>
      <c r="AI54" s="481"/>
      <c r="AJ54" s="481"/>
      <c r="AK54" s="481"/>
      <c r="AL54" s="481"/>
      <c r="AM54" s="481"/>
      <c r="AN54" s="481"/>
      <c r="AO54" s="481">
        <v>5360</v>
      </c>
      <c r="AP54" s="481"/>
      <c r="AQ54" s="481"/>
      <c r="AR54" s="481"/>
      <c r="AS54" s="481"/>
      <c r="AT54" s="481"/>
      <c r="AU54" s="481"/>
      <c r="AV54" s="481">
        <v>52761</v>
      </c>
      <c r="AW54" s="481"/>
      <c r="AX54" s="481"/>
      <c r="AY54" s="481"/>
      <c r="AZ54" s="481"/>
      <c r="BA54" s="481"/>
      <c r="BB54" s="481"/>
      <c r="BC54" s="481">
        <v>4770</v>
      </c>
      <c r="BD54" s="481"/>
      <c r="BE54" s="481"/>
      <c r="BF54" s="481"/>
      <c r="BG54" s="481"/>
      <c r="BH54" s="481"/>
      <c r="BI54" s="481"/>
      <c r="BJ54" s="481"/>
      <c r="BK54" s="6"/>
    </row>
    <row r="55" spans="2:6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1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1"/>
      <c r="BK55" s="6"/>
    </row>
    <row r="56" spans="2:63">
      <c r="B56" s="452" t="s">
        <v>9</v>
      </c>
      <c r="C56" s="452"/>
      <c r="D56" s="452"/>
      <c r="E56" s="33" t="s">
        <v>154</v>
      </c>
      <c r="F56" s="2" t="s">
        <v>50</v>
      </c>
    </row>
    <row r="58" spans="2:63">
      <c r="B58" s="454" t="s">
        <v>51</v>
      </c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</row>
    <row r="59" spans="2:6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20" t="s">
        <v>66</v>
      </c>
      <c r="BB59" s="6"/>
      <c r="BC59" s="6"/>
      <c r="BD59" s="6"/>
      <c r="BE59" s="6"/>
      <c r="BF59" s="6"/>
      <c r="BG59" s="6"/>
      <c r="BH59" s="6"/>
    </row>
    <row r="60" spans="2:63">
      <c r="B60" s="468" t="s">
        <v>1</v>
      </c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 t="s">
        <v>892</v>
      </c>
      <c r="P60" s="469"/>
      <c r="Q60" s="469"/>
      <c r="R60" s="469"/>
      <c r="S60" s="469"/>
      <c r="T60" s="469"/>
      <c r="U60" s="469"/>
      <c r="V60" s="469"/>
      <c r="W60" s="469"/>
      <c r="X60" s="469"/>
      <c r="Y60" s="469"/>
      <c r="Z60" s="469"/>
      <c r="AA60" s="469"/>
      <c r="AB60" s="469" t="s">
        <v>52</v>
      </c>
      <c r="AC60" s="469"/>
      <c r="AD60" s="469"/>
      <c r="AE60" s="469"/>
      <c r="AF60" s="469"/>
      <c r="AG60" s="469"/>
      <c r="AH60" s="469"/>
      <c r="AI60" s="469"/>
      <c r="AJ60" s="469"/>
      <c r="AK60" s="469"/>
      <c r="AL60" s="469"/>
      <c r="AM60" s="469"/>
      <c r="AN60" s="469"/>
      <c r="AO60" s="469" t="s">
        <v>53</v>
      </c>
      <c r="AP60" s="469"/>
      <c r="AQ60" s="469"/>
      <c r="AR60" s="469"/>
      <c r="AS60" s="469"/>
      <c r="AT60" s="469"/>
      <c r="AU60" s="469"/>
      <c r="AV60" s="469"/>
      <c r="AW60" s="469"/>
      <c r="AX60" s="469"/>
      <c r="AY60" s="469"/>
      <c r="AZ60" s="469"/>
      <c r="BA60" s="472"/>
      <c r="BB60" s="6"/>
      <c r="BC60" s="6"/>
      <c r="BD60" s="6"/>
      <c r="BE60" s="6"/>
      <c r="BF60" s="6"/>
      <c r="BG60" s="6"/>
      <c r="BH60" s="6"/>
    </row>
    <row r="61" spans="2:63">
      <c r="B61" s="470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3"/>
      <c r="BB61" s="6"/>
      <c r="BC61" s="6"/>
      <c r="BD61" s="6"/>
      <c r="BE61" s="6"/>
      <c r="BF61" s="6"/>
      <c r="BG61" s="6"/>
      <c r="BH61" s="6"/>
    </row>
    <row r="62" spans="2:63">
      <c r="N62" s="21"/>
      <c r="BB62" s="6"/>
      <c r="BC62" s="6"/>
      <c r="BD62" s="6"/>
      <c r="BE62" s="6"/>
      <c r="BF62" s="6"/>
      <c r="BG62" s="6"/>
      <c r="BH62" s="6"/>
    </row>
    <row r="63" spans="2:63">
      <c r="C63" s="458" t="s">
        <v>7</v>
      </c>
      <c r="D63" s="458"/>
      <c r="E63" s="458"/>
      <c r="F63" s="458"/>
      <c r="G63" s="454">
        <v>21</v>
      </c>
      <c r="H63" s="454"/>
      <c r="I63" s="454"/>
      <c r="J63" s="458" t="s">
        <v>1</v>
      </c>
      <c r="K63" s="458"/>
      <c r="L63" s="458"/>
      <c r="M63" s="458"/>
      <c r="N63" s="22"/>
      <c r="O63" s="476">
        <v>140</v>
      </c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/>
      <c r="AB63" s="448">
        <v>24</v>
      </c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>
        <v>6</v>
      </c>
      <c r="AP63" s="448"/>
      <c r="AQ63" s="448"/>
      <c r="AR63" s="448"/>
      <c r="AS63" s="448"/>
      <c r="AT63" s="448"/>
      <c r="AU63" s="448"/>
      <c r="AV63" s="448"/>
      <c r="AW63" s="448"/>
      <c r="AX63" s="448"/>
      <c r="AY63" s="448"/>
      <c r="AZ63" s="448"/>
      <c r="BA63" s="448"/>
    </row>
    <row r="64" spans="2:63">
      <c r="G64" s="454">
        <v>22</v>
      </c>
      <c r="H64" s="454"/>
      <c r="I64" s="454"/>
      <c r="N64" s="22"/>
      <c r="O64" s="476">
        <v>139</v>
      </c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48">
        <v>24</v>
      </c>
      <c r="AC64" s="448"/>
      <c r="AD64" s="448"/>
      <c r="AE64" s="448"/>
      <c r="AF64" s="448"/>
      <c r="AG64" s="448"/>
      <c r="AH64" s="448"/>
      <c r="AI64" s="448"/>
      <c r="AJ64" s="448"/>
      <c r="AK64" s="448"/>
      <c r="AL64" s="448"/>
      <c r="AM64" s="448"/>
      <c r="AN64" s="448"/>
      <c r="AO64" s="448">
        <v>5</v>
      </c>
      <c r="AP64" s="448"/>
      <c r="AQ64" s="448"/>
      <c r="AR64" s="448"/>
      <c r="AS64" s="448"/>
      <c r="AT64" s="448"/>
      <c r="AU64" s="448"/>
      <c r="AV64" s="448"/>
      <c r="AW64" s="448"/>
      <c r="AX64" s="448"/>
      <c r="AY64" s="448"/>
      <c r="AZ64" s="448"/>
      <c r="BA64" s="448"/>
    </row>
    <row r="65" spans="2:53">
      <c r="G65" s="454">
        <v>23</v>
      </c>
      <c r="H65" s="454"/>
      <c r="I65" s="454"/>
      <c r="N65" s="22"/>
      <c r="O65" s="476">
        <v>139</v>
      </c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48">
        <v>24</v>
      </c>
      <c r="AC65" s="448"/>
      <c r="AD65" s="448"/>
      <c r="AE65" s="448"/>
      <c r="AF65" s="448"/>
      <c r="AG65" s="448"/>
      <c r="AH65" s="448"/>
      <c r="AI65" s="448"/>
      <c r="AJ65" s="448"/>
      <c r="AK65" s="448"/>
      <c r="AL65" s="448"/>
      <c r="AM65" s="448"/>
      <c r="AN65" s="448"/>
      <c r="AO65" s="448">
        <v>5</v>
      </c>
      <c r="AP65" s="448"/>
      <c r="AQ65" s="448"/>
      <c r="AR65" s="448"/>
      <c r="AS65" s="448"/>
      <c r="AT65" s="448"/>
      <c r="AU65" s="448"/>
      <c r="AV65" s="448"/>
      <c r="AW65" s="448"/>
      <c r="AX65" s="448"/>
      <c r="AY65" s="448"/>
      <c r="AZ65" s="448"/>
      <c r="BA65" s="448"/>
    </row>
    <row r="66" spans="2:53">
      <c r="G66" s="454">
        <v>24</v>
      </c>
      <c r="H66" s="454"/>
      <c r="I66" s="454"/>
      <c r="N66" s="22"/>
      <c r="O66" s="476">
        <v>138</v>
      </c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48">
        <v>26</v>
      </c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>
        <v>5</v>
      </c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</row>
    <row r="67" spans="2:53">
      <c r="G67" s="455">
        <v>25</v>
      </c>
      <c r="H67" s="455"/>
      <c r="I67" s="455"/>
      <c r="N67" s="22"/>
      <c r="O67" s="581">
        <v>138</v>
      </c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485">
        <v>25</v>
      </c>
      <c r="AC67" s="485"/>
      <c r="AD67" s="485"/>
      <c r="AE67" s="485"/>
      <c r="AF67" s="485"/>
      <c r="AG67" s="485"/>
      <c r="AH67" s="485"/>
      <c r="AI67" s="485"/>
      <c r="AJ67" s="485"/>
      <c r="AK67" s="485"/>
      <c r="AL67" s="485"/>
      <c r="AM67" s="485"/>
      <c r="AN67" s="485"/>
      <c r="AO67" s="485">
        <v>4</v>
      </c>
      <c r="AP67" s="485"/>
      <c r="AQ67" s="485"/>
      <c r="AR67" s="485"/>
      <c r="AS67" s="485"/>
      <c r="AT67" s="485"/>
      <c r="AU67" s="485"/>
      <c r="AV67" s="485"/>
      <c r="AW67" s="485"/>
      <c r="AX67" s="485"/>
      <c r="AY67" s="485"/>
      <c r="AZ67" s="485"/>
      <c r="BA67" s="485"/>
    </row>
    <row r="68" spans="2:5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>
      <c r="B69" s="452" t="s">
        <v>9</v>
      </c>
      <c r="C69" s="452"/>
      <c r="D69" s="452"/>
      <c r="E69" s="33" t="s">
        <v>10</v>
      </c>
      <c r="F69" s="2" t="s">
        <v>54</v>
      </c>
    </row>
  </sheetData>
  <mergeCells count="201">
    <mergeCell ref="AU18:BB20"/>
    <mergeCell ref="BC18:BJ20"/>
    <mergeCell ref="M20:T20"/>
    <mergeCell ref="U20:AC20"/>
    <mergeCell ref="AD20:AK20"/>
    <mergeCell ref="AL20:AT20"/>
    <mergeCell ref="BC23:BJ23"/>
    <mergeCell ref="BC22:BJ22"/>
    <mergeCell ref="AD18:AT18"/>
    <mergeCell ref="AD19:AT19"/>
    <mergeCell ref="M18:AC18"/>
    <mergeCell ref="M19:AC19"/>
    <mergeCell ref="BC26:BJ26"/>
    <mergeCell ref="M24:T24"/>
    <mergeCell ref="U24:AC24"/>
    <mergeCell ref="AD24:AK24"/>
    <mergeCell ref="AL24:AT24"/>
    <mergeCell ref="AU24:BB24"/>
    <mergeCell ref="BC24:BJ24"/>
    <mergeCell ref="M25:T25"/>
    <mergeCell ref="U25:AC25"/>
    <mergeCell ref="AD25:AK25"/>
    <mergeCell ref="AL25:AT25"/>
    <mergeCell ref="BC25:BJ25"/>
    <mergeCell ref="AU14:BB14"/>
    <mergeCell ref="M15:T15"/>
    <mergeCell ref="U15:AC15"/>
    <mergeCell ref="AD15:AK15"/>
    <mergeCell ref="AL15:AT15"/>
    <mergeCell ref="AU15:BB15"/>
    <mergeCell ref="M16:T16"/>
    <mergeCell ref="U16:AC16"/>
    <mergeCell ref="AD16:AK16"/>
    <mergeCell ref="AL16:AT16"/>
    <mergeCell ref="AU16:BB16"/>
    <mergeCell ref="BC12:BJ12"/>
    <mergeCell ref="BC13:BJ13"/>
    <mergeCell ref="BC14:BJ14"/>
    <mergeCell ref="BC15:BJ15"/>
    <mergeCell ref="BC16:BJ16"/>
    <mergeCell ref="M8:T10"/>
    <mergeCell ref="U8:AC10"/>
    <mergeCell ref="AD8:AK10"/>
    <mergeCell ref="AL8:AT10"/>
    <mergeCell ref="AU8:BB10"/>
    <mergeCell ref="M12:T12"/>
    <mergeCell ref="U12:AC12"/>
    <mergeCell ref="AD12:AK12"/>
    <mergeCell ref="AL12:AT12"/>
    <mergeCell ref="AU12:BB12"/>
    <mergeCell ref="M13:T13"/>
    <mergeCell ref="U13:AC13"/>
    <mergeCell ref="AD13:AK13"/>
    <mergeCell ref="AL13:AT13"/>
    <mergeCell ref="AU13:BB13"/>
    <mergeCell ref="M14:T14"/>
    <mergeCell ref="U14:AC14"/>
    <mergeCell ref="AD14:AK14"/>
    <mergeCell ref="BC8:BJ10"/>
    <mergeCell ref="F16:H16"/>
    <mergeCell ref="F15:H15"/>
    <mergeCell ref="F14:H14"/>
    <mergeCell ref="AL14:AT14"/>
    <mergeCell ref="F13:H13"/>
    <mergeCell ref="C12:E12"/>
    <mergeCell ref="F12:H12"/>
    <mergeCell ref="I12:K12"/>
    <mergeCell ref="B8:L10"/>
    <mergeCell ref="A1:S2"/>
    <mergeCell ref="C28:D28"/>
    <mergeCell ref="F28:G28"/>
    <mergeCell ref="B6:BJ6"/>
    <mergeCell ref="C22:E22"/>
    <mergeCell ref="B5:BJ5"/>
    <mergeCell ref="B18:L20"/>
    <mergeCell ref="B47:L48"/>
    <mergeCell ref="M47:S48"/>
    <mergeCell ref="T47:Z48"/>
    <mergeCell ref="AA47:AG48"/>
    <mergeCell ref="AH47:AN48"/>
    <mergeCell ref="F23:H23"/>
    <mergeCell ref="AF40:AR40"/>
    <mergeCell ref="AF41:AR41"/>
    <mergeCell ref="G38:I38"/>
    <mergeCell ref="AD34:AT35"/>
    <mergeCell ref="F29:G29"/>
    <mergeCell ref="B30:D30"/>
    <mergeCell ref="F26:H26"/>
    <mergeCell ref="B45:BJ45"/>
    <mergeCell ref="BC47:BJ48"/>
    <mergeCell ref="AO47:AU48"/>
    <mergeCell ref="M23:T23"/>
    <mergeCell ref="F22:H22"/>
    <mergeCell ref="I22:K22"/>
    <mergeCell ref="F25:H25"/>
    <mergeCell ref="AV47:BB48"/>
    <mergeCell ref="B34:N35"/>
    <mergeCell ref="G41:I41"/>
    <mergeCell ref="G39:I39"/>
    <mergeCell ref="AF38:AR38"/>
    <mergeCell ref="AF39:AR39"/>
    <mergeCell ref="AF37:AR37"/>
    <mergeCell ref="O34:AC35"/>
    <mergeCell ref="Q37:AA37"/>
    <mergeCell ref="Q38:AA38"/>
    <mergeCell ref="Q39:AA39"/>
    <mergeCell ref="Q40:AA40"/>
    <mergeCell ref="Q41:AA41"/>
    <mergeCell ref="F24:H24"/>
    <mergeCell ref="M22:T22"/>
    <mergeCell ref="U22:AC22"/>
    <mergeCell ref="AD22:AK22"/>
    <mergeCell ref="AL22:AT22"/>
    <mergeCell ref="AU22:BB22"/>
    <mergeCell ref="M26:T26"/>
    <mergeCell ref="U26:AC26"/>
    <mergeCell ref="M50:S50"/>
    <mergeCell ref="T50:Z50"/>
    <mergeCell ref="T51:Z51"/>
    <mergeCell ref="AA51:AG51"/>
    <mergeCell ref="AH51:AN51"/>
    <mergeCell ref="AO51:AU51"/>
    <mergeCell ref="U23:AC23"/>
    <mergeCell ref="AD23:AK23"/>
    <mergeCell ref="AL23:AT23"/>
    <mergeCell ref="AU23:BB23"/>
    <mergeCell ref="AU25:BB25"/>
    <mergeCell ref="AD26:AK26"/>
    <mergeCell ref="AL26:AT26"/>
    <mergeCell ref="AU26:BB26"/>
    <mergeCell ref="B56:D56"/>
    <mergeCell ref="BC50:BJ50"/>
    <mergeCell ref="BC51:BJ51"/>
    <mergeCell ref="BC52:BJ52"/>
    <mergeCell ref="BC53:BJ53"/>
    <mergeCell ref="G40:I40"/>
    <mergeCell ref="F54:H54"/>
    <mergeCell ref="M54:S54"/>
    <mergeCell ref="B32:BD32"/>
    <mergeCell ref="C37:F37"/>
    <mergeCell ref="G37:I37"/>
    <mergeCell ref="J37:M37"/>
    <mergeCell ref="AV50:BB50"/>
    <mergeCell ref="F52:H52"/>
    <mergeCell ref="M52:S52"/>
    <mergeCell ref="T52:Z52"/>
    <mergeCell ref="AA52:AG52"/>
    <mergeCell ref="AH52:AN52"/>
    <mergeCell ref="AO52:AU52"/>
    <mergeCell ref="F51:H51"/>
    <mergeCell ref="M51:S51"/>
    <mergeCell ref="AO50:AU50"/>
    <mergeCell ref="F50:H50"/>
    <mergeCell ref="I50:K50"/>
    <mergeCell ref="B69:D69"/>
    <mergeCell ref="G66:I66"/>
    <mergeCell ref="O66:AA66"/>
    <mergeCell ref="AB66:AN66"/>
    <mergeCell ref="AO66:BA66"/>
    <mergeCell ref="G67:I67"/>
    <mergeCell ref="O67:AA67"/>
    <mergeCell ref="AB67:AN67"/>
    <mergeCell ref="AO67:BA67"/>
    <mergeCell ref="G64:I64"/>
    <mergeCell ref="O64:AA64"/>
    <mergeCell ref="AB64:AN64"/>
    <mergeCell ref="AO64:BA64"/>
    <mergeCell ref="G65:I65"/>
    <mergeCell ref="O65:AA65"/>
    <mergeCell ref="AB65:AN65"/>
    <mergeCell ref="AO65:BA65"/>
    <mergeCell ref="C63:F63"/>
    <mergeCell ref="G63:I63"/>
    <mergeCell ref="J63:M63"/>
    <mergeCell ref="O63:AA63"/>
    <mergeCell ref="AB63:AN63"/>
    <mergeCell ref="AO63:BA63"/>
    <mergeCell ref="B58:BJ58"/>
    <mergeCell ref="B60:N61"/>
    <mergeCell ref="O60:AA61"/>
    <mergeCell ref="AB60:AN61"/>
    <mergeCell ref="AO60:BA61"/>
    <mergeCell ref="B43:D43"/>
    <mergeCell ref="AV54:BB54"/>
    <mergeCell ref="BC54:BJ54"/>
    <mergeCell ref="T54:Z54"/>
    <mergeCell ref="AA54:AG54"/>
    <mergeCell ref="AV52:BB52"/>
    <mergeCell ref="F53:H53"/>
    <mergeCell ref="M53:S53"/>
    <mergeCell ref="T53:Z53"/>
    <mergeCell ref="AA53:AG53"/>
    <mergeCell ref="AH53:AN53"/>
    <mergeCell ref="AO53:AU53"/>
    <mergeCell ref="AV53:BB53"/>
    <mergeCell ref="AH54:AN54"/>
    <mergeCell ref="AO54:AU54"/>
    <mergeCell ref="C50:E50"/>
    <mergeCell ref="AA50:AG50"/>
    <mergeCell ref="AV51:BB51"/>
    <mergeCell ref="AH50:AN50"/>
  </mergeCells>
  <phoneticPr fontId="17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A1:BL66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W1" s="439">
        <f>'192'!A1+1</f>
        <v>193</v>
      </c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</row>
    <row r="2" spans="2:63" ht="11.1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</row>
    <row r="3" spans="2:63" ht="11.1" customHeight="1">
      <c r="B3" s="150"/>
      <c r="C3" s="150"/>
      <c r="D3" s="150"/>
      <c r="E3" s="150"/>
      <c r="F3" s="150"/>
      <c r="G3" s="150"/>
      <c r="H3" s="150"/>
    </row>
    <row r="4" spans="2:63" ht="11.1" customHeight="1">
      <c r="B4" s="150"/>
      <c r="C4" s="150"/>
      <c r="D4" s="150"/>
      <c r="E4" s="150"/>
      <c r="F4" s="150"/>
      <c r="G4" s="150"/>
      <c r="H4" s="150"/>
    </row>
    <row r="5" spans="2:63" ht="18" customHeight="1">
      <c r="B5" s="446" t="s">
        <v>845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2:63" s="350" customFormat="1" ht="12.95" customHeight="1">
      <c r="BJ6" s="20" t="s">
        <v>411</v>
      </c>
    </row>
    <row r="7" spans="2:63" s="350" customFormat="1" ht="18" customHeight="1">
      <c r="B7" s="468" t="s">
        <v>403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626" t="s">
        <v>820</v>
      </c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7"/>
      <c r="AJ7" s="627"/>
      <c r="AK7" s="627"/>
      <c r="AL7" s="628"/>
      <c r="AM7" s="626" t="s">
        <v>821</v>
      </c>
      <c r="AN7" s="627"/>
      <c r="AO7" s="627"/>
      <c r="AP7" s="627"/>
      <c r="AQ7" s="627"/>
      <c r="AR7" s="627"/>
      <c r="AS7" s="627"/>
      <c r="AT7" s="627"/>
      <c r="AU7" s="627"/>
      <c r="AV7" s="627"/>
      <c r="AW7" s="627"/>
      <c r="AX7" s="627"/>
      <c r="AY7" s="627"/>
      <c r="AZ7" s="627"/>
      <c r="BA7" s="627"/>
      <c r="BB7" s="627"/>
      <c r="BC7" s="627"/>
      <c r="BD7" s="627"/>
      <c r="BE7" s="627"/>
      <c r="BF7" s="627"/>
      <c r="BG7" s="627"/>
      <c r="BH7" s="627"/>
      <c r="BI7" s="627"/>
      <c r="BJ7" s="627"/>
    </row>
    <row r="8" spans="2:63" s="350" customFormat="1" ht="18" customHeight="1">
      <c r="B8" s="470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629" t="s">
        <v>397</v>
      </c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1"/>
      <c r="AA8" s="632" t="s">
        <v>398</v>
      </c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4"/>
      <c r="AM8" s="629" t="s">
        <v>397</v>
      </c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1"/>
      <c r="AY8" s="632" t="s">
        <v>398</v>
      </c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</row>
    <row r="9" spans="2:63" s="350" customFormat="1">
      <c r="N9" s="225"/>
    </row>
    <row r="10" spans="2:63" s="350" customFormat="1" ht="13.5" customHeight="1">
      <c r="C10" s="458" t="s">
        <v>7</v>
      </c>
      <c r="D10" s="458"/>
      <c r="E10" s="458"/>
      <c r="F10" s="458"/>
      <c r="G10" s="454">
        <v>22</v>
      </c>
      <c r="H10" s="454"/>
      <c r="I10" s="454"/>
      <c r="J10" s="458" t="s">
        <v>399</v>
      </c>
      <c r="K10" s="458"/>
      <c r="L10" s="458"/>
      <c r="M10" s="458"/>
      <c r="N10" s="226"/>
      <c r="O10" s="477">
        <v>20</v>
      </c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>
        <v>1362</v>
      </c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77">
        <v>7</v>
      </c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>
        <v>743</v>
      </c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</row>
    <row r="11" spans="2:63" s="350" customFormat="1" ht="13.5" customHeight="1">
      <c r="G11" s="454">
        <v>23</v>
      </c>
      <c r="H11" s="454"/>
      <c r="I11" s="454"/>
      <c r="N11" s="226"/>
      <c r="O11" s="477">
        <v>20</v>
      </c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>
        <v>1362</v>
      </c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77">
        <v>8</v>
      </c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>
        <v>796</v>
      </c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8"/>
    </row>
    <row r="12" spans="2:63" s="350" customFormat="1" ht="13.5" customHeight="1">
      <c r="G12" s="454">
        <v>24</v>
      </c>
      <c r="H12" s="454"/>
      <c r="I12" s="454"/>
      <c r="N12" s="226"/>
      <c r="O12" s="477">
        <v>20</v>
      </c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>
        <v>1362</v>
      </c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77">
        <v>8</v>
      </c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>
        <v>816</v>
      </c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</row>
    <row r="13" spans="2:63" s="350" customFormat="1" ht="13.5" customHeight="1">
      <c r="G13" s="454">
        <v>25</v>
      </c>
      <c r="H13" s="454"/>
      <c r="I13" s="454"/>
      <c r="N13" s="226"/>
      <c r="O13" s="477">
        <v>23</v>
      </c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>
        <v>1636</v>
      </c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77">
        <v>8</v>
      </c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>
        <v>816</v>
      </c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</row>
    <row r="14" spans="2:63" s="350" customFormat="1" ht="13.5" customHeight="1">
      <c r="G14" s="455">
        <v>26</v>
      </c>
      <c r="H14" s="455"/>
      <c r="I14" s="455"/>
      <c r="N14" s="227"/>
      <c r="O14" s="583">
        <v>25</v>
      </c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>
        <v>1724</v>
      </c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>
        <v>11</v>
      </c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>
        <v>1080</v>
      </c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</row>
    <row r="15" spans="2:63" s="350" customFormat="1" ht="13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228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</row>
    <row r="16" spans="2:63" s="350" customFormat="1" ht="18" customHeight="1">
      <c r="B16" s="468" t="s">
        <v>403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635" t="s">
        <v>824</v>
      </c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5" t="s">
        <v>825</v>
      </c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5" t="s">
        <v>826</v>
      </c>
      <c r="AV16" s="636"/>
      <c r="AW16" s="636"/>
      <c r="AX16" s="636"/>
      <c r="AY16" s="636"/>
      <c r="AZ16" s="636"/>
      <c r="BA16" s="636"/>
      <c r="BB16" s="636"/>
      <c r="BC16" s="636"/>
      <c r="BD16" s="636"/>
      <c r="BE16" s="636"/>
      <c r="BF16" s="636"/>
      <c r="BG16" s="636"/>
      <c r="BH16" s="636"/>
      <c r="BI16" s="636"/>
      <c r="BJ16" s="637"/>
    </row>
    <row r="17" spans="2:64" s="350" customFormat="1" ht="18" customHeight="1">
      <c r="B17" s="470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638" t="s">
        <v>397</v>
      </c>
      <c r="P17" s="638"/>
      <c r="Q17" s="638"/>
      <c r="R17" s="638"/>
      <c r="S17" s="638"/>
      <c r="T17" s="638"/>
      <c r="U17" s="638"/>
      <c r="V17" s="638"/>
      <c r="W17" s="638" t="s">
        <v>398</v>
      </c>
      <c r="X17" s="638"/>
      <c r="Y17" s="638"/>
      <c r="Z17" s="638"/>
      <c r="AA17" s="638"/>
      <c r="AB17" s="638"/>
      <c r="AC17" s="638"/>
      <c r="AD17" s="638"/>
      <c r="AE17" s="638" t="s">
        <v>397</v>
      </c>
      <c r="AF17" s="638"/>
      <c r="AG17" s="638"/>
      <c r="AH17" s="638"/>
      <c r="AI17" s="638"/>
      <c r="AJ17" s="638"/>
      <c r="AK17" s="638"/>
      <c r="AL17" s="638"/>
      <c r="AM17" s="638" t="s">
        <v>398</v>
      </c>
      <c r="AN17" s="638"/>
      <c r="AO17" s="638"/>
      <c r="AP17" s="638"/>
      <c r="AQ17" s="638"/>
      <c r="AR17" s="638"/>
      <c r="AS17" s="638"/>
      <c r="AT17" s="638"/>
      <c r="AU17" s="638" t="s">
        <v>397</v>
      </c>
      <c r="AV17" s="638"/>
      <c r="AW17" s="638"/>
      <c r="AX17" s="638"/>
      <c r="AY17" s="638"/>
      <c r="AZ17" s="638"/>
      <c r="BA17" s="638"/>
      <c r="BB17" s="638"/>
      <c r="BC17" s="638" t="s">
        <v>398</v>
      </c>
      <c r="BD17" s="638"/>
      <c r="BE17" s="638"/>
      <c r="BF17" s="638"/>
      <c r="BG17" s="638"/>
      <c r="BH17" s="638"/>
      <c r="BI17" s="638"/>
      <c r="BJ17" s="639"/>
    </row>
    <row r="18" spans="2:64" s="350" customFormat="1">
      <c r="N18" s="225"/>
    </row>
    <row r="19" spans="2:64" s="350" customFormat="1">
      <c r="C19" s="458" t="s">
        <v>7</v>
      </c>
      <c r="D19" s="458"/>
      <c r="E19" s="458"/>
      <c r="F19" s="458"/>
      <c r="G19" s="454">
        <v>22</v>
      </c>
      <c r="H19" s="454"/>
      <c r="I19" s="454"/>
      <c r="J19" s="458" t="s">
        <v>399</v>
      </c>
      <c r="K19" s="458"/>
      <c r="L19" s="458"/>
      <c r="M19" s="458"/>
      <c r="N19" s="226"/>
      <c r="O19" s="476">
        <v>1</v>
      </c>
      <c r="P19" s="448"/>
      <c r="Q19" s="448"/>
      <c r="R19" s="448"/>
      <c r="S19" s="448"/>
      <c r="T19" s="448"/>
      <c r="U19" s="448"/>
      <c r="V19" s="448"/>
      <c r="W19" s="477">
        <v>50</v>
      </c>
      <c r="X19" s="477"/>
      <c r="Y19" s="477"/>
      <c r="Z19" s="477"/>
      <c r="AA19" s="477"/>
      <c r="AB19" s="477"/>
      <c r="AC19" s="477"/>
      <c r="AD19" s="477"/>
      <c r="AE19" s="451">
        <v>0</v>
      </c>
      <c r="AF19" s="451"/>
      <c r="AG19" s="451"/>
      <c r="AH19" s="451"/>
      <c r="AI19" s="451"/>
      <c r="AJ19" s="451"/>
      <c r="AK19" s="451"/>
      <c r="AL19" s="451"/>
      <c r="AM19" s="451">
        <v>0</v>
      </c>
      <c r="AN19" s="451"/>
      <c r="AO19" s="451"/>
      <c r="AP19" s="451"/>
      <c r="AQ19" s="451"/>
      <c r="AR19" s="451"/>
      <c r="AS19" s="451"/>
      <c r="AT19" s="451"/>
      <c r="AU19" s="478">
        <v>20</v>
      </c>
      <c r="AV19" s="478"/>
      <c r="AW19" s="478"/>
      <c r="AX19" s="478"/>
      <c r="AY19" s="478"/>
      <c r="AZ19" s="478"/>
      <c r="BA19" s="478"/>
      <c r="BB19" s="478"/>
      <c r="BC19" s="640">
        <v>312</v>
      </c>
      <c r="BD19" s="640"/>
      <c r="BE19" s="640"/>
      <c r="BF19" s="640"/>
      <c r="BG19" s="640"/>
      <c r="BH19" s="640"/>
      <c r="BI19" s="640"/>
      <c r="BJ19" s="640"/>
    </row>
    <row r="20" spans="2:64" s="350" customFormat="1">
      <c r="G20" s="454">
        <v>23</v>
      </c>
      <c r="H20" s="454"/>
      <c r="I20" s="454"/>
      <c r="N20" s="226"/>
      <c r="O20" s="476">
        <v>1</v>
      </c>
      <c r="P20" s="448"/>
      <c r="Q20" s="448"/>
      <c r="R20" s="448"/>
      <c r="S20" s="448"/>
      <c r="T20" s="448"/>
      <c r="U20" s="448"/>
      <c r="V20" s="448"/>
      <c r="W20" s="477">
        <v>50</v>
      </c>
      <c r="X20" s="477"/>
      <c r="Y20" s="477"/>
      <c r="Z20" s="477"/>
      <c r="AA20" s="477"/>
      <c r="AB20" s="477"/>
      <c r="AC20" s="477"/>
      <c r="AD20" s="477"/>
      <c r="AE20" s="451">
        <v>0</v>
      </c>
      <c r="AF20" s="451"/>
      <c r="AG20" s="451"/>
      <c r="AH20" s="451"/>
      <c r="AI20" s="451"/>
      <c r="AJ20" s="451"/>
      <c r="AK20" s="451"/>
      <c r="AL20" s="451"/>
      <c r="AM20" s="451">
        <v>0</v>
      </c>
      <c r="AN20" s="451"/>
      <c r="AO20" s="451"/>
      <c r="AP20" s="451"/>
      <c r="AQ20" s="451"/>
      <c r="AR20" s="451"/>
      <c r="AS20" s="451"/>
      <c r="AT20" s="451"/>
      <c r="AU20" s="478">
        <v>24</v>
      </c>
      <c r="AV20" s="478"/>
      <c r="AW20" s="478"/>
      <c r="AX20" s="478"/>
      <c r="AY20" s="478"/>
      <c r="AZ20" s="478"/>
      <c r="BA20" s="478"/>
      <c r="BB20" s="478"/>
      <c r="BC20" s="640">
        <v>384</v>
      </c>
      <c r="BD20" s="640"/>
      <c r="BE20" s="640"/>
      <c r="BF20" s="640"/>
      <c r="BG20" s="640"/>
      <c r="BH20" s="640"/>
      <c r="BI20" s="640"/>
      <c r="BJ20" s="640"/>
    </row>
    <row r="21" spans="2:64" s="350" customFormat="1">
      <c r="G21" s="454">
        <v>24</v>
      </c>
      <c r="H21" s="454"/>
      <c r="I21" s="454"/>
      <c r="N21" s="226"/>
      <c r="O21" s="476">
        <v>1</v>
      </c>
      <c r="P21" s="448"/>
      <c r="Q21" s="448"/>
      <c r="R21" s="448"/>
      <c r="S21" s="448"/>
      <c r="T21" s="448"/>
      <c r="U21" s="448"/>
      <c r="V21" s="448"/>
      <c r="W21" s="477">
        <v>50</v>
      </c>
      <c r="X21" s="477"/>
      <c r="Y21" s="477"/>
      <c r="Z21" s="477"/>
      <c r="AA21" s="477"/>
      <c r="AB21" s="477"/>
      <c r="AC21" s="477"/>
      <c r="AD21" s="477"/>
      <c r="AE21" s="451">
        <v>0</v>
      </c>
      <c r="AF21" s="451"/>
      <c r="AG21" s="451"/>
      <c r="AH21" s="451"/>
      <c r="AI21" s="451"/>
      <c r="AJ21" s="451"/>
      <c r="AK21" s="451"/>
      <c r="AL21" s="451"/>
      <c r="AM21" s="451">
        <v>0</v>
      </c>
      <c r="AN21" s="451"/>
      <c r="AO21" s="451"/>
      <c r="AP21" s="451"/>
      <c r="AQ21" s="451"/>
      <c r="AR21" s="451"/>
      <c r="AS21" s="451"/>
      <c r="AT21" s="451"/>
      <c r="AU21" s="478">
        <v>28</v>
      </c>
      <c r="AV21" s="478"/>
      <c r="AW21" s="478"/>
      <c r="AX21" s="478"/>
      <c r="AY21" s="478"/>
      <c r="AZ21" s="478"/>
      <c r="BA21" s="478"/>
      <c r="BB21" s="478"/>
      <c r="BC21" s="640">
        <v>465</v>
      </c>
      <c r="BD21" s="640"/>
      <c r="BE21" s="640"/>
      <c r="BF21" s="640"/>
      <c r="BG21" s="640"/>
      <c r="BH21" s="640"/>
      <c r="BI21" s="640"/>
      <c r="BJ21" s="640"/>
    </row>
    <row r="22" spans="2:64" s="350" customFormat="1">
      <c r="G22" s="454">
        <v>25</v>
      </c>
      <c r="H22" s="454"/>
      <c r="I22" s="454"/>
      <c r="N22" s="226"/>
      <c r="O22" s="476">
        <v>1</v>
      </c>
      <c r="P22" s="448"/>
      <c r="Q22" s="448"/>
      <c r="R22" s="448"/>
      <c r="S22" s="448"/>
      <c r="T22" s="448"/>
      <c r="U22" s="448"/>
      <c r="V22" s="448"/>
      <c r="W22" s="477">
        <v>50</v>
      </c>
      <c r="X22" s="477"/>
      <c r="Y22" s="477"/>
      <c r="Z22" s="477"/>
      <c r="AA22" s="477"/>
      <c r="AB22" s="477"/>
      <c r="AC22" s="477"/>
      <c r="AD22" s="477"/>
      <c r="AE22" s="451">
        <v>2</v>
      </c>
      <c r="AF22" s="451"/>
      <c r="AG22" s="451"/>
      <c r="AH22" s="451"/>
      <c r="AI22" s="451"/>
      <c r="AJ22" s="451"/>
      <c r="AK22" s="451"/>
      <c r="AL22" s="451"/>
      <c r="AM22" s="451">
        <v>40</v>
      </c>
      <c r="AN22" s="451"/>
      <c r="AO22" s="451"/>
      <c r="AP22" s="451"/>
      <c r="AQ22" s="451"/>
      <c r="AR22" s="451"/>
      <c r="AS22" s="451"/>
      <c r="AT22" s="451"/>
      <c r="AU22" s="478">
        <v>28</v>
      </c>
      <c r="AV22" s="478"/>
      <c r="AW22" s="478"/>
      <c r="AX22" s="478"/>
      <c r="AY22" s="478"/>
      <c r="AZ22" s="478"/>
      <c r="BA22" s="478"/>
      <c r="BB22" s="478"/>
      <c r="BC22" s="640">
        <v>465</v>
      </c>
      <c r="BD22" s="640"/>
      <c r="BE22" s="640"/>
      <c r="BF22" s="640"/>
      <c r="BG22" s="640"/>
      <c r="BH22" s="640"/>
      <c r="BI22" s="640"/>
      <c r="BJ22" s="640"/>
    </row>
    <row r="23" spans="2:64" s="350" customFormat="1">
      <c r="G23" s="455">
        <v>26</v>
      </c>
      <c r="H23" s="455"/>
      <c r="I23" s="455"/>
      <c r="N23" s="226"/>
      <c r="O23" s="457">
        <v>1</v>
      </c>
      <c r="P23" s="453"/>
      <c r="Q23" s="453"/>
      <c r="R23" s="453"/>
      <c r="S23" s="453"/>
      <c r="T23" s="453"/>
      <c r="U23" s="453"/>
      <c r="V23" s="453"/>
      <c r="W23" s="453">
        <v>50</v>
      </c>
      <c r="X23" s="453"/>
      <c r="Y23" s="453"/>
      <c r="Z23" s="453"/>
      <c r="AA23" s="453"/>
      <c r="AB23" s="453"/>
      <c r="AC23" s="453"/>
      <c r="AD23" s="453"/>
      <c r="AE23" s="453">
        <v>5</v>
      </c>
      <c r="AF23" s="453"/>
      <c r="AG23" s="453"/>
      <c r="AH23" s="453"/>
      <c r="AI23" s="453"/>
      <c r="AJ23" s="453"/>
      <c r="AK23" s="453"/>
      <c r="AL23" s="453"/>
      <c r="AM23" s="453">
        <v>100</v>
      </c>
      <c r="AN23" s="453"/>
      <c r="AO23" s="453"/>
      <c r="AP23" s="453"/>
      <c r="AQ23" s="453"/>
      <c r="AR23" s="453"/>
      <c r="AS23" s="453"/>
      <c r="AT23" s="453"/>
      <c r="AU23" s="481">
        <v>29</v>
      </c>
      <c r="AV23" s="481"/>
      <c r="AW23" s="481"/>
      <c r="AX23" s="481"/>
      <c r="AY23" s="481"/>
      <c r="AZ23" s="481"/>
      <c r="BA23" s="481"/>
      <c r="BB23" s="481"/>
      <c r="BC23" s="481">
        <v>483</v>
      </c>
      <c r="BD23" s="481"/>
      <c r="BE23" s="481"/>
      <c r="BF23" s="481"/>
      <c r="BG23" s="481"/>
      <c r="BH23" s="481"/>
      <c r="BI23" s="481"/>
      <c r="BJ23" s="481"/>
    </row>
    <row r="24" spans="2:64" s="350" customForma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228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</row>
    <row r="25" spans="2:64" s="350" customFormat="1">
      <c r="C25" s="624" t="s">
        <v>8</v>
      </c>
      <c r="D25" s="624"/>
      <c r="E25" s="328" t="s">
        <v>10</v>
      </c>
      <c r="F25" s="18" t="s">
        <v>822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325"/>
    </row>
    <row r="26" spans="2:64" s="350" customFormat="1">
      <c r="B26" s="625" t="s">
        <v>9</v>
      </c>
      <c r="C26" s="625"/>
      <c r="D26" s="625"/>
      <c r="E26" s="321" t="s">
        <v>400</v>
      </c>
      <c r="F26" s="2" t="s">
        <v>823</v>
      </c>
      <c r="H26" s="2"/>
      <c r="I26" s="2"/>
      <c r="J26" s="2"/>
      <c r="BJ26" s="325"/>
    </row>
    <row r="27" spans="2:64" s="227" customFormat="1">
      <c r="B27" s="5"/>
      <c r="C27" s="5"/>
      <c r="D27" s="5"/>
      <c r="E27" s="326"/>
      <c r="F27" s="5"/>
      <c r="H27" s="5"/>
      <c r="I27" s="5"/>
      <c r="J27" s="5"/>
    </row>
    <row r="28" spans="2:64" s="227" customFormat="1"/>
    <row r="29" spans="2:64" ht="18" customHeight="1">
      <c r="B29" s="641" t="s">
        <v>891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641"/>
      <c r="AG29" s="641"/>
      <c r="AH29" s="641"/>
      <c r="AI29" s="641"/>
      <c r="AJ29" s="641"/>
      <c r="AK29" s="641"/>
      <c r="AL29" s="641"/>
      <c r="AM29" s="641"/>
      <c r="AN29" s="641"/>
      <c r="AO29" s="641"/>
      <c r="AP29" s="641"/>
      <c r="AQ29" s="641"/>
      <c r="AR29" s="641"/>
      <c r="AS29" s="641"/>
      <c r="AT29" s="641"/>
      <c r="AU29" s="641"/>
      <c r="AV29" s="641"/>
      <c r="AW29" s="641"/>
      <c r="AX29" s="641"/>
      <c r="AY29" s="641"/>
      <c r="AZ29" s="641"/>
      <c r="BA29" s="641"/>
      <c r="BB29" s="641"/>
      <c r="BC29" s="641"/>
      <c r="BD29" s="641"/>
      <c r="BE29" s="641"/>
      <c r="BF29" s="641"/>
      <c r="BG29" s="641"/>
      <c r="BH29" s="641"/>
      <c r="BI29" s="641"/>
      <c r="BJ29" s="641"/>
      <c r="BL29" t="s">
        <v>828</v>
      </c>
    </row>
    <row r="30" spans="2:64" s="227" customFormat="1">
      <c r="AK30" s="378"/>
    </row>
    <row r="31" spans="2:64" s="227" customFormat="1" ht="13.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BD31" s="325"/>
      <c r="BE31" s="325"/>
      <c r="BF31" s="325"/>
      <c r="BG31" s="325"/>
      <c r="BH31" s="325"/>
      <c r="BI31" s="325"/>
      <c r="BJ31" s="325"/>
      <c r="BK31" s="325"/>
    </row>
    <row r="32" spans="2:64" s="227" customFormat="1" ht="13.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BD32" s="325"/>
      <c r="BE32" s="325"/>
      <c r="BF32" s="325"/>
      <c r="BG32" s="325"/>
      <c r="BH32" s="325"/>
      <c r="BI32" s="325"/>
      <c r="BJ32" s="325"/>
      <c r="BK32" s="325"/>
    </row>
    <row r="33" spans="2:63" s="227" customFormat="1">
      <c r="BD33" s="325"/>
      <c r="BE33" s="325"/>
      <c r="BF33" s="325"/>
      <c r="BG33" s="325"/>
      <c r="BH33" s="325"/>
      <c r="BI33" s="325"/>
      <c r="BJ33" s="325"/>
      <c r="BK33" s="325"/>
    </row>
    <row r="34" spans="2:63" s="227" customFormat="1"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7"/>
      <c r="AI34" s="327"/>
      <c r="AJ34" s="327"/>
      <c r="AK34" s="327"/>
      <c r="BD34" s="325"/>
      <c r="BE34" s="325"/>
      <c r="BF34" s="325"/>
      <c r="BG34" s="325"/>
      <c r="BH34" s="325"/>
      <c r="BI34" s="325"/>
      <c r="BJ34" s="325"/>
      <c r="BK34" s="325"/>
    </row>
    <row r="35" spans="2:63" s="227" customFormat="1">
      <c r="G35" s="379"/>
      <c r="H35" s="379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7"/>
      <c r="AI35" s="327"/>
      <c r="AJ35" s="327"/>
      <c r="AK35" s="327"/>
      <c r="BD35" s="324"/>
      <c r="BE35" s="324"/>
      <c r="BF35" s="324"/>
      <c r="BG35" s="324"/>
      <c r="BH35" s="324"/>
      <c r="BI35" s="324"/>
      <c r="BJ35" s="324"/>
      <c r="BK35" s="324"/>
    </row>
    <row r="36" spans="2:63" s="227" customFormat="1">
      <c r="G36" s="379"/>
      <c r="H36" s="379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7"/>
      <c r="AI36" s="327"/>
      <c r="AJ36" s="327"/>
      <c r="AK36" s="327"/>
    </row>
    <row r="37" spans="2:63" s="227" customFormat="1">
      <c r="G37" s="379"/>
      <c r="H37" s="379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7"/>
      <c r="AI37" s="327"/>
      <c r="AJ37" s="327"/>
      <c r="AK37" s="327"/>
    </row>
    <row r="38" spans="2:63" s="227" customFormat="1">
      <c r="G38" s="381"/>
      <c r="H38" s="381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</row>
    <row r="39" spans="2:63" s="227" customFormat="1"/>
    <row r="40" spans="2:63" s="227" customFormat="1">
      <c r="B40" s="5"/>
      <c r="C40" s="5"/>
      <c r="D40" s="5"/>
      <c r="E40" s="326"/>
      <c r="F40" s="5"/>
      <c r="G40" s="5"/>
      <c r="H40" s="5"/>
      <c r="I40" s="5"/>
    </row>
    <row r="41" spans="2:63" s="230" customFormat="1"/>
    <row r="42" spans="2:63" s="230" customFormat="1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</row>
    <row r="43" spans="2:63" s="230" customFormat="1">
      <c r="AL43" s="378"/>
    </row>
    <row r="44" spans="2:63" s="230" customFormat="1" ht="13.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</row>
    <row r="45" spans="2:63" s="230" customForma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</row>
    <row r="46" spans="2:63" s="230" customFormat="1"/>
    <row r="47" spans="2:63" s="230" customFormat="1"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W47" s="322"/>
      <c r="X47" s="322"/>
      <c r="Y47" s="322"/>
      <c r="Z47" s="322"/>
      <c r="AI47" s="322"/>
      <c r="AJ47" s="322"/>
      <c r="AK47" s="322"/>
      <c r="AL47" s="322"/>
    </row>
    <row r="48" spans="2:63" s="230" customFormat="1">
      <c r="G48" s="126"/>
      <c r="H48" s="126"/>
      <c r="I48" s="126"/>
      <c r="W48" s="322"/>
      <c r="X48" s="322"/>
      <c r="Y48" s="322"/>
      <c r="Z48" s="322"/>
      <c r="AI48" s="322"/>
      <c r="AJ48" s="322"/>
      <c r="AK48" s="322"/>
      <c r="AL48" s="322"/>
    </row>
    <row r="49" spans="1:62" s="230" customFormat="1">
      <c r="G49" s="126"/>
      <c r="H49" s="126"/>
      <c r="I49" s="126"/>
      <c r="W49" s="322"/>
      <c r="X49" s="322"/>
      <c r="Y49" s="322"/>
      <c r="Z49" s="322"/>
      <c r="AI49" s="322"/>
      <c r="AJ49" s="322"/>
      <c r="AK49" s="322"/>
      <c r="AL49" s="322"/>
    </row>
    <row r="50" spans="1:62" s="230" customFormat="1">
      <c r="C50" s="642" t="s">
        <v>8</v>
      </c>
      <c r="D50" s="642"/>
      <c r="E50" s="328" t="s">
        <v>10</v>
      </c>
      <c r="F50" s="18" t="s">
        <v>827</v>
      </c>
      <c r="W50" s="324"/>
      <c r="X50" s="324"/>
      <c r="Y50" s="324"/>
      <c r="Z50" s="324"/>
      <c r="AI50" s="324"/>
      <c r="AJ50" s="324"/>
      <c r="AK50" s="324"/>
      <c r="AL50" s="324"/>
    </row>
    <row r="51" spans="1:62" s="230" customFormat="1"/>
    <row r="52" spans="1:62" ht="11.1" customHeight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</row>
    <row r="53" spans="1:62" ht="18" customHeight="1">
      <c r="B53" s="446" t="s">
        <v>846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</row>
    <row r="54" spans="1:62" ht="12.95" customHeight="1">
      <c r="BJ54" s="20"/>
    </row>
    <row r="55" spans="1:62" ht="13.5" customHeight="1">
      <c r="B55" s="461" t="s">
        <v>57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 t="s">
        <v>58</v>
      </c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 t="s">
        <v>59</v>
      </c>
      <c r="AQ55" s="462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  <c r="BF55" s="462"/>
      <c r="BG55" s="462"/>
      <c r="BH55" s="462"/>
      <c r="BI55" s="462"/>
      <c r="BJ55" s="467"/>
    </row>
    <row r="56" spans="1:62" ht="13.5" customHeight="1">
      <c r="B56" s="463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 t="s">
        <v>60</v>
      </c>
      <c r="O56" s="464"/>
      <c r="P56" s="464"/>
      <c r="Q56" s="464"/>
      <c r="R56" s="464"/>
      <c r="S56" s="464"/>
      <c r="T56" s="464"/>
      <c r="U56" s="464" t="s">
        <v>61</v>
      </c>
      <c r="V56" s="464"/>
      <c r="W56" s="464"/>
      <c r="X56" s="464"/>
      <c r="Y56" s="464"/>
      <c r="Z56" s="464"/>
      <c r="AA56" s="464"/>
      <c r="AB56" s="464" t="s">
        <v>63</v>
      </c>
      <c r="AC56" s="464"/>
      <c r="AD56" s="464"/>
      <c r="AE56" s="464"/>
      <c r="AF56" s="464"/>
      <c r="AG56" s="464"/>
      <c r="AH56" s="466"/>
      <c r="AI56" s="464" t="s">
        <v>62</v>
      </c>
      <c r="AJ56" s="464"/>
      <c r="AK56" s="464"/>
      <c r="AL56" s="464"/>
      <c r="AM56" s="464"/>
      <c r="AN56" s="464"/>
      <c r="AO56" s="464"/>
      <c r="AP56" s="464" t="s">
        <v>60</v>
      </c>
      <c r="AQ56" s="464"/>
      <c r="AR56" s="464"/>
      <c r="AS56" s="464"/>
      <c r="AT56" s="464"/>
      <c r="AU56" s="464"/>
      <c r="AV56" s="464"/>
      <c r="AW56" s="464" t="s">
        <v>61</v>
      </c>
      <c r="AX56" s="464"/>
      <c r="AY56" s="464"/>
      <c r="AZ56" s="464"/>
      <c r="BA56" s="464"/>
      <c r="BB56" s="464"/>
      <c r="BC56" s="464"/>
      <c r="BD56" s="464" t="s">
        <v>63</v>
      </c>
      <c r="BE56" s="464"/>
      <c r="BF56" s="464"/>
      <c r="BG56" s="464"/>
      <c r="BH56" s="464"/>
      <c r="BI56" s="464"/>
      <c r="BJ56" s="466"/>
    </row>
    <row r="57" spans="1:62">
      <c r="M57" s="21"/>
      <c r="AI57" s="6"/>
      <c r="AJ57" s="6"/>
      <c r="AK57" s="6"/>
      <c r="AL57" s="6"/>
      <c r="AM57" s="6"/>
      <c r="AN57" s="6"/>
      <c r="AO57" s="6"/>
    </row>
    <row r="58" spans="1:62">
      <c r="C58" s="458" t="s">
        <v>64</v>
      </c>
      <c r="D58" s="458"/>
      <c r="E58" s="458"/>
      <c r="F58" s="458"/>
      <c r="G58" s="454">
        <v>21</v>
      </c>
      <c r="H58" s="454"/>
      <c r="I58" s="458" t="s">
        <v>57</v>
      </c>
      <c r="J58" s="458"/>
      <c r="K58" s="458"/>
      <c r="L58" s="458"/>
      <c r="M58" s="22"/>
      <c r="N58" s="448">
        <v>48</v>
      </c>
      <c r="O58" s="448"/>
      <c r="P58" s="448"/>
      <c r="Q58" s="448"/>
      <c r="R58" s="448"/>
      <c r="S58" s="448"/>
      <c r="T58" s="448"/>
      <c r="U58" s="448">
        <v>35</v>
      </c>
      <c r="V58" s="448"/>
      <c r="W58" s="448"/>
      <c r="X58" s="448"/>
      <c r="Y58" s="448"/>
      <c r="Z58" s="448"/>
      <c r="AA58" s="448"/>
      <c r="AB58" s="448">
        <v>171</v>
      </c>
      <c r="AC58" s="448"/>
      <c r="AD58" s="448"/>
      <c r="AE58" s="448"/>
      <c r="AF58" s="448"/>
      <c r="AG58" s="448"/>
      <c r="AH58" s="448"/>
      <c r="AI58" s="477">
        <v>22</v>
      </c>
      <c r="AJ58" s="477"/>
      <c r="AK58" s="477"/>
      <c r="AL58" s="477"/>
      <c r="AM58" s="477"/>
      <c r="AN58" s="477"/>
      <c r="AO58" s="477"/>
      <c r="AP58" s="451">
        <v>7</v>
      </c>
      <c r="AQ58" s="451"/>
      <c r="AR58" s="451"/>
      <c r="AS58" s="451"/>
      <c r="AT58" s="451"/>
      <c r="AU58" s="451"/>
      <c r="AV58" s="451"/>
      <c r="AW58" s="451">
        <v>9</v>
      </c>
      <c r="AX58" s="451"/>
      <c r="AY58" s="451"/>
      <c r="AZ58" s="451"/>
      <c r="BA58" s="451"/>
      <c r="BB58" s="451"/>
      <c r="BC58" s="451"/>
      <c r="BD58" s="451">
        <v>46</v>
      </c>
      <c r="BE58" s="451"/>
      <c r="BF58" s="451"/>
      <c r="BG58" s="451"/>
      <c r="BH58" s="451"/>
      <c r="BI58" s="451"/>
      <c r="BJ58" s="451"/>
    </row>
    <row r="59" spans="1:62">
      <c r="G59" s="454">
        <v>22</v>
      </c>
      <c r="H59" s="454"/>
      <c r="M59" s="22"/>
      <c r="N59" s="448">
        <v>28</v>
      </c>
      <c r="O59" s="448"/>
      <c r="P59" s="448"/>
      <c r="Q59" s="448"/>
      <c r="R59" s="448"/>
      <c r="S59" s="448"/>
      <c r="T59" s="448"/>
      <c r="U59" s="448">
        <v>22</v>
      </c>
      <c r="V59" s="448"/>
      <c r="W59" s="448"/>
      <c r="X59" s="448"/>
      <c r="Y59" s="448"/>
      <c r="Z59" s="448"/>
      <c r="AA59" s="448"/>
      <c r="AB59" s="448">
        <v>178</v>
      </c>
      <c r="AC59" s="448"/>
      <c r="AD59" s="448"/>
      <c r="AE59" s="448"/>
      <c r="AF59" s="448"/>
      <c r="AG59" s="448"/>
      <c r="AH59" s="448"/>
      <c r="AI59" s="477">
        <v>20</v>
      </c>
      <c r="AJ59" s="477"/>
      <c r="AK59" s="477"/>
      <c r="AL59" s="477"/>
      <c r="AM59" s="477"/>
      <c r="AN59" s="477"/>
      <c r="AO59" s="477"/>
      <c r="AP59" s="451">
        <v>7</v>
      </c>
      <c r="AQ59" s="451"/>
      <c r="AR59" s="451"/>
      <c r="AS59" s="451"/>
      <c r="AT59" s="451"/>
      <c r="AU59" s="451"/>
      <c r="AV59" s="451"/>
      <c r="AW59" s="451">
        <v>4</v>
      </c>
      <c r="AX59" s="451"/>
      <c r="AY59" s="451"/>
      <c r="AZ59" s="451"/>
      <c r="BA59" s="451"/>
      <c r="BB59" s="451"/>
      <c r="BC59" s="451"/>
      <c r="BD59" s="451">
        <v>49</v>
      </c>
      <c r="BE59" s="451"/>
      <c r="BF59" s="451"/>
      <c r="BG59" s="451"/>
      <c r="BH59" s="451"/>
      <c r="BI59" s="451"/>
      <c r="BJ59" s="451"/>
    </row>
    <row r="60" spans="1:62">
      <c r="G60" s="454">
        <v>23</v>
      </c>
      <c r="H60" s="454"/>
      <c r="M60" s="22"/>
      <c r="N60" s="448">
        <v>34</v>
      </c>
      <c r="O60" s="448"/>
      <c r="P60" s="448"/>
      <c r="Q60" s="448"/>
      <c r="R60" s="448"/>
      <c r="S60" s="448"/>
      <c r="T60" s="448"/>
      <c r="U60" s="448">
        <v>26</v>
      </c>
      <c r="V60" s="448"/>
      <c r="W60" s="448"/>
      <c r="X60" s="448"/>
      <c r="Y60" s="448"/>
      <c r="Z60" s="448"/>
      <c r="AA60" s="448"/>
      <c r="AB60" s="448">
        <v>186</v>
      </c>
      <c r="AC60" s="448"/>
      <c r="AD60" s="448"/>
      <c r="AE60" s="448"/>
      <c r="AF60" s="448"/>
      <c r="AG60" s="448"/>
      <c r="AH60" s="448"/>
      <c r="AI60" s="477">
        <v>20</v>
      </c>
      <c r="AJ60" s="477"/>
      <c r="AK60" s="477"/>
      <c r="AL60" s="477"/>
      <c r="AM60" s="477"/>
      <c r="AN60" s="477"/>
      <c r="AO60" s="477"/>
      <c r="AP60" s="451">
        <v>4</v>
      </c>
      <c r="AQ60" s="451"/>
      <c r="AR60" s="451"/>
      <c r="AS60" s="451"/>
      <c r="AT60" s="451"/>
      <c r="AU60" s="451"/>
      <c r="AV60" s="451"/>
      <c r="AW60" s="451">
        <v>5</v>
      </c>
      <c r="AX60" s="451"/>
      <c r="AY60" s="451"/>
      <c r="AZ60" s="451"/>
      <c r="BA60" s="451"/>
      <c r="BB60" s="451"/>
      <c r="BC60" s="451"/>
      <c r="BD60" s="451">
        <v>48</v>
      </c>
      <c r="BE60" s="451"/>
      <c r="BF60" s="451"/>
      <c r="BG60" s="451"/>
      <c r="BH60" s="451"/>
      <c r="BI60" s="451"/>
      <c r="BJ60" s="451"/>
    </row>
    <row r="61" spans="1:62">
      <c r="G61" s="454">
        <v>24</v>
      </c>
      <c r="H61" s="454"/>
      <c r="M61" s="22"/>
      <c r="N61" s="448">
        <v>39</v>
      </c>
      <c r="O61" s="448"/>
      <c r="P61" s="448"/>
      <c r="Q61" s="448"/>
      <c r="R61" s="448"/>
      <c r="S61" s="448"/>
      <c r="T61" s="448"/>
      <c r="U61" s="448">
        <v>37</v>
      </c>
      <c r="V61" s="448"/>
      <c r="W61" s="448"/>
      <c r="X61" s="448"/>
      <c r="Y61" s="448"/>
      <c r="Z61" s="448"/>
      <c r="AA61" s="448"/>
      <c r="AB61" s="448">
        <v>188</v>
      </c>
      <c r="AC61" s="448"/>
      <c r="AD61" s="448"/>
      <c r="AE61" s="448"/>
      <c r="AF61" s="448"/>
      <c r="AG61" s="448"/>
      <c r="AH61" s="448"/>
      <c r="AI61" s="477">
        <v>6</v>
      </c>
      <c r="AJ61" s="477"/>
      <c r="AK61" s="477"/>
      <c r="AL61" s="477"/>
      <c r="AM61" s="477"/>
      <c r="AN61" s="477"/>
      <c r="AO61" s="477"/>
      <c r="AP61" s="451">
        <v>8</v>
      </c>
      <c r="AQ61" s="451"/>
      <c r="AR61" s="451"/>
      <c r="AS61" s="451"/>
      <c r="AT61" s="451"/>
      <c r="AU61" s="451"/>
      <c r="AV61" s="451"/>
      <c r="AW61" s="451">
        <v>7</v>
      </c>
      <c r="AX61" s="451"/>
      <c r="AY61" s="451"/>
      <c r="AZ61" s="451"/>
      <c r="BA61" s="451"/>
      <c r="BB61" s="451"/>
      <c r="BC61" s="451"/>
      <c r="BD61" s="451">
        <v>49</v>
      </c>
      <c r="BE61" s="451"/>
      <c r="BF61" s="451"/>
      <c r="BG61" s="451"/>
      <c r="BH61" s="451"/>
      <c r="BI61" s="451"/>
      <c r="BJ61" s="451"/>
    </row>
    <row r="62" spans="1:62">
      <c r="G62" s="455">
        <v>25</v>
      </c>
      <c r="H62" s="455"/>
      <c r="M62" s="22"/>
      <c r="N62" s="485">
        <v>14</v>
      </c>
      <c r="O62" s="485"/>
      <c r="P62" s="485"/>
      <c r="Q62" s="485"/>
      <c r="R62" s="485"/>
      <c r="S62" s="485"/>
      <c r="T62" s="485"/>
      <c r="U62" s="485">
        <v>26</v>
      </c>
      <c r="V62" s="485"/>
      <c r="W62" s="485"/>
      <c r="X62" s="485"/>
      <c r="Y62" s="485"/>
      <c r="Z62" s="485"/>
      <c r="AA62" s="485"/>
      <c r="AB62" s="485">
        <v>174</v>
      </c>
      <c r="AC62" s="485"/>
      <c r="AD62" s="485"/>
      <c r="AE62" s="485"/>
      <c r="AF62" s="485"/>
      <c r="AG62" s="485"/>
      <c r="AH62" s="485"/>
      <c r="AI62" s="582">
        <v>10</v>
      </c>
      <c r="AJ62" s="582"/>
      <c r="AK62" s="582"/>
      <c r="AL62" s="582"/>
      <c r="AM62" s="582"/>
      <c r="AN62" s="582"/>
      <c r="AO62" s="582"/>
      <c r="AP62" s="453">
        <v>8</v>
      </c>
      <c r="AQ62" s="453"/>
      <c r="AR62" s="453"/>
      <c r="AS62" s="453"/>
      <c r="AT62" s="453"/>
      <c r="AU62" s="453"/>
      <c r="AV62" s="453"/>
      <c r="AW62" s="453">
        <v>7</v>
      </c>
      <c r="AX62" s="453"/>
      <c r="AY62" s="453"/>
      <c r="AZ62" s="453"/>
      <c r="BA62" s="453"/>
      <c r="BB62" s="453"/>
      <c r="BC62" s="453"/>
      <c r="BD62" s="453">
        <v>50</v>
      </c>
      <c r="BE62" s="453"/>
      <c r="BF62" s="453"/>
      <c r="BG62" s="453"/>
      <c r="BH62" s="453"/>
      <c r="BI62" s="453"/>
      <c r="BJ62" s="453"/>
    </row>
    <row r="63" spans="1:6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C64" s="486" t="s">
        <v>65</v>
      </c>
      <c r="D64" s="486"/>
      <c r="E64" s="321" t="s">
        <v>56</v>
      </c>
      <c r="F64" s="2" t="s">
        <v>404</v>
      </c>
    </row>
    <row r="65" spans="2:38">
      <c r="B65" s="480" t="s">
        <v>55</v>
      </c>
      <c r="C65" s="480"/>
      <c r="D65" s="480"/>
      <c r="E65" s="321" t="s">
        <v>56</v>
      </c>
      <c r="F65" s="2" t="s">
        <v>124</v>
      </c>
    </row>
    <row r="66" spans="2:38" s="230" customFormat="1">
      <c r="G66" s="126"/>
      <c r="H66" s="126"/>
      <c r="I66" s="126"/>
      <c r="W66" s="322"/>
      <c r="X66" s="322"/>
      <c r="Y66" s="322"/>
      <c r="Z66" s="322"/>
      <c r="AI66" s="322"/>
      <c r="AJ66" s="322"/>
      <c r="AK66" s="322"/>
      <c r="AL66" s="322"/>
    </row>
  </sheetData>
  <mergeCells count="142">
    <mergeCell ref="B65:D65"/>
    <mergeCell ref="G62:H62"/>
    <mergeCell ref="N62:T62"/>
    <mergeCell ref="U62:AA62"/>
    <mergeCell ref="AB62:AH62"/>
    <mergeCell ref="AI62:AO62"/>
    <mergeCell ref="AP62:AV62"/>
    <mergeCell ref="AW62:BC62"/>
    <mergeCell ref="BD62:BJ62"/>
    <mergeCell ref="C64:D64"/>
    <mergeCell ref="G60:H60"/>
    <mergeCell ref="N60:T60"/>
    <mergeCell ref="U60:AA60"/>
    <mergeCell ref="AB60:AH60"/>
    <mergeCell ref="AI60:AO60"/>
    <mergeCell ref="AP60:AV60"/>
    <mergeCell ref="AW60:BC60"/>
    <mergeCell ref="BD60:BJ60"/>
    <mergeCell ref="G61:H61"/>
    <mergeCell ref="N61:T61"/>
    <mergeCell ref="U61:AA61"/>
    <mergeCell ref="AB61:AH61"/>
    <mergeCell ref="AI61:AO61"/>
    <mergeCell ref="AP61:AV61"/>
    <mergeCell ref="AW61:BC61"/>
    <mergeCell ref="BD61:BJ61"/>
    <mergeCell ref="BD58:BJ58"/>
    <mergeCell ref="G59:H59"/>
    <mergeCell ref="N59:T59"/>
    <mergeCell ref="U59:AA59"/>
    <mergeCell ref="AB59:AH59"/>
    <mergeCell ref="AI59:AO59"/>
    <mergeCell ref="AP59:AV59"/>
    <mergeCell ref="AW59:BC59"/>
    <mergeCell ref="BD59:BJ59"/>
    <mergeCell ref="C58:F58"/>
    <mergeCell ref="G58:H58"/>
    <mergeCell ref="I58:L58"/>
    <mergeCell ref="N58:T58"/>
    <mergeCell ref="U58:AA58"/>
    <mergeCell ref="AB58:AH58"/>
    <mergeCell ref="AI58:AO58"/>
    <mergeCell ref="AP58:AV58"/>
    <mergeCell ref="AW58:BC58"/>
    <mergeCell ref="B5:BJ5"/>
    <mergeCell ref="B29:BJ29"/>
    <mergeCell ref="C50:D50"/>
    <mergeCell ref="B53:BJ53"/>
    <mergeCell ref="B55:M56"/>
    <mergeCell ref="N55:AO55"/>
    <mergeCell ref="AP55:BJ55"/>
    <mergeCell ref="N56:T56"/>
    <mergeCell ref="U56:AA56"/>
    <mergeCell ref="AB56:AH56"/>
    <mergeCell ref="AI56:AO56"/>
    <mergeCell ref="AP56:AV56"/>
    <mergeCell ref="AW56:BC56"/>
    <mergeCell ref="BD56:BJ56"/>
    <mergeCell ref="G22:I22"/>
    <mergeCell ref="O22:V22"/>
    <mergeCell ref="W22:AD22"/>
    <mergeCell ref="AE22:AL22"/>
    <mergeCell ref="AM22:AT22"/>
    <mergeCell ref="AU22:BB22"/>
    <mergeCell ref="BC22:BJ22"/>
    <mergeCell ref="G23:I23"/>
    <mergeCell ref="O23:V23"/>
    <mergeCell ref="W23:AD23"/>
    <mergeCell ref="AE23:AL23"/>
    <mergeCell ref="AM23:AT23"/>
    <mergeCell ref="AU23:BB23"/>
    <mergeCell ref="BC23:BJ23"/>
    <mergeCell ref="G20:I20"/>
    <mergeCell ref="O20:V20"/>
    <mergeCell ref="W20:AD20"/>
    <mergeCell ref="AE20:AL20"/>
    <mergeCell ref="AM20:AT20"/>
    <mergeCell ref="AU20:BB20"/>
    <mergeCell ref="BC20:BJ20"/>
    <mergeCell ref="G21:I21"/>
    <mergeCell ref="O21:V21"/>
    <mergeCell ref="W21:AD21"/>
    <mergeCell ref="AE21:AL21"/>
    <mergeCell ref="AM21:AT21"/>
    <mergeCell ref="AU21:BB21"/>
    <mergeCell ref="BC21:BJ21"/>
    <mergeCell ref="C19:F19"/>
    <mergeCell ref="G19:I19"/>
    <mergeCell ref="J19:M19"/>
    <mergeCell ref="O19:V19"/>
    <mergeCell ref="W19:AD19"/>
    <mergeCell ref="AE19:AL19"/>
    <mergeCell ref="AM19:AT19"/>
    <mergeCell ref="AU19:BB19"/>
    <mergeCell ref="BC19:BJ19"/>
    <mergeCell ref="O14:Z14"/>
    <mergeCell ref="AA14:AL14"/>
    <mergeCell ref="AM14:AX14"/>
    <mergeCell ref="AY14:BJ14"/>
    <mergeCell ref="B16:N17"/>
    <mergeCell ref="O16:AD16"/>
    <mergeCell ref="AE16:AT16"/>
    <mergeCell ref="AU16:BJ16"/>
    <mergeCell ref="O17:V17"/>
    <mergeCell ref="W17:AD17"/>
    <mergeCell ref="AE17:AL17"/>
    <mergeCell ref="AM17:AT17"/>
    <mergeCell ref="AU17:BB17"/>
    <mergeCell ref="BC17:BJ17"/>
    <mergeCell ref="AM10:AX10"/>
    <mergeCell ref="AY10:BJ10"/>
    <mergeCell ref="AA12:AL12"/>
    <mergeCell ref="AM12:AX12"/>
    <mergeCell ref="AY12:BJ12"/>
    <mergeCell ref="O13:Z13"/>
    <mergeCell ref="AA13:AL13"/>
    <mergeCell ref="AM13:AX13"/>
    <mergeCell ref="AY13:BJ13"/>
    <mergeCell ref="C25:D25"/>
    <mergeCell ref="B26:D26"/>
    <mergeCell ref="AW1:BK2"/>
    <mergeCell ref="G12:I12"/>
    <mergeCell ref="G13:I13"/>
    <mergeCell ref="G14:I14"/>
    <mergeCell ref="G11:I11"/>
    <mergeCell ref="O11:Z11"/>
    <mergeCell ref="AA11:AL11"/>
    <mergeCell ref="AM11:AX11"/>
    <mergeCell ref="AY11:BJ11"/>
    <mergeCell ref="O12:Z12"/>
    <mergeCell ref="B7:N8"/>
    <mergeCell ref="O7:AL7"/>
    <mergeCell ref="AM7:BJ7"/>
    <mergeCell ref="O8:Z8"/>
    <mergeCell ref="AA8:AL8"/>
    <mergeCell ref="AM8:AX8"/>
    <mergeCell ref="AY8:BJ8"/>
    <mergeCell ref="C10:F10"/>
    <mergeCell ref="G10:I10"/>
    <mergeCell ref="J10:M10"/>
    <mergeCell ref="O10:Z10"/>
    <mergeCell ref="AA10:AL10"/>
  </mergeCells>
  <phoneticPr fontId="10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185</vt:lpstr>
      <vt:lpstr>186</vt:lpstr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196</vt:lpstr>
      <vt:lpstr>197</vt:lpstr>
      <vt:lpstr>198</vt:lpstr>
      <vt:lpstr>199</vt:lpstr>
      <vt:lpstr>200</vt:lpstr>
      <vt:lpstr>201</vt:lpstr>
      <vt:lpstr>202 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Sheet1</vt:lpstr>
      <vt:lpstr>'185'!Print_Area</vt:lpstr>
      <vt:lpstr>'186'!Print_Area</vt:lpstr>
      <vt:lpstr>'187'!Print_Area</vt:lpstr>
      <vt:lpstr>'188'!Print_Area</vt:lpstr>
      <vt:lpstr>'189'!Print_Area</vt:lpstr>
      <vt:lpstr>'190'!Print_Area</vt:lpstr>
      <vt:lpstr>'191'!Print_Area</vt:lpstr>
      <vt:lpstr>'192'!Print_Area</vt:lpstr>
      <vt:lpstr>'193'!Print_Area</vt:lpstr>
      <vt:lpstr>'194'!Print_Area</vt:lpstr>
      <vt:lpstr>'195'!Print_Area</vt:lpstr>
      <vt:lpstr>'196'!Print_Area</vt:lpstr>
      <vt:lpstr>'197'!Print_Area</vt:lpstr>
      <vt:lpstr>'198'!Print_Area</vt:lpstr>
      <vt:lpstr>'199'!Print_Area</vt:lpstr>
      <vt:lpstr>'200'!Print_Area</vt:lpstr>
      <vt:lpstr>'201'!Print_Area</vt:lpstr>
      <vt:lpstr>'202 '!Print_Area</vt:lpstr>
      <vt:lpstr>'203'!Print_Area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2016-12-14T04:27:08Z</dcterms:modified>
</cp:coreProperties>
</file>