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1" sheetId="55" r:id="rId1"/>
    <sheet name="12" sheetId="49" r:id="rId2"/>
    <sheet name="13" sheetId="44" r:id="rId3"/>
    <sheet name="14" sheetId="45" r:id="rId4"/>
    <sheet name="15" sheetId="46" r:id="rId5"/>
    <sheet name="16" sheetId="51" r:id="rId6"/>
    <sheet name="17" sheetId="52" r:id="rId7"/>
    <sheet name="18" sheetId="7" r:id="rId8"/>
    <sheet name="19" sheetId="8" r:id="rId9"/>
    <sheet name="20" sheetId="9" r:id="rId10"/>
    <sheet name="21" sheetId="10" r:id="rId11"/>
    <sheet name="22" sheetId="11" r:id="rId12"/>
    <sheet name="23" sheetId="36" r:id="rId13"/>
    <sheet name="24" sheetId="1" r:id="rId14"/>
    <sheet name="25" sheetId="50" r:id="rId15"/>
    <sheet name="26" sheetId="20" r:id="rId16"/>
    <sheet name="27" sheetId="21" r:id="rId17"/>
    <sheet name="28" sheetId="22" r:id="rId18"/>
    <sheet name="29" sheetId="23" r:id="rId19"/>
    <sheet name="30" sheetId="24" r:id="rId20"/>
    <sheet name="31" sheetId="25" r:id="rId21"/>
    <sheet name="32" sheetId="26" r:id="rId22"/>
    <sheet name="33" sheetId="27" r:id="rId23"/>
    <sheet name="34" sheetId="28" r:id="rId24"/>
    <sheet name="35" sheetId="29" r:id="rId25"/>
    <sheet name="36" sheetId="30" r:id="rId26"/>
    <sheet name="37" sheetId="31" r:id="rId27"/>
    <sheet name="38" sheetId="32" r:id="rId28"/>
    <sheet name="39" sheetId="33" r:id="rId29"/>
    <sheet name="40" sheetId="34" r:id="rId30"/>
    <sheet name="41" sheetId="35" r:id="rId31"/>
    <sheet name="42" sheetId="43" r:id="rId32"/>
    <sheet name="43" sheetId="42" r:id="rId33"/>
    <sheet name="44" sheetId="41" r:id="rId34"/>
    <sheet name="図4" sheetId="54" r:id="rId35"/>
    <sheet name="グラフ元データ(図4)" sheetId="37" r:id="rId36"/>
    <sheet name="グラフ元データ(図6)" sheetId="40" r:id="rId37"/>
    <sheet name="グラフ元データ(図5)" sheetId="38" r:id="rId38"/>
    <sheet name="グラフ元データ(図7)" sheetId="39" r:id="rId39"/>
  </sheets>
  <definedNames>
    <definedName name="_xlnm.Print_Area" localSheetId="0">'11'!$A$1:$BJ$69</definedName>
    <definedName name="_xlnm.Print_Area" localSheetId="1">'12'!$A$1:$BJ$60</definedName>
    <definedName name="_xlnm.Print_Area" localSheetId="2">'13'!$A$1:$AP$86</definedName>
    <definedName name="_xlnm.Print_Area" localSheetId="3">'14'!$A$1:$BK$63</definedName>
    <definedName name="_xlnm.Print_Area" localSheetId="4">'15'!$A$1:$M$68</definedName>
    <definedName name="_xlnm.Print_Area" localSheetId="7">'18'!$A$1:$T$86</definedName>
    <definedName name="_xlnm.Print_Area" localSheetId="8">'19'!$A$1:$T$80</definedName>
    <definedName name="_xlnm.Print_Area" localSheetId="9">'20'!$A$1:$S$81</definedName>
    <definedName name="_xlnm.Print_Area" localSheetId="10">'21'!$A$1:$T$82</definedName>
    <definedName name="_xlnm.Print_Area" localSheetId="11">'22'!$A$1:$Y$84</definedName>
    <definedName name="_xlnm.Print_Area" localSheetId="12">'23'!$A$1:$BK$76</definedName>
    <definedName name="_xlnm.Print_Area" localSheetId="13">'24'!$A$1:$BK$75</definedName>
    <definedName name="_xlnm.Print_Area" localSheetId="14">'25'!$A$1:$BK$38</definedName>
    <definedName name="_xlnm.Print_Area" localSheetId="15">'26'!$A$1:$V$88</definedName>
    <definedName name="_xlnm.Print_Area" localSheetId="16">'27'!$A$1:$X$86</definedName>
    <definedName name="_xlnm.Print_Area" localSheetId="17">'28'!$A$1:$V$86</definedName>
    <definedName name="_xlnm.Print_Area" localSheetId="18">'29'!$A$1:$X$86</definedName>
    <definedName name="_xlnm.Print_Area" localSheetId="19">'30'!$A$1:$V$81</definedName>
    <definedName name="_xlnm.Print_Area" localSheetId="20">'31'!$A$1:$X$81</definedName>
    <definedName name="_xlnm.Print_Area" localSheetId="21">'32'!$A$1:$V$81</definedName>
    <definedName name="_xlnm.Print_Area" localSheetId="22">'33'!$A$1:$X$81</definedName>
    <definedName name="_xlnm.Print_Area" localSheetId="23">'34'!$A$1:$V$82</definedName>
    <definedName name="_xlnm.Print_Area" localSheetId="24">'35'!$A$1:$X$82</definedName>
    <definedName name="_xlnm.Print_Area" localSheetId="25">'36'!$A$1:$V$82</definedName>
    <definedName name="_xlnm.Print_Area" localSheetId="26">'37'!$A$1:$X$82</definedName>
    <definedName name="_xlnm.Print_Area" localSheetId="27">'38'!$A$1:$V$83</definedName>
    <definedName name="_xlnm.Print_Area" localSheetId="28">'39'!$A$1:$X$83</definedName>
    <definedName name="_xlnm.Print_Area" localSheetId="29">'40'!$A$1:$V$83</definedName>
    <definedName name="_xlnm.Print_Area" localSheetId="30">'41'!$A$1:$X$83</definedName>
    <definedName name="_xlnm.Print_Area" localSheetId="32">'43'!$A$1:$AN$77</definedName>
    <definedName name="_xlnm.Print_Area" localSheetId="33">'44'!$A$1:$BK$39</definedName>
    <definedName name="_xlnm.Print_Area" localSheetId="34">図4!$A$1:$K$62</definedName>
  </definedNames>
  <calcPr calcId="145621"/>
</workbook>
</file>

<file path=xl/calcChain.xml><?xml version="1.0" encoding="utf-8"?>
<calcChain xmlns="http://schemas.openxmlformats.org/spreadsheetml/2006/main">
  <c r="A1" i="49" l="1"/>
  <c r="D12" i="39" l="1"/>
  <c r="R22" i="42" l="1"/>
  <c r="R23" i="42"/>
  <c r="R24" i="42"/>
  <c r="R25" i="42"/>
  <c r="R26" i="42"/>
  <c r="R28" i="42"/>
  <c r="R29" i="42"/>
  <c r="R30" i="42"/>
  <c r="R31" i="42"/>
  <c r="R32" i="42"/>
  <c r="R34" i="42"/>
  <c r="R35" i="42"/>
  <c r="R36" i="42"/>
  <c r="R37" i="42"/>
  <c r="R38" i="42"/>
  <c r="R47" i="42"/>
  <c r="R46" i="42"/>
  <c r="R44" i="42"/>
  <c r="R43" i="42"/>
  <c r="R42" i="42"/>
  <c r="R48" i="42"/>
  <c r="R49" i="42"/>
  <c r="R40" i="42"/>
  <c r="R52" i="42"/>
  <c r="R55" i="42"/>
  <c r="R59" i="42"/>
  <c r="R56" i="42"/>
  <c r="R58" i="42"/>
  <c r="R60" i="42"/>
  <c r="R61" i="42"/>
  <c r="R62" i="42"/>
  <c r="R64" i="42"/>
  <c r="R66" i="42"/>
  <c r="R67" i="42"/>
  <c r="R68" i="42"/>
  <c r="AK12" i="42"/>
  <c r="AK11" i="42"/>
  <c r="AK10" i="42"/>
  <c r="R74" i="42"/>
  <c r="R73" i="42"/>
  <c r="R72" i="42"/>
  <c r="R71" i="42"/>
  <c r="R70" i="42"/>
  <c r="R65" i="42"/>
  <c r="AK14" i="42"/>
  <c r="AK17" i="42"/>
  <c r="AK16" i="42"/>
  <c r="AK19" i="42"/>
  <c r="AK20" i="42"/>
  <c r="AK23" i="42"/>
  <c r="AK22" i="42"/>
  <c r="AK24" i="42"/>
  <c r="AK18" i="42"/>
  <c r="AK32" i="42"/>
  <c r="AJ1" i="44" l="1"/>
  <c r="A1" i="45" s="1"/>
  <c r="K1" i="46" s="1"/>
  <c r="A1" i="51" s="1"/>
  <c r="Q1" i="52" s="1"/>
  <c r="A1" i="7" s="1"/>
  <c r="Q1" i="8" s="1"/>
  <c r="A1" i="9" s="1"/>
  <c r="Q1" i="10" s="1"/>
  <c r="A1" i="11" s="1"/>
  <c r="AZ1" i="36" s="1"/>
  <c r="A1" i="1" s="1"/>
  <c r="AZ1" i="50" s="1"/>
  <c r="A1" i="20" s="1"/>
  <c r="M1" i="21" s="1"/>
  <c r="A1" i="22" s="1"/>
  <c r="M1" i="23" s="1"/>
  <c r="A1" i="24" s="1"/>
  <c r="M1" i="25" s="1"/>
  <c r="A1" i="26" s="1"/>
  <c r="M1" i="27" s="1"/>
  <c r="A1" i="28" s="1"/>
  <c r="M1" i="29" s="1"/>
  <c r="A1" i="30" s="1"/>
  <c r="M1" i="31" s="1"/>
  <c r="A1" i="32" s="1"/>
  <c r="M1" i="33" s="1"/>
  <c r="A1" i="34" s="1"/>
  <c r="M1" i="35" s="1"/>
  <c r="A1" i="43" s="1"/>
  <c r="AK1" i="42" s="1"/>
  <c r="A1" i="41" s="1"/>
  <c r="O40" i="52"/>
  <c r="L40" i="52"/>
  <c r="K40" i="52"/>
  <c r="O34" i="52"/>
  <c r="L34" i="52"/>
  <c r="O33" i="52"/>
  <c r="L33" i="52"/>
  <c r="O32" i="52"/>
  <c r="L32" i="52"/>
  <c r="O31" i="52"/>
  <c r="L31" i="52"/>
  <c r="O30" i="52"/>
  <c r="L30" i="52"/>
  <c r="O29" i="52"/>
  <c r="L29" i="52"/>
  <c r="O28" i="52"/>
  <c r="L28" i="52"/>
  <c r="O26" i="52"/>
  <c r="L26" i="52"/>
  <c r="K26" i="52"/>
  <c r="O25" i="52"/>
  <c r="L25" i="52"/>
  <c r="K25" i="52"/>
  <c r="O24" i="52"/>
  <c r="L24" i="52"/>
  <c r="K24" i="52"/>
  <c r="O23" i="52"/>
  <c r="L23" i="52"/>
  <c r="K23" i="52"/>
  <c r="O22" i="52"/>
  <c r="L22" i="52"/>
  <c r="K22" i="52"/>
  <c r="O21" i="52"/>
  <c r="L21" i="52"/>
  <c r="K21" i="52"/>
  <c r="O20" i="52"/>
  <c r="L20" i="52"/>
  <c r="K20" i="52"/>
  <c r="O19" i="52"/>
  <c r="L19" i="52"/>
  <c r="O18" i="52"/>
  <c r="L18" i="52"/>
  <c r="K18" i="52"/>
  <c r="O17" i="52"/>
  <c r="L17" i="52"/>
  <c r="O15" i="52"/>
  <c r="L15" i="52"/>
  <c r="K15" i="52"/>
  <c r="O14" i="52"/>
  <c r="L14" i="52"/>
  <c r="O13" i="52"/>
  <c r="L13" i="52"/>
  <c r="K13" i="52"/>
  <c r="O12" i="52"/>
  <c r="L12" i="52"/>
  <c r="K12" i="52"/>
  <c r="O11" i="52"/>
  <c r="L11" i="52"/>
  <c r="K11" i="52"/>
  <c r="O10" i="52"/>
  <c r="L10" i="52"/>
  <c r="K10" i="52"/>
  <c r="O55" i="51"/>
  <c r="L55" i="51"/>
  <c r="K55" i="51" s="1"/>
  <c r="O54" i="51"/>
  <c r="L54" i="51"/>
  <c r="K54" i="51"/>
  <c r="O53" i="51"/>
  <c r="L53" i="51"/>
  <c r="K53" i="51" s="1"/>
  <c r="O52" i="51"/>
  <c r="L52" i="51"/>
  <c r="K52" i="51"/>
  <c r="O50" i="51"/>
  <c r="L50" i="51"/>
  <c r="K50" i="51" s="1"/>
  <c r="O49" i="51"/>
  <c r="L49" i="51"/>
  <c r="K49" i="51"/>
  <c r="O48" i="51"/>
  <c r="L48" i="51"/>
  <c r="K48" i="51" s="1"/>
  <c r="O47" i="51"/>
  <c r="L47" i="51"/>
  <c r="K47" i="51"/>
  <c r="O46" i="51"/>
  <c r="L46" i="51"/>
  <c r="K46" i="51" s="1"/>
  <c r="O45" i="51"/>
  <c r="L45" i="51"/>
  <c r="K45" i="51"/>
  <c r="O44" i="51"/>
  <c r="L44" i="51"/>
  <c r="K44" i="51" s="1"/>
  <c r="O43" i="51"/>
  <c r="L43" i="51"/>
  <c r="K43" i="51"/>
  <c r="O42" i="51"/>
  <c r="L42" i="51"/>
  <c r="K42" i="51" s="1"/>
  <c r="O41" i="51"/>
  <c r="L41" i="51"/>
  <c r="K41" i="51"/>
  <c r="O39" i="51"/>
  <c r="L39" i="51"/>
  <c r="O38" i="51"/>
  <c r="L38" i="51"/>
  <c r="K38" i="51" s="1"/>
  <c r="O37" i="51"/>
  <c r="L37" i="51"/>
  <c r="K37" i="51"/>
  <c r="O36" i="51"/>
  <c r="L36" i="51"/>
  <c r="K36" i="51" s="1"/>
  <c r="O35" i="51"/>
  <c r="L35" i="51"/>
  <c r="K35" i="51"/>
  <c r="O34" i="51"/>
  <c r="L34" i="51"/>
  <c r="K34" i="51" s="1"/>
  <c r="O33" i="51"/>
  <c r="L33" i="51"/>
  <c r="K33" i="51"/>
  <c r="O32" i="51"/>
  <c r="L32" i="51"/>
  <c r="K32" i="51" s="1"/>
  <c r="L31" i="51"/>
  <c r="K31" i="51" s="1"/>
  <c r="L30" i="51"/>
  <c r="K30" i="51" s="1"/>
  <c r="L28" i="51"/>
  <c r="K28" i="51" s="1"/>
  <c r="L27" i="51"/>
  <c r="K27" i="51" s="1"/>
  <c r="L26" i="51"/>
  <c r="K26" i="51" s="1"/>
  <c r="L25" i="51"/>
  <c r="K25" i="51" s="1"/>
  <c r="L24" i="51"/>
  <c r="K24" i="51" s="1"/>
  <c r="L23" i="51"/>
  <c r="K23" i="51" s="1"/>
  <c r="L22" i="51"/>
  <c r="K22" i="51" s="1"/>
  <c r="L21" i="51"/>
  <c r="K21" i="51" s="1"/>
  <c r="L20" i="51"/>
  <c r="K20" i="51" s="1"/>
  <c r="L19" i="51"/>
  <c r="K19" i="51" s="1"/>
  <c r="L17" i="51"/>
  <c r="K17" i="51" s="1"/>
  <c r="L16" i="51"/>
  <c r="K16" i="51" s="1"/>
  <c r="S15" i="51"/>
  <c r="R15" i="51"/>
  <c r="L15" i="51"/>
  <c r="S14" i="51"/>
  <c r="R14" i="51"/>
  <c r="L14" i="51"/>
  <c r="S13" i="51"/>
  <c r="R13" i="51"/>
  <c r="L13" i="51"/>
  <c r="S12" i="51"/>
  <c r="R12" i="51"/>
  <c r="L12" i="51"/>
  <c r="L11" i="51"/>
  <c r="L10" i="51"/>
  <c r="O14" i="45"/>
  <c r="W14" i="45"/>
  <c r="BD40" i="43"/>
  <c r="AW40" i="43"/>
  <c r="AN40" i="43"/>
  <c r="AE40" i="43"/>
  <c r="V40" i="43"/>
  <c r="BD39" i="43"/>
  <c r="AW39" i="43"/>
  <c r="AN39" i="43"/>
  <c r="AE39" i="43"/>
  <c r="V39" i="43"/>
  <c r="BD38" i="43"/>
  <c r="AW38" i="43"/>
  <c r="AN38" i="43"/>
  <c r="AE38" i="43"/>
  <c r="V38" i="43"/>
  <c r="BD37" i="43"/>
  <c r="AW37" i="43"/>
  <c r="AN37" i="43"/>
  <c r="AE37" i="43"/>
  <c r="V37" i="43"/>
  <c r="BD36" i="43"/>
  <c r="AW36" i="43"/>
  <c r="AN36" i="43"/>
  <c r="AE36" i="43"/>
  <c r="V36" i="43"/>
  <c r="BD35" i="43"/>
  <c r="AW35" i="43"/>
  <c r="AN35" i="43"/>
  <c r="AE35" i="43"/>
  <c r="V35" i="43"/>
  <c r="BD34" i="43"/>
  <c r="AW34" i="43"/>
  <c r="AN34" i="43"/>
  <c r="AE34" i="43"/>
  <c r="V34" i="43"/>
  <c r="BD32" i="43"/>
  <c r="AW32" i="43"/>
  <c r="AN32" i="43"/>
  <c r="AE32" i="43"/>
  <c r="V32" i="43"/>
  <c r="BA20" i="36"/>
  <c r="AQ20" i="36"/>
  <c r="AG20" i="36"/>
  <c r="W20" i="36"/>
  <c r="M20" i="36"/>
  <c r="BA19" i="36"/>
  <c r="AQ19" i="36"/>
  <c r="AG19" i="36"/>
  <c r="BA18" i="36"/>
  <c r="AQ18" i="36"/>
  <c r="AG18" i="36"/>
  <c r="BA17" i="36"/>
  <c r="AQ17" i="36"/>
  <c r="AG17" i="36"/>
  <c r="BA16" i="36"/>
  <c r="AQ16" i="36"/>
  <c r="AG16" i="36"/>
  <c r="AK72" i="42"/>
  <c r="AK71" i="42"/>
  <c r="AK70" i="42"/>
  <c r="AK68" i="42"/>
  <c r="AK67" i="42"/>
  <c r="AK66" i="42"/>
  <c r="AK65" i="42"/>
  <c r="AK64" i="42"/>
  <c r="AK62" i="42"/>
  <c r="AK61" i="42"/>
  <c r="AK60" i="42"/>
  <c r="AK59" i="42"/>
  <c r="AK58" i="42"/>
  <c r="AK56" i="42"/>
  <c r="AK55" i="42"/>
  <c r="AK54" i="42"/>
  <c r="R54" i="42"/>
  <c r="AK53" i="42"/>
  <c r="R53" i="42"/>
  <c r="AK52" i="42"/>
  <c r="AK50" i="42"/>
  <c r="R50" i="42"/>
  <c r="AK49" i="42"/>
  <c r="AK48" i="42"/>
  <c r="AK47" i="42"/>
  <c r="AK46" i="42"/>
  <c r="AK44" i="42"/>
  <c r="AK43" i="42"/>
  <c r="AK42" i="42"/>
  <c r="AK41" i="42"/>
  <c r="R41" i="42"/>
  <c r="AK40" i="42"/>
  <c r="AK38" i="42"/>
  <c r="AK37" i="42"/>
  <c r="AK36" i="42"/>
  <c r="AK35" i="42"/>
  <c r="AK34" i="42"/>
  <c r="AK31" i="42"/>
  <c r="AK30" i="42"/>
  <c r="AK29" i="42"/>
  <c r="AK28" i="42"/>
  <c r="AK26" i="42"/>
  <c r="AK25" i="42"/>
  <c r="R20" i="42"/>
  <c r="R19" i="42"/>
  <c r="R18" i="42"/>
  <c r="R17" i="42"/>
  <c r="R16" i="42"/>
  <c r="T14" i="42"/>
  <c r="S14" i="42"/>
  <c r="AK13" i="42"/>
  <c r="K60" i="1"/>
  <c r="K61" i="1"/>
  <c r="K62" i="1"/>
  <c r="K63" i="1"/>
  <c r="K64" i="1"/>
  <c r="K59" i="1"/>
  <c r="K53" i="1"/>
  <c r="K54" i="1"/>
  <c r="K55" i="1"/>
  <c r="K56" i="1"/>
  <c r="K57" i="1"/>
  <c r="K52" i="1"/>
  <c r="AO31" i="1"/>
  <c r="AO32" i="1"/>
  <c r="AO33" i="1"/>
  <c r="AO34" i="1"/>
  <c r="AO35" i="1"/>
  <c r="AO30" i="1"/>
  <c r="AO24" i="1"/>
  <c r="AO25" i="1"/>
  <c r="AO26" i="1"/>
  <c r="AO27" i="1"/>
  <c r="AO28" i="1"/>
  <c r="AO23" i="1"/>
  <c r="AM60" i="1"/>
  <c r="AM61" i="1"/>
  <c r="AM62" i="1"/>
  <c r="AM63" i="1"/>
  <c r="AM64" i="1"/>
  <c r="AM59" i="1"/>
  <c r="AM53" i="1"/>
  <c r="AM54" i="1"/>
  <c r="AM55" i="1"/>
  <c r="AM56" i="1"/>
  <c r="AM57" i="1"/>
  <c r="AM52" i="1"/>
  <c r="AM50" i="1"/>
  <c r="AU50" i="1"/>
  <c r="AQ50" i="1"/>
  <c r="D11" i="39"/>
  <c r="D10" i="39"/>
  <c r="D9" i="39"/>
  <c r="D8" i="39"/>
  <c r="D7" i="39"/>
  <c r="D6" i="39"/>
  <c r="D5" i="39"/>
  <c r="D4" i="39"/>
  <c r="D3" i="39"/>
  <c r="W81" i="11"/>
  <c r="W79" i="11"/>
  <c r="K79" i="11"/>
  <c r="W78" i="11"/>
  <c r="K78" i="11"/>
  <c r="W77" i="11"/>
  <c r="K77" i="11"/>
  <c r="W76" i="11"/>
  <c r="K76" i="11"/>
  <c r="W75" i="11"/>
  <c r="K75" i="11"/>
  <c r="W74" i="11"/>
  <c r="K74" i="11"/>
  <c r="W72" i="11"/>
  <c r="K72" i="11"/>
  <c r="W71" i="11"/>
  <c r="K71" i="11"/>
  <c r="W70" i="11"/>
  <c r="K70" i="11"/>
  <c r="W69" i="11"/>
  <c r="K69" i="11"/>
  <c r="W68" i="11"/>
  <c r="K68" i="11"/>
  <c r="W67" i="11"/>
  <c r="K67" i="11"/>
  <c r="W65" i="11"/>
  <c r="K65" i="11"/>
  <c r="W64" i="11"/>
  <c r="K64" i="11"/>
  <c r="W63" i="11"/>
  <c r="K63" i="11"/>
  <c r="W62" i="11"/>
  <c r="K62" i="11"/>
  <c r="W61" i="11"/>
  <c r="K61" i="11"/>
  <c r="W60" i="11"/>
  <c r="K60" i="11"/>
  <c r="W58" i="11"/>
  <c r="K58" i="11"/>
  <c r="W57" i="11"/>
  <c r="K57" i="11"/>
  <c r="W56" i="11"/>
  <c r="K56" i="11"/>
  <c r="W55" i="11"/>
  <c r="K55" i="11"/>
  <c r="W54" i="11"/>
  <c r="K54" i="11"/>
  <c r="W53" i="11"/>
  <c r="K53" i="11"/>
  <c r="W51" i="11"/>
  <c r="K51" i="11"/>
  <c r="W50" i="11"/>
  <c r="K50" i="11"/>
  <c r="W49" i="11"/>
  <c r="K49" i="11"/>
  <c r="W48" i="11"/>
  <c r="K48" i="11"/>
  <c r="W47" i="11"/>
  <c r="K47" i="11"/>
  <c r="W46" i="11"/>
  <c r="K46" i="11"/>
  <c r="W44" i="11"/>
  <c r="K44" i="11"/>
  <c r="W43" i="11"/>
  <c r="K43" i="11"/>
  <c r="W42" i="11"/>
  <c r="K42" i="11"/>
  <c r="W41" i="11"/>
  <c r="K41" i="11"/>
  <c r="W40" i="11"/>
  <c r="K40" i="11"/>
  <c r="W39" i="11"/>
  <c r="K39" i="11"/>
  <c r="W37" i="11"/>
  <c r="K37" i="11"/>
  <c r="W36" i="11"/>
  <c r="K36" i="11"/>
  <c r="W35" i="11"/>
  <c r="K35" i="11"/>
  <c r="W34" i="11"/>
  <c r="K34" i="11"/>
  <c r="W33" i="11"/>
  <c r="K33" i="11"/>
  <c r="W32" i="11"/>
  <c r="K32" i="11"/>
  <c r="W30" i="11"/>
  <c r="K30" i="11"/>
  <c r="W29" i="11"/>
  <c r="K29" i="11"/>
  <c r="W28" i="11"/>
  <c r="K28" i="11"/>
  <c r="W27" i="11"/>
  <c r="K27" i="11"/>
  <c r="W26" i="11"/>
  <c r="K26" i="11"/>
  <c r="W25" i="11"/>
  <c r="K25" i="11"/>
  <c r="W23" i="11"/>
  <c r="K23" i="11"/>
  <c r="W22" i="11"/>
  <c r="K22" i="11"/>
  <c r="W21" i="11"/>
  <c r="K21" i="11"/>
  <c r="W20" i="11"/>
  <c r="K20" i="11"/>
  <c r="W19" i="11"/>
  <c r="K19" i="11"/>
  <c r="W18" i="11"/>
  <c r="K18" i="11"/>
  <c r="W16" i="11"/>
  <c r="K16" i="11"/>
  <c r="W15" i="11"/>
  <c r="K15" i="11"/>
  <c r="W14" i="11"/>
  <c r="K14" i="11"/>
  <c r="W13" i="11"/>
  <c r="K13" i="11"/>
  <c r="W12" i="11"/>
  <c r="K12" i="11"/>
  <c r="W11" i="11"/>
  <c r="K11" i="11"/>
  <c r="M9" i="11"/>
  <c r="L9" i="11"/>
  <c r="S81" i="10"/>
  <c r="R81" i="10"/>
  <c r="Q81" i="10"/>
  <c r="P81" i="10"/>
  <c r="S80" i="10"/>
  <c r="R80" i="10"/>
  <c r="Q80" i="10"/>
  <c r="P80" i="10"/>
  <c r="S79" i="10"/>
  <c r="R79" i="10"/>
  <c r="Q79" i="10"/>
  <c r="P79" i="10"/>
  <c r="S78" i="10"/>
  <c r="R78" i="10"/>
  <c r="Q78" i="10"/>
  <c r="P78" i="10"/>
  <c r="S77" i="10"/>
  <c r="R77" i="10"/>
  <c r="Q77" i="10"/>
  <c r="P77" i="10"/>
  <c r="S76" i="10"/>
  <c r="R76" i="10"/>
  <c r="Q76" i="10"/>
  <c r="P76" i="10"/>
  <c r="S75" i="10"/>
  <c r="R75" i="10"/>
  <c r="Q75" i="10"/>
  <c r="P75" i="10"/>
  <c r="S74" i="10"/>
  <c r="R74" i="10"/>
  <c r="Q74" i="10"/>
  <c r="P74" i="10"/>
  <c r="S73" i="10"/>
  <c r="R73" i="10"/>
  <c r="Q73" i="10"/>
  <c r="P73" i="10"/>
  <c r="S72" i="10"/>
  <c r="R72" i="10"/>
  <c r="Q72" i="10"/>
  <c r="P72" i="10"/>
  <c r="S70" i="10"/>
  <c r="R70" i="10"/>
  <c r="Q70" i="10"/>
  <c r="P70" i="10"/>
  <c r="S69" i="10"/>
  <c r="R69" i="10"/>
  <c r="Q69" i="10"/>
  <c r="P69" i="10"/>
  <c r="S68" i="10"/>
  <c r="R68" i="10"/>
  <c r="Q68" i="10"/>
  <c r="P68" i="10"/>
  <c r="S67" i="10"/>
  <c r="R67" i="10"/>
  <c r="Q67" i="10"/>
  <c r="P67" i="10"/>
  <c r="S66" i="10"/>
  <c r="R66" i="10"/>
  <c r="Q66" i="10"/>
  <c r="P66" i="10"/>
  <c r="S65" i="10"/>
  <c r="R65" i="10"/>
  <c r="Q65" i="10"/>
  <c r="P65" i="10"/>
  <c r="S64" i="10"/>
  <c r="R64" i="10"/>
  <c r="Q64" i="10"/>
  <c r="P64" i="10"/>
  <c r="S62" i="10"/>
  <c r="R62" i="10"/>
  <c r="Q62" i="10"/>
  <c r="P62" i="10"/>
  <c r="S61" i="10"/>
  <c r="R61" i="10"/>
  <c r="Q61" i="10"/>
  <c r="P61" i="10"/>
  <c r="S60" i="10"/>
  <c r="R60" i="10"/>
  <c r="Q60" i="10"/>
  <c r="P60" i="10"/>
  <c r="S59" i="10"/>
  <c r="R59" i="10"/>
  <c r="Q59" i="10"/>
  <c r="P59" i="10"/>
  <c r="S58" i="10"/>
  <c r="R58" i="10"/>
  <c r="Q58" i="10"/>
  <c r="P58" i="10"/>
  <c r="S57" i="10"/>
  <c r="R57" i="10"/>
  <c r="Q57" i="10"/>
  <c r="P57" i="10"/>
  <c r="S56" i="10"/>
  <c r="R56" i="10"/>
  <c r="Q56" i="10"/>
  <c r="P56" i="10"/>
  <c r="S54" i="10"/>
  <c r="R54" i="10"/>
  <c r="Q54" i="10"/>
  <c r="P54" i="10"/>
  <c r="S53" i="10"/>
  <c r="R53" i="10"/>
  <c r="Q53" i="10"/>
  <c r="P53" i="10"/>
  <c r="S52" i="10"/>
  <c r="R52" i="10"/>
  <c r="Q52" i="10"/>
  <c r="P52" i="10"/>
  <c r="S51" i="10"/>
  <c r="R51" i="10"/>
  <c r="Q51" i="10"/>
  <c r="P51" i="10"/>
  <c r="S50" i="10"/>
  <c r="R50" i="10"/>
  <c r="Q50" i="10"/>
  <c r="P50" i="10"/>
  <c r="S49" i="10"/>
  <c r="R49" i="10"/>
  <c r="Q49" i="10"/>
  <c r="P49" i="10"/>
  <c r="S48" i="10"/>
  <c r="R48" i="10"/>
  <c r="Q48" i="10"/>
  <c r="P48" i="10"/>
  <c r="S46" i="10"/>
  <c r="R46" i="10"/>
  <c r="Q46" i="10"/>
  <c r="P46" i="10"/>
  <c r="S44" i="10"/>
  <c r="R44" i="10"/>
  <c r="Q44" i="10"/>
  <c r="P44" i="10"/>
  <c r="S43" i="10"/>
  <c r="R43" i="10"/>
  <c r="Q43" i="10"/>
  <c r="P43" i="10"/>
  <c r="S42" i="10"/>
  <c r="R42" i="10"/>
  <c r="Q42" i="10"/>
  <c r="P42" i="10"/>
  <c r="S41" i="10"/>
  <c r="R41" i="10"/>
  <c r="Q41" i="10"/>
  <c r="P41" i="10"/>
  <c r="S40" i="10"/>
  <c r="R40" i="10"/>
  <c r="Q40" i="10"/>
  <c r="P40" i="10"/>
  <c r="S39" i="10"/>
  <c r="R39" i="10"/>
  <c r="Q39" i="10"/>
  <c r="P39" i="10"/>
  <c r="S38" i="10"/>
  <c r="R38" i="10"/>
  <c r="Q38" i="10"/>
  <c r="P38" i="10"/>
  <c r="S37" i="10"/>
  <c r="R37" i="10"/>
  <c r="Q37" i="10"/>
  <c r="P37" i="10"/>
  <c r="S35" i="10"/>
  <c r="R35" i="10"/>
  <c r="Q35" i="10"/>
  <c r="P35" i="10"/>
  <c r="S34" i="10"/>
  <c r="R34" i="10"/>
  <c r="Q34" i="10"/>
  <c r="P34" i="10"/>
  <c r="S33" i="10"/>
  <c r="R33" i="10"/>
  <c r="Q33" i="10"/>
  <c r="P33" i="10"/>
  <c r="S32" i="10"/>
  <c r="R32" i="10"/>
  <c r="Q32" i="10"/>
  <c r="P32" i="10"/>
  <c r="S31" i="10"/>
  <c r="R31" i="10"/>
  <c r="Q31" i="10"/>
  <c r="P31" i="10"/>
  <c r="S30" i="10"/>
  <c r="R30" i="10"/>
  <c r="Q30" i="10"/>
  <c r="P30" i="10"/>
  <c r="S28" i="10"/>
  <c r="R28" i="10"/>
  <c r="Q28" i="10"/>
  <c r="P28" i="10"/>
  <c r="S27" i="10"/>
  <c r="R27" i="10"/>
  <c r="Q27" i="10"/>
  <c r="P27" i="10"/>
  <c r="S26" i="10"/>
  <c r="R26" i="10"/>
  <c r="Q26" i="10"/>
  <c r="P26" i="10"/>
  <c r="S25" i="10"/>
  <c r="R25" i="10"/>
  <c r="Q25" i="10"/>
  <c r="P25" i="10"/>
  <c r="S24" i="10"/>
  <c r="R24" i="10"/>
  <c r="Q24" i="10"/>
  <c r="P24" i="10"/>
  <c r="S22" i="10"/>
  <c r="R22" i="10"/>
  <c r="Q22" i="10"/>
  <c r="P22" i="10"/>
  <c r="S21" i="10"/>
  <c r="R21" i="10"/>
  <c r="Q21" i="10"/>
  <c r="P21" i="10"/>
  <c r="S20" i="10"/>
  <c r="R20" i="10"/>
  <c r="Q20" i="10"/>
  <c r="P20" i="10"/>
  <c r="S18" i="10"/>
  <c r="R18" i="10"/>
  <c r="Q18" i="10"/>
  <c r="P18" i="10"/>
  <c r="S16" i="10"/>
  <c r="R16" i="10"/>
  <c r="Q16" i="10"/>
  <c r="P16" i="10"/>
  <c r="S15" i="10"/>
  <c r="R15" i="10"/>
  <c r="Q15" i="10"/>
  <c r="P15" i="10"/>
  <c r="S14" i="10"/>
  <c r="R14" i="10"/>
  <c r="Q14" i="10"/>
  <c r="P14" i="10"/>
  <c r="S13" i="10"/>
  <c r="R13" i="10"/>
  <c r="Q13" i="10"/>
  <c r="P13" i="10"/>
  <c r="S12" i="10"/>
  <c r="R12" i="10"/>
  <c r="Q12" i="10"/>
  <c r="P12" i="10"/>
  <c r="S11" i="10"/>
  <c r="R11" i="10"/>
  <c r="Q11" i="10"/>
  <c r="P11" i="10"/>
  <c r="S10" i="10"/>
  <c r="R10" i="10"/>
  <c r="Q10" i="10"/>
  <c r="P10" i="10"/>
  <c r="S80" i="9"/>
  <c r="R80" i="9"/>
  <c r="Q80" i="9"/>
  <c r="P80" i="9"/>
  <c r="S78" i="9"/>
  <c r="R78" i="9"/>
  <c r="Q78" i="9"/>
  <c r="P78" i="9"/>
  <c r="S77" i="9"/>
  <c r="R77" i="9"/>
  <c r="Q77" i="9"/>
  <c r="P77" i="9"/>
  <c r="S76" i="9"/>
  <c r="R76" i="9"/>
  <c r="Q76" i="9"/>
  <c r="P76" i="9"/>
  <c r="S75" i="9"/>
  <c r="R75" i="9"/>
  <c r="Q75" i="9"/>
  <c r="P75" i="9"/>
  <c r="S74" i="9"/>
  <c r="R74" i="9"/>
  <c r="Q74" i="9"/>
  <c r="P74" i="9"/>
  <c r="S72" i="9"/>
  <c r="R72" i="9"/>
  <c r="Q72" i="9"/>
  <c r="P72" i="9"/>
  <c r="S71" i="9"/>
  <c r="R71" i="9"/>
  <c r="Q71" i="9"/>
  <c r="P71" i="9"/>
  <c r="S70" i="9"/>
  <c r="R70" i="9"/>
  <c r="Q70" i="9"/>
  <c r="P70" i="9"/>
  <c r="S69" i="9"/>
  <c r="R69" i="9"/>
  <c r="Q69" i="9"/>
  <c r="P69" i="9"/>
  <c r="S68" i="9"/>
  <c r="R68" i="9"/>
  <c r="Q68" i="9"/>
  <c r="P68" i="9"/>
  <c r="S67" i="9"/>
  <c r="R67" i="9"/>
  <c r="Q67" i="9"/>
  <c r="P67" i="9"/>
  <c r="S66" i="9"/>
  <c r="R66" i="9"/>
  <c r="Q66" i="9"/>
  <c r="P66" i="9"/>
  <c r="S65" i="9"/>
  <c r="R65" i="9"/>
  <c r="Q65" i="9"/>
  <c r="P65" i="9"/>
  <c r="S64" i="9"/>
  <c r="R64" i="9"/>
  <c r="Q64" i="9"/>
  <c r="P64" i="9"/>
  <c r="S62" i="9"/>
  <c r="R62" i="9"/>
  <c r="Q62" i="9"/>
  <c r="P62" i="9"/>
  <c r="S61" i="9"/>
  <c r="R61" i="9"/>
  <c r="Q61" i="9"/>
  <c r="P61" i="9"/>
  <c r="S60" i="9"/>
  <c r="R60" i="9"/>
  <c r="Q60" i="9"/>
  <c r="P60" i="9"/>
  <c r="S59" i="9"/>
  <c r="R59" i="9"/>
  <c r="Q59" i="9"/>
  <c r="P59" i="9"/>
  <c r="S58" i="9"/>
  <c r="R58" i="9"/>
  <c r="Q58" i="9"/>
  <c r="P58" i="9"/>
  <c r="S57" i="9"/>
  <c r="R57" i="9"/>
  <c r="Q57" i="9"/>
  <c r="P57" i="9"/>
  <c r="S56" i="9"/>
  <c r="R56" i="9"/>
  <c r="Q56" i="9"/>
  <c r="P56" i="9"/>
  <c r="S55" i="9"/>
  <c r="R55" i="9"/>
  <c r="Q55" i="9"/>
  <c r="P55" i="9"/>
  <c r="S54" i="9"/>
  <c r="R54" i="9"/>
  <c r="Q54" i="9"/>
  <c r="P54" i="9"/>
  <c r="S52" i="9"/>
  <c r="R52" i="9"/>
  <c r="Q52" i="9"/>
  <c r="P52" i="9"/>
  <c r="S51" i="9"/>
  <c r="R51" i="9"/>
  <c r="Q51" i="9"/>
  <c r="P51" i="9"/>
  <c r="S50" i="9"/>
  <c r="R50" i="9"/>
  <c r="Q50" i="9"/>
  <c r="P50" i="9"/>
  <c r="S49" i="9"/>
  <c r="R49" i="9"/>
  <c r="Q49" i="9"/>
  <c r="P49" i="9"/>
  <c r="S47" i="9"/>
  <c r="R47" i="9"/>
  <c r="Q47" i="9"/>
  <c r="P47" i="9"/>
  <c r="S46" i="9"/>
  <c r="R46" i="9"/>
  <c r="Q46" i="9"/>
  <c r="P46" i="9"/>
  <c r="S45" i="9"/>
  <c r="R45" i="9"/>
  <c r="Q45" i="9"/>
  <c r="P45" i="9"/>
  <c r="S44" i="9"/>
  <c r="R44" i="9"/>
  <c r="Q44" i="9"/>
  <c r="P44" i="9"/>
  <c r="S43" i="9"/>
  <c r="R43" i="9"/>
  <c r="Q43" i="9"/>
  <c r="P43" i="9"/>
  <c r="S42" i="9"/>
  <c r="R42" i="9"/>
  <c r="Q42" i="9"/>
  <c r="P42" i="9"/>
  <c r="S41" i="9"/>
  <c r="R41" i="9"/>
  <c r="Q41" i="9"/>
  <c r="P41" i="9"/>
  <c r="S39" i="9"/>
  <c r="R39" i="9"/>
  <c r="Q39" i="9"/>
  <c r="P39" i="9"/>
  <c r="S38" i="9"/>
  <c r="R38" i="9"/>
  <c r="Q38" i="9"/>
  <c r="P38" i="9"/>
  <c r="S37" i="9"/>
  <c r="R37" i="9"/>
  <c r="Q37" i="9"/>
  <c r="P37" i="9"/>
  <c r="S36" i="9"/>
  <c r="R36" i="9"/>
  <c r="Q36" i="9"/>
  <c r="P36" i="9"/>
  <c r="S35" i="9"/>
  <c r="R35" i="9"/>
  <c r="Q35" i="9"/>
  <c r="P35" i="9"/>
  <c r="S34" i="9"/>
  <c r="R34" i="9"/>
  <c r="Q34" i="9"/>
  <c r="P34" i="9"/>
  <c r="S32" i="9"/>
  <c r="R32" i="9"/>
  <c r="Q32" i="9"/>
  <c r="P32" i="9"/>
  <c r="S31" i="9"/>
  <c r="R31" i="9"/>
  <c r="Q31" i="9"/>
  <c r="P31" i="9"/>
  <c r="S30" i="9"/>
  <c r="R30" i="9"/>
  <c r="Q30" i="9"/>
  <c r="P30" i="9"/>
  <c r="S29" i="9"/>
  <c r="R29" i="9"/>
  <c r="Q29" i="9"/>
  <c r="P29" i="9"/>
  <c r="S28" i="9"/>
  <c r="R28" i="9"/>
  <c r="Q28" i="9"/>
  <c r="P28" i="9"/>
  <c r="S27" i="9"/>
  <c r="R27" i="9"/>
  <c r="Q27" i="9"/>
  <c r="P27" i="9"/>
  <c r="S25" i="9"/>
  <c r="R25" i="9"/>
  <c r="Q25" i="9"/>
  <c r="P25" i="9"/>
  <c r="S24" i="9"/>
  <c r="R24" i="9"/>
  <c r="Q24" i="9"/>
  <c r="P24" i="9"/>
  <c r="S23" i="9"/>
  <c r="R23" i="9"/>
  <c r="Q23" i="9"/>
  <c r="P23" i="9"/>
  <c r="S22" i="9"/>
  <c r="R22" i="9"/>
  <c r="Q22" i="9"/>
  <c r="P22" i="9"/>
  <c r="S21" i="9"/>
  <c r="R21" i="9"/>
  <c r="Q21" i="9"/>
  <c r="P21" i="9"/>
  <c r="S19" i="9"/>
  <c r="R19" i="9"/>
  <c r="Q19" i="9"/>
  <c r="P19" i="9"/>
  <c r="S18" i="9"/>
  <c r="R18" i="9"/>
  <c r="Q18" i="9"/>
  <c r="P18" i="9"/>
  <c r="S17" i="9"/>
  <c r="R17" i="9"/>
  <c r="Q17" i="9"/>
  <c r="P17" i="9"/>
  <c r="S16" i="9"/>
  <c r="R16" i="9"/>
  <c r="Q16" i="9"/>
  <c r="P16" i="9"/>
  <c r="S15" i="9"/>
  <c r="R15" i="9"/>
  <c r="Q15" i="9"/>
  <c r="P15" i="9"/>
  <c r="S13" i="9"/>
  <c r="R13" i="9"/>
  <c r="Q13" i="9"/>
  <c r="P13" i="9"/>
  <c r="S12" i="9"/>
  <c r="R12" i="9"/>
  <c r="Q12" i="9"/>
  <c r="P12" i="9"/>
  <c r="S11" i="9"/>
  <c r="R11" i="9"/>
  <c r="Q11" i="9"/>
  <c r="P11" i="9"/>
  <c r="S10" i="9"/>
  <c r="R10" i="9"/>
  <c r="Q10" i="9"/>
  <c r="P10" i="9"/>
  <c r="S79" i="8"/>
  <c r="R79" i="8"/>
  <c r="Q79" i="8"/>
  <c r="P79" i="8"/>
  <c r="S78" i="8"/>
  <c r="R78" i="8"/>
  <c r="Q78" i="8"/>
  <c r="P78" i="8"/>
  <c r="S77" i="8"/>
  <c r="R77" i="8"/>
  <c r="Q77" i="8"/>
  <c r="P77" i="8"/>
  <c r="S76" i="8"/>
  <c r="R76" i="8"/>
  <c r="P76" i="8"/>
  <c r="S75" i="8"/>
  <c r="R75" i="8"/>
  <c r="Q75" i="8"/>
  <c r="P75" i="8"/>
  <c r="S74" i="8"/>
  <c r="R74" i="8"/>
  <c r="Q74" i="8"/>
  <c r="P74" i="8"/>
  <c r="S73" i="8"/>
  <c r="R73" i="8"/>
  <c r="Q73" i="8"/>
  <c r="P73" i="8"/>
  <c r="S72" i="8"/>
  <c r="R72" i="8"/>
  <c r="Q72" i="8"/>
  <c r="P72" i="8"/>
  <c r="S70" i="8"/>
  <c r="R70" i="8"/>
  <c r="Q70" i="8"/>
  <c r="P70" i="8"/>
  <c r="S69" i="8"/>
  <c r="R69" i="8"/>
  <c r="Q69" i="8"/>
  <c r="P69" i="8"/>
  <c r="S68" i="8"/>
  <c r="R68" i="8"/>
  <c r="Q68" i="8"/>
  <c r="P68" i="8"/>
  <c r="S67" i="8"/>
  <c r="R67" i="8"/>
  <c r="Q67" i="8"/>
  <c r="P67" i="8"/>
  <c r="S66" i="8"/>
  <c r="R66" i="8"/>
  <c r="Q66" i="8"/>
  <c r="P66" i="8"/>
  <c r="S65" i="8"/>
  <c r="R65" i="8"/>
  <c r="Q65" i="8"/>
  <c r="P65" i="8"/>
  <c r="S63" i="8"/>
  <c r="R63" i="8"/>
  <c r="Q63" i="8"/>
  <c r="P63" i="8"/>
  <c r="S62" i="8"/>
  <c r="R62" i="8"/>
  <c r="Q62" i="8"/>
  <c r="P62" i="8"/>
  <c r="S61" i="8"/>
  <c r="R61" i="8"/>
  <c r="Q61" i="8"/>
  <c r="P61" i="8"/>
  <c r="S60" i="8"/>
  <c r="R60" i="8"/>
  <c r="Q60" i="8"/>
  <c r="P60" i="8"/>
  <c r="S59" i="8"/>
  <c r="R59" i="8"/>
  <c r="Q59" i="8"/>
  <c r="P59" i="8"/>
  <c r="S58" i="8"/>
  <c r="R58" i="8"/>
  <c r="Q58" i="8"/>
  <c r="P58" i="8"/>
  <c r="S57" i="8"/>
  <c r="R57" i="8"/>
  <c r="Q57" i="8"/>
  <c r="P57" i="8"/>
  <c r="S56" i="8"/>
  <c r="R56" i="8"/>
  <c r="Q56" i="8"/>
  <c r="P56" i="8"/>
  <c r="S55" i="8"/>
  <c r="R55" i="8"/>
  <c r="Q55" i="8"/>
  <c r="P55" i="8"/>
  <c r="S53" i="8"/>
  <c r="R53" i="8"/>
  <c r="Q53" i="8"/>
  <c r="P53" i="8"/>
  <c r="S52" i="8"/>
  <c r="R52" i="8"/>
  <c r="Q52" i="8"/>
  <c r="P52" i="8"/>
  <c r="S51" i="8"/>
  <c r="R51" i="8"/>
  <c r="Q51" i="8"/>
  <c r="P51" i="8"/>
  <c r="S50" i="8"/>
  <c r="R50" i="8"/>
  <c r="Q50" i="8"/>
  <c r="P50" i="8"/>
  <c r="S49" i="8"/>
  <c r="R49" i="8"/>
  <c r="Q49" i="8"/>
  <c r="P49" i="8"/>
  <c r="S48" i="8"/>
  <c r="R48" i="8"/>
  <c r="Q48" i="8"/>
  <c r="P48" i="8"/>
  <c r="S47" i="8"/>
  <c r="R47" i="8"/>
  <c r="Q47" i="8"/>
  <c r="P47" i="8"/>
  <c r="S45" i="8"/>
  <c r="R45" i="8"/>
  <c r="Q45" i="8"/>
  <c r="P45" i="8"/>
  <c r="S44" i="8"/>
  <c r="R44" i="8"/>
  <c r="Q44" i="8"/>
  <c r="P44" i="8"/>
  <c r="S43" i="8"/>
  <c r="R43" i="8"/>
  <c r="Q43" i="8"/>
  <c r="P43" i="8"/>
  <c r="S42" i="8"/>
  <c r="R42" i="8"/>
  <c r="Q42" i="8"/>
  <c r="P42" i="8"/>
  <c r="S41" i="8"/>
  <c r="R41" i="8"/>
  <c r="Q41" i="8"/>
  <c r="P41" i="8"/>
  <c r="S40" i="8"/>
  <c r="R40" i="8"/>
  <c r="Q40" i="8"/>
  <c r="P40" i="8"/>
  <c r="S39" i="8"/>
  <c r="R39" i="8"/>
  <c r="Q39" i="8"/>
  <c r="P39" i="8"/>
  <c r="S37" i="8"/>
  <c r="R37" i="8"/>
  <c r="Q37" i="8"/>
  <c r="P37" i="8"/>
  <c r="S36" i="8"/>
  <c r="R36" i="8"/>
  <c r="Q36" i="8"/>
  <c r="P36" i="8"/>
  <c r="S35" i="8"/>
  <c r="R35" i="8"/>
  <c r="Q35" i="8"/>
  <c r="P35" i="8"/>
  <c r="S34" i="8"/>
  <c r="R34" i="8"/>
  <c r="Q34" i="8"/>
  <c r="P34" i="8"/>
  <c r="S33" i="8"/>
  <c r="R33" i="8"/>
  <c r="Q33" i="8"/>
  <c r="P33" i="8"/>
  <c r="S31" i="8"/>
  <c r="R31" i="8"/>
  <c r="Q31" i="8"/>
  <c r="P31" i="8"/>
  <c r="S30" i="8"/>
  <c r="R30" i="8"/>
  <c r="Q30" i="8"/>
  <c r="P30" i="8"/>
  <c r="S29" i="8"/>
  <c r="R29" i="8"/>
  <c r="Q29" i="8"/>
  <c r="P29" i="8"/>
  <c r="S28" i="8"/>
  <c r="R28" i="8"/>
  <c r="Q28" i="8"/>
  <c r="P28" i="8"/>
  <c r="S27" i="8"/>
  <c r="R27" i="8"/>
  <c r="Q27" i="8"/>
  <c r="P27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S21" i="8"/>
  <c r="R21" i="8"/>
  <c r="Q21" i="8"/>
  <c r="P21" i="8"/>
  <c r="S19" i="8"/>
  <c r="R19" i="8"/>
  <c r="Q19" i="8"/>
  <c r="P19" i="8"/>
  <c r="S18" i="8"/>
  <c r="R18" i="8"/>
  <c r="Q18" i="8"/>
  <c r="P18" i="8"/>
  <c r="S17" i="8"/>
  <c r="R17" i="8"/>
  <c r="Q17" i="8"/>
  <c r="P17" i="8"/>
  <c r="S15" i="8"/>
  <c r="R15" i="8"/>
  <c r="Q15" i="8"/>
  <c r="P15" i="8"/>
  <c r="S14" i="8"/>
  <c r="R14" i="8"/>
  <c r="Q14" i="8"/>
  <c r="P14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84" i="7"/>
  <c r="R84" i="7"/>
  <c r="Q84" i="7"/>
  <c r="P84" i="7"/>
  <c r="S83" i="7"/>
  <c r="R83" i="7"/>
  <c r="Q83" i="7"/>
  <c r="P83" i="7"/>
  <c r="S82" i="7"/>
  <c r="R82" i="7"/>
  <c r="Q82" i="7"/>
  <c r="P82" i="7"/>
  <c r="S81" i="7"/>
  <c r="R81" i="7"/>
  <c r="Q81" i="7"/>
  <c r="P81" i="7"/>
  <c r="S80" i="7"/>
  <c r="R80" i="7"/>
  <c r="Q80" i="7"/>
  <c r="P80" i="7"/>
  <c r="S78" i="7"/>
  <c r="R78" i="7"/>
  <c r="Q78" i="7"/>
  <c r="P78" i="7"/>
  <c r="S77" i="7"/>
  <c r="R77" i="7"/>
  <c r="Q77" i="7"/>
  <c r="P77" i="7"/>
  <c r="S76" i="7"/>
  <c r="R76" i="7"/>
  <c r="Q76" i="7"/>
  <c r="P76" i="7"/>
  <c r="S75" i="7"/>
  <c r="R75" i="7"/>
  <c r="Q75" i="7"/>
  <c r="P75" i="7"/>
  <c r="S74" i="7"/>
  <c r="R74" i="7"/>
  <c r="Q74" i="7"/>
  <c r="P74" i="7"/>
  <c r="S72" i="7"/>
  <c r="R72" i="7"/>
  <c r="Q72" i="7"/>
  <c r="P72" i="7"/>
  <c r="S71" i="7"/>
  <c r="R71" i="7"/>
  <c r="Q71" i="7"/>
  <c r="P71" i="7"/>
  <c r="S70" i="7"/>
  <c r="R70" i="7"/>
  <c r="Q70" i="7"/>
  <c r="P70" i="7"/>
  <c r="S69" i="7"/>
  <c r="R69" i="7"/>
  <c r="Q69" i="7"/>
  <c r="P69" i="7"/>
  <c r="S68" i="7"/>
  <c r="R68" i="7"/>
  <c r="Q68" i="7"/>
  <c r="P68" i="7"/>
  <c r="S67" i="7"/>
  <c r="R67" i="7"/>
  <c r="Q67" i="7"/>
  <c r="P67" i="7"/>
  <c r="S66" i="7"/>
  <c r="R66" i="7"/>
  <c r="Q66" i="7"/>
  <c r="P66" i="7"/>
  <c r="S64" i="7"/>
  <c r="R64" i="7"/>
  <c r="Q64" i="7"/>
  <c r="P64" i="7"/>
  <c r="S63" i="7"/>
  <c r="R63" i="7"/>
  <c r="Q63" i="7"/>
  <c r="P63" i="7"/>
  <c r="S62" i="7"/>
  <c r="R62" i="7"/>
  <c r="Q62" i="7"/>
  <c r="P62" i="7"/>
  <c r="S61" i="7"/>
  <c r="R61" i="7"/>
  <c r="Q61" i="7"/>
  <c r="P61" i="7"/>
  <c r="S60" i="7"/>
  <c r="R60" i="7"/>
  <c r="Q60" i="7"/>
  <c r="P60" i="7"/>
  <c r="S58" i="7"/>
  <c r="R58" i="7"/>
  <c r="Q58" i="7"/>
  <c r="P58" i="7"/>
  <c r="S57" i="7"/>
  <c r="R57" i="7"/>
  <c r="Q57" i="7"/>
  <c r="P57" i="7"/>
  <c r="S56" i="7"/>
  <c r="R56" i="7"/>
  <c r="Q56" i="7"/>
  <c r="P56" i="7"/>
  <c r="S55" i="7"/>
  <c r="R55" i="7"/>
  <c r="Q55" i="7"/>
  <c r="P55" i="7"/>
  <c r="S53" i="7"/>
  <c r="R53" i="7"/>
  <c r="Q53" i="7"/>
  <c r="P53" i="7"/>
  <c r="S52" i="7"/>
  <c r="R52" i="7"/>
  <c r="Q52" i="7"/>
  <c r="P52" i="7"/>
  <c r="S51" i="7"/>
  <c r="R51" i="7"/>
  <c r="Q51" i="7"/>
  <c r="P51" i="7"/>
  <c r="S50" i="7"/>
  <c r="R50" i="7"/>
  <c r="Q50" i="7"/>
  <c r="P50" i="7"/>
  <c r="S48" i="7"/>
  <c r="R48" i="7"/>
  <c r="Q48" i="7"/>
  <c r="P48" i="7"/>
  <c r="S47" i="7"/>
  <c r="R47" i="7"/>
  <c r="Q47" i="7"/>
  <c r="P47" i="7"/>
  <c r="S46" i="7"/>
  <c r="R46" i="7"/>
  <c r="Q46" i="7"/>
  <c r="P46" i="7"/>
  <c r="S45" i="7"/>
  <c r="R45" i="7"/>
  <c r="Q45" i="7"/>
  <c r="P45" i="7"/>
  <c r="S44" i="7"/>
  <c r="R44" i="7"/>
  <c r="Q44" i="7"/>
  <c r="P44" i="7"/>
  <c r="S43" i="7"/>
  <c r="R43" i="7"/>
  <c r="Q43" i="7"/>
  <c r="P43" i="7"/>
  <c r="S42" i="7"/>
  <c r="R42" i="7"/>
  <c r="Q42" i="7"/>
  <c r="P42" i="7"/>
  <c r="S40" i="7"/>
  <c r="R40" i="7"/>
  <c r="Q40" i="7"/>
  <c r="P40" i="7"/>
  <c r="S39" i="7"/>
  <c r="R39" i="7"/>
  <c r="Q39" i="7"/>
  <c r="P39" i="7"/>
  <c r="S38" i="7"/>
  <c r="R38" i="7"/>
  <c r="Q38" i="7"/>
  <c r="P38" i="7"/>
  <c r="S37" i="7"/>
  <c r="R37" i="7"/>
  <c r="Q37" i="7"/>
  <c r="P37" i="7"/>
  <c r="S35" i="7"/>
  <c r="R35" i="7"/>
  <c r="Q35" i="7"/>
  <c r="P35" i="7"/>
  <c r="S34" i="7"/>
  <c r="R34" i="7"/>
  <c r="Q34" i="7"/>
  <c r="P34" i="7"/>
  <c r="S33" i="7"/>
  <c r="R33" i="7"/>
  <c r="Q33" i="7"/>
  <c r="P33" i="7"/>
  <c r="S32" i="7"/>
  <c r="R32" i="7"/>
  <c r="Q32" i="7"/>
  <c r="P32" i="7"/>
  <c r="S31" i="7"/>
  <c r="R31" i="7"/>
  <c r="Q31" i="7"/>
  <c r="P31" i="7"/>
  <c r="S29" i="7"/>
  <c r="R29" i="7"/>
  <c r="Q29" i="7"/>
  <c r="P29" i="7"/>
  <c r="S28" i="7"/>
  <c r="R28" i="7"/>
  <c r="Q28" i="7"/>
  <c r="P28" i="7"/>
  <c r="S27" i="7"/>
  <c r="R27" i="7"/>
  <c r="Q27" i="7"/>
  <c r="P27" i="7"/>
  <c r="S25" i="7"/>
  <c r="R25" i="7"/>
  <c r="Q25" i="7"/>
  <c r="P25" i="7"/>
  <c r="S24" i="7"/>
  <c r="R24" i="7"/>
  <c r="Q24" i="7"/>
  <c r="P24" i="7"/>
  <c r="S23" i="7"/>
  <c r="R23" i="7"/>
  <c r="Q23" i="7"/>
  <c r="P23" i="7"/>
  <c r="S22" i="7"/>
  <c r="R22" i="7"/>
  <c r="Q22" i="7"/>
  <c r="P22" i="7"/>
  <c r="S20" i="7"/>
  <c r="R20" i="7"/>
  <c r="Q20" i="7"/>
  <c r="P20" i="7"/>
  <c r="S18" i="7"/>
  <c r="R18" i="7"/>
  <c r="Q18" i="7"/>
  <c r="P18" i="7"/>
  <c r="S17" i="7"/>
  <c r="R17" i="7"/>
  <c r="Q17" i="7"/>
  <c r="P17" i="7"/>
  <c r="S16" i="7"/>
  <c r="R16" i="7"/>
  <c r="Q16" i="7"/>
  <c r="P16" i="7"/>
  <c r="S14" i="7"/>
  <c r="R14" i="7"/>
  <c r="Q14" i="7"/>
  <c r="P14" i="7"/>
  <c r="S13" i="7"/>
  <c r="R13" i="7"/>
  <c r="Q13" i="7"/>
  <c r="P13" i="7"/>
  <c r="S12" i="7"/>
  <c r="R12" i="7"/>
  <c r="Q12" i="7"/>
  <c r="P12" i="7"/>
  <c r="S10" i="7"/>
  <c r="R10" i="7"/>
  <c r="Q10" i="7"/>
  <c r="P10" i="7"/>
  <c r="BF21" i="1"/>
  <c r="BA21" i="1"/>
  <c r="AY50" i="1"/>
  <c r="Z50" i="1"/>
  <c r="U50" i="1"/>
  <c r="P50" i="1"/>
  <c r="AW21" i="1"/>
  <c r="AS21" i="1"/>
  <c r="AO21" i="1" s="1"/>
  <c r="Z31" i="1"/>
  <c r="Z32" i="1"/>
  <c r="Z33" i="1"/>
  <c r="Z34" i="1"/>
  <c r="Z35" i="1"/>
  <c r="Z30" i="1"/>
  <c r="Z24" i="1"/>
  <c r="Z25" i="1"/>
  <c r="Z26" i="1"/>
  <c r="Z27" i="1"/>
  <c r="Z28" i="1"/>
  <c r="Z23" i="1"/>
  <c r="Z21" i="1" s="1"/>
  <c r="AJ21" i="1"/>
  <c r="AE21" i="1"/>
  <c r="K31" i="1"/>
  <c r="K32" i="1"/>
  <c r="K33" i="1"/>
  <c r="K34" i="1"/>
  <c r="K35" i="1"/>
  <c r="K30" i="1"/>
  <c r="K24" i="1"/>
  <c r="K25" i="1"/>
  <c r="K26" i="1"/>
  <c r="K27" i="1"/>
  <c r="K28" i="1"/>
  <c r="K23" i="1"/>
  <c r="U21" i="1"/>
  <c r="P21" i="1"/>
  <c r="K9" i="11"/>
  <c r="K28" i="52"/>
  <c r="K29" i="52"/>
  <c r="S30" i="52"/>
  <c r="K30" i="52"/>
  <c r="K31" i="52"/>
  <c r="R31" i="52"/>
  <c r="K33" i="52"/>
  <c r="K34" i="52"/>
  <c r="R34" i="52"/>
  <c r="K14" i="52"/>
  <c r="K17" i="52"/>
  <c r="R18" i="52"/>
  <c r="K19" i="52"/>
  <c r="K32" i="52"/>
  <c r="S32" i="52"/>
  <c r="K39" i="51"/>
  <c r="R30" i="52"/>
  <c r="S34" i="52"/>
  <c r="R29" i="52"/>
  <c r="R32" i="52"/>
  <c r="S29" i="52"/>
  <c r="S33" i="52"/>
  <c r="S41" i="51"/>
  <c r="R41" i="51"/>
  <c r="S19" i="52"/>
  <c r="R19" i="52"/>
  <c r="R14" i="52"/>
  <c r="S14" i="52"/>
  <c r="R40" i="52"/>
  <c r="S12" i="52"/>
  <c r="R12" i="52"/>
  <c r="S13" i="52"/>
  <c r="R13" i="52"/>
  <c r="S21" i="52"/>
  <c r="R21" i="52"/>
  <c r="S20" i="52"/>
  <c r="R20" i="52"/>
  <c r="R25" i="52"/>
  <c r="S25" i="52"/>
  <c r="S24" i="52"/>
  <c r="R24" i="52"/>
  <c r="R11" i="52"/>
  <c r="S11" i="52"/>
  <c r="S17" i="52"/>
  <c r="R15" i="52"/>
  <c r="S15" i="52"/>
  <c r="R17" i="52"/>
  <c r="S23" i="52"/>
  <c r="R22" i="52"/>
  <c r="S22" i="52"/>
  <c r="R23" i="52"/>
  <c r="R28" i="52"/>
  <c r="S26" i="52"/>
  <c r="S28" i="52"/>
  <c r="R26" i="52"/>
  <c r="S40" i="52"/>
  <c r="S18" i="52"/>
  <c r="S31" i="52"/>
  <c r="R33" i="52"/>
  <c r="S20" i="51" l="1"/>
  <c r="R20" i="51"/>
  <c r="S22" i="51"/>
  <c r="R22" i="51"/>
  <c r="S24" i="51"/>
  <c r="R24" i="51"/>
  <c r="S26" i="51"/>
  <c r="R26" i="51"/>
  <c r="S28" i="51"/>
  <c r="R28" i="51"/>
  <c r="S31" i="51"/>
  <c r="R31" i="51"/>
  <c r="S35" i="51"/>
  <c r="R34" i="51"/>
  <c r="R35" i="51"/>
  <c r="S34" i="51"/>
  <c r="R39" i="51"/>
  <c r="S38" i="51"/>
  <c r="R38" i="51"/>
  <c r="S39" i="51"/>
  <c r="R48" i="51"/>
  <c r="R49" i="51"/>
  <c r="S49" i="51"/>
  <c r="S48" i="51"/>
  <c r="S54" i="51"/>
  <c r="R53" i="51"/>
  <c r="R54" i="51"/>
  <c r="S53" i="51"/>
  <c r="R19" i="51"/>
  <c r="S19" i="51"/>
  <c r="R21" i="51"/>
  <c r="S21" i="51"/>
  <c r="R23" i="51"/>
  <c r="S23" i="51"/>
  <c r="R25" i="51"/>
  <c r="S25" i="51"/>
  <c r="R27" i="51"/>
  <c r="S27" i="51"/>
  <c r="R30" i="51"/>
  <c r="S30" i="51"/>
  <c r="S32" i="51"/>
  <c r="S33" i="51"/>
  <c r="R33" i="51"/>
  <c r="R32" i="51"/>
  <c r="R37" i="51"/>
  <c r="S36" i="51"/>
  <c r="S37" i="51"/>
  <c r="R36" i="51"/>
  <c r="S42" i="51"/>
  <c r="R43" i="51"/>
  <c r="R42" i="51"/>
  <c r="S43" i="51"/>
  <c r="S52" i="51"/>
  <c r="S50" i="51"/>
  <c r="R50" i="51"/>
  <c r="R52" i="51"/>
  <c r="R55" i="51"/>
  <c r="S55" i="51"/>
  <c r="K21" i="1"/>
  <c r="K50" i="1"/>
  <c r="R14" i="42"/>
</calcChain>
</file>

<file path=xl/sharedStrings.xml><?xml version="1.0" encoding="utf-8"?>
<sst xmlns="http://schemas.openxmlformats.org/spreadsheetml/2006/main" count="2866" uniqueCount="582">
  <si>
    <t>年次および
月　　　　　次</t>
    <rPh sb="0" eb="2">
      <t>ネンジ</t>
    </rPh>
    <rPh sb="6" eb="7">
      <t>ツキ</t>
    </rPh>
    <rPh sb="12" eb="13">
      <t>ツギ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</si>
  <si>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</si>
  <si>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</si>
  <si>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</si>
  <si>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</si>
  <si>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</si>
  <si>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年 次 お よ び
月　　　　　次</t>
    <rPh sb="0" eb="1">
      <t>ネン</t>
    </rPh>
    <rPh sb="2" eb="3">
      <t>ツギ</t>
    </rPh>
    <rPh sb="10" eb="11">
      <t>ツキ</t>
    </rPh>
    <rPh sb="16" eb="17">
      <t>ツギ</t>
    </rPh>
    <phoneticPr fontId="3"/>
  </si>
  <si>
    <t>出生(住民基本台帳)</t>
    <rPh sb="0" eb="2">
      <t>シュッセイ</t>
    </rPh>
    <rPh sb="3" eb="5">
      <t>ジュウミン</t>
    </rPh>
    <rPh sb="5" eb="7">
      <t>キホン</t>
    </rPh>
    <rPh sb="7" eb="9">
      <t>ダイチョウ</t>
    </rPh>
    <phoneticPr fontId="3"/>
  </si>
  <si>
    <t>出生(人口動態調査)</t>
    <rPh sb="0" eb="2">
      <t>シュッセイ</t>
    </rPh>
    <rPh sb="3" eb="5">
      <t>ジンコウ</t>
    </rPh>
    <rPh sb="5" eb="7">
      <t>ドウタイ</t>
    </rPh>
    <rPh sb="7" eb="9">
      <t>チョウサ</t>
    </rPh>
    <phoneticPr fontId="3"/>
  </si>
  <si>
    <t>死亡(住民基本台帳)</t>
    <rPh sb="0" eb="2">
      <t>シボウ</t>
    </rPh>
    <rPh sb="3" eb="5">
      <t>ジュウミン</t>
    </rPh>
    <rPh sb="5" eb="7">
      <t>キホン</t>
    </rPh>
    <rPh sb="7" eb="9">
      <t>ダイチョウ</t>
    </rPh>
    <phoneticPr fontId="3"/>
  </si>
  <si>
    <t>死亡(人口動態調査)</t>
    <rPh sb="0" eb="2">
      <t>シボウ</t>
    </rPh>
    <rPh sb="3" eb="5">
      <t>ジンコウ</t>
    </rPh>
    <rPh sb="5" eb="7">
      <t>ドウタイ</t>
    </rPh>
    <rPh sb="7" eb="9">
      <t>チョウサ</t>
    </rPh>
    <phoneticPr fontId="3"/>
  </si>
  <si>
    <t>注</t>
    <rPh sb="0" eb="1">
      <t>チュウ</t>
    </rPh>
    <phoneticPr fontId="3"/>
  </si>
  <si>
    <t>：</t>
    <phoneticPr fontId="3"/>
  </si>
  <si>
    <t>転入・転出に国外異動分は含まない。</t>
    <rPh sb="0" eb="2">
      <t>テンニュウ</t>
    </rPh>
    <rPh sb="3" eb="5">
      <t>テンシュツ</t>
    </rPh>
    <rPh sb="6" eb="8">
      <t>コクガイ</t>
    </rPh>
    <rPh sb="8" eb="10">
      <t>イドウ</t>
    </rPh>
    <rPh sb="10" eb="11">
      <t>ブン</t>
    </rPh>
    <rPh sb="12" eb="13">
      <t>フク</t>
    </rPh>
    <phoneticPr fontId="3"/>
  </si>
  <si>
    <t>婚姻・離婚(人口動態調査)は、人口動態調査の東京都集計による。１年間に届出られたもののうち、婚姻時の夫の住所、</t>
    <rPh sb="0" eb="2">
      <t>コンイン</t>
    </rPh>
    <rPh sb="3" eb="5">
      <t>リコン</t>
    </rPh>
    <rPh sb="6" eb="8">
      <t>ジンコウ</t>
    </rPh>
    <rPh sb="8" eb="10">
      <t>ドウタイ</t>
    </rPh>
    <rPh sb="10" eb="12">
      <t>チョウサ</t>
    </rPh>
    <rPh sb="15" eb="17">
      <t>ジンコウ</t>
    </rPh>
    <rPh sb="17" eb="19">
      <t>ドウタイ</t>
    </rPh>
    <rPh sb="19" eb="21">
      <t>チョウサ</t>
    </rPh>
    <rPh sb="22" eb="25">
      <t>トウキョウト</t>
    </rPh>
    <rPh sb="25" eb="27">
      <t>シュウケイ</t>
    </rPh>
    <rPh sb="32" eb="34">
      <t>ネンカン</t>
    </rPh>
    <rPh sb="35" eb="37">
      <t>トドケデ</t>
    </rPh>
    <rPh sb="46" eb="48">
      <t>コンイン</t>
    </rPh>
    <rPh sb="48" eb="49">
      <t>ジ</t>
    </rPh>
    <rPh sb="50" eb="51">
      <t>オット</t>
    </rPh>
    <rPh sb="52" eb="54">
      <t>ジュウショ</t>
    </rPh>
    <phoneticPr fontId="3"/>
  </si>
  <si>
    <t>出生・死亡(人口動態調査)は、人口動態調査の東京都集計による。１年間に発生したもののうち、翌年１月14日までに</t>
    <rPh sb="0" eb="2">
      <t>シュッセイ</t>
    </rPh>
    <rPh sb="3" eb="5">
      <t>シボウ</t>
    </rPh>
    <rPh sb="6" eb="8">
      <t>ジンコウ</t>
    </rPh>
    <rPh sb="8" eb="10">
      <t>ドウタイ</t>
    </rPh>
    <rPh sb="10" eb="12">
      <t>チョウサ</t>
    </rPh>
    <rPh sb="15" eb="17">
      <t>ジンコウ</t>
    </rPh>
    <rPh sb="17" eb="19">
      <t>ドウタイ</t>
    </rPh>
    <rPh sb="19" eb="21">
      <t>チョウサ</t>
    </rPh>
    <rPh sb="22" eb="25">
      <t>トウキョウト</t>
    </rPh>
    <rPh sb="25" eb="27">
      <t>シュウケイ</t>
    </rPh>
    <rPh sb="32" eb="34">
      <t>ネンカン</t>
    </rPh>
    <rPh sb="35" eb="37">
      <t>ハッセイ</t>
    </rPh>
    <rPh sb="45" eb="47">
      <t>ヨクトシ</t>
    </rPh>
    <rPh sb="48" eb="49">
      <t>ガツ</t>
    </rPh>
    <rPh sb="51" eb="52">
      <t>ニチ</t>
    </rPh>
    <phoneticPr fontId="3"/>
  </si>
  <si>
    <t>資料</t>
    <rPh sb="0" eb="2">
      <t>シリョウ</t>
    </rPh>
    <phoneticPr fontId="3"/>
  </si>
  <si>
    <t>人数</t>
    <rPh sb="0" eb="2">
      <t>ニンズウ</t>
    </rPh>
    <phoneticPr fontId="3"/>
  </si>
  <si>
    <t>平　　成</t>
    <rPh sb="0" eb="1">
      <t>ヒラ</t>
    </rPh>
    <rPh sb="3" eb="4">
      <t>シゲル</t>
    </rPh>
    <phoneticPr fontId="3"/>
  </si>
  <si>
    <t>中国</t>
    <rPh sb="0" eb="2">
      <t>チュウゴク</t>
    </rPh>
    <phoneticPr fontId="10"/>
  </si>
  <si>
    <t>韓国・朝鮮</t>
    <rPh sb="0" eb="2">
      <t>カンコク</t>
    </rPh>
    <rPh sb="3" eb="5">
      <t>チョウセン</t>
    </rPh>
    <phoneticPr fontId="10"/>
  </si>
  <si>
    <t>タイ</t>
    <phoneticPr fontId="3"/>
  </si>
  <si>
    <t>インド</t>
    <phoneticPr fontId="3"/>
  </si>
  <si>
    <t>ネパール</t>
    <phoneticPr fontId="3"/>
  </si>
  <si>
    <t>カナダ</t>
    <phoneticPr fontId="3"/>
  </si>
  <si>
    <t>マレーシア</t>
    <phoneticPr fontId="3"/>
  </si>
  <si>
    <t>フランス</t>
    <phoneticPr fontId="3"/>
  </si>
  <si>
    <t>バングラデシュ</t>
    <phoneticPr fontId="3"/>
  </si>
  <si>
    <t>ドイツ</t>
    <phoneticPr fontId="3"/>
  </si>
  <si>
    <t>ロシア</t>
    <phoneticPr fontId="3"/>
  </si>
  <si>
    <t>イラン</t>
    <phoneticPr fontId="3"/>
  </si>
  <si>
    <t>シンガポール</t>
    <phoneticPr fontId="3"/>
  </si>
  <si>
    <t>トルコ</t>
    <phoneticPr fontId="3"/>
  </si>
  <si>
    <t>ミャンマー</t>
    <phoneticPr fontId="3"/>
  </si>
  <si>
    <t>ガーナ</t>
    <phoneticPr fontId="3"/>
  </si>
  <si>
    <t>ペルー</t>
    <phoneticPr fontId="3"/>
  </si>
  <si>
    <t>フィリピン</t>
    <phoneticPr fontId="10"/>
  </si>
  <si>
    <t>米国</t>
    <rPh sb="0" eb="2">
      <t>ベイコク</t>
    </rPh>
    <phoneticPr fontId="3"/>
  </si>
  <si>
    <t>英国</t>
    <rPh sb="0" eb="2">
      <t>エイコク</t>
    </rPh>
    <phoneticPr fontId="3"/>
  </si>
  <si>
    <t>ブラジル</t>
    <phoneticPr fontId="3"/>
  </si>
  <si>
    <t>ベトナム</t>
    <phoneticPr fontId="3"/>
  </si>
  <si>
    <t>インドネシア</t>
    <phoneticPr fontId="3"/>
  </si>
  <si>
    <t>オーストラリア</t>
    <phoneticPr fontId="3"/>
  </si>
  <si>
    <t>ナイジェリア</t>
    <phoneticPr fontId="3"/>
  </si>
  <si>
    <t>パキスタン</t>
    <phoneticPr fontId="3"/>
  </si>
  <si>
    <t>コロンビア</t>
    <phoneticPr fontId="3"/>
  </si>
  <si>
    <t>ニュージーランド</t>
    <phoneticPr fontId="3"/>
  </si>
  <si>
    <t>スウェーデン</t>
    <phoneticPr fontId="3"/>
  </si>
  <si>
    <t>ルーマニア</t>
    <phoneticPr fontId="3"/>
  </si>
  <si>
    <t>ハンガリー</t>
    <phoneticPr fontId="3"/>
  </si>
  <si>
    <t>パラグアイ</t>
    <phoneticPr fontId="3"/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</si>
  <si>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3"/>
  </si>
  <si>
    <t>コンゴ民主共和国</t>
    <rPh sb="3" eb="5">
      <t>ミンシュ</t>
    </rPh>
    <rPh sb="5" eb="8">
      <t>キョウワコク</t>
    </rPh>
    <phoneticPr fontId="3"/>
  </si>
  <si>
    <t>ポルトガル</t>
    <phoneticPr fontId="3"/>
  </si>
  <si>
    <t>南アフリカ共和国</t>
    <rPh sb="0" eb="1">
      <t>ミナミ</t>
    </rPh>
    <rPh sb="5" eb="7">
      <t>キョウワ</t>
    </rPh>
    <rPh sb="7" eb="8">
      <t>コク</t>
    </rPh>
    <phoneticPr fontId="3"/>
  </si>
  <si>
    <t>エジプト</t>
    <phoneticPr fontId="3"/>
  </si>
  <si>
    <t>ラトビア</t>
    <phoneticPr fontId="3"/>
  </si>
  <si>
    <t>ドミニカ共和国</t>
    <rPh sb="4" eb="6">
      <t>キョウワ</t>
    </rPh>
    <rPh sb="6" eb="7">
      <t>コク</t>
    </rPh>
    <phoneticPr fontId="3"/>
  </si>
  <si>
    <t>(各年12月28日現在)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</si>
  <si>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 xml:space="preserve">… </t>
    <phoneticPr fontId="3"/>
  </si>
  <si>
    <t>人口の年齢構造</t>
    <rPh sb="0" eb="2">
      <t>ジンコウ</t>
    </rPh>
    <rPh sb="3" eb="5">
      <t>ネンレイ</t>
    </rPh>
    <rPh sb="5" eb="7">
      <t>コウゾウ</t>
    </rPh>
    <phoneticPr fontId="3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</si>
  <si>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</si>
  <si>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老年人口</t>
    <rPh sb="0" eb="2">
      <t>ロウネン</t>
    </rPh>
    <rPh sb="2" eb="4">
      <t>ジンコウ</t>
    </rPh>
    <phoneticPr fontId="3"/>
  </si>
  <si>
    <t>　 歳</t>
    <rPh sb="2" eb="3">
      <t>サイ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</si>
  <si>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</si>
  <si>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年少人口</t>
    <rPh sb="0" eb="2">
      <t>ネンショウ</t>
    </rPh>
    <rPh sb="2" eb="4">
      <t>ジンコウ</t>
    </rPh>
    <phoneticPr fontId="3"/>
  </si>
  <si>
    <t>(人)</t>
    <rPh sb="1" eb="2">
      <t>ヒト</t>
    </rPh>
    <phoneticPr fontId="3"/>
  </si>
  <si>
    <t xml:space="preserve">(人) </t>
    <rPh sb="1" eb="2">
      <t>ヒト</t>
    </rPh>
    <phoneticPr fontId="3"/>
  </si>
  <si>
    <r>
      <t>注</t>
    </r>
    <r>
      <rPr>
        <sz val="9"/>
        <color indexed="8"/>
        <rFont val="ＭＳ 明朝"/>
        <family val="1"/>
        <charset val="128"/>
      </rPr>
      <t>：</t>
    </r>
    <rPh sb="0" eb="1">
      <t>チュウ</t>
    </rPh>
    <phoneticPr fontId="3"/>
  </si>
  <si>
    <t>比較対照のため10年前の年齢構成を併記した。</t>
    <rPh sb="0" eb="2">
      <t>ヒカク</t>
    </rPh>
    <rPh sb="2" eb="4">
      <t>タイショウ</t>
    </rPh>
    <rPh sb="9" eb="11">
      <t>ネンマエ</t>
    </rPh>
    <rPh sb="12" eb="14">
      <t>ネンレイ</t>
    </rPh>
    <rPh sb="14" eb="16">
      <t>コウセイ</t>
    </rPh>
    <rPh sb="17" eb="19">
      <t>ヘイキ</t>
    </rPh>
    <phoneticPr fontId="3"/>
  </si>
  <si>
    <r>
      <t>資　料</t>
    </r>
    <r>
      <rPr>
        <sz val="9"/>
        <color indexed="8"/>
        <rFont val="ＭＳ 明朝"/>
        <family val="1"/>
        <charset val="128"/>
      </rPr>
      <t>：</t>
    </r>
    <rPh sb="0" eb="1">
      <t>シ</t>
    </rPh>
    <rPh sb="2" eb="3">
      <t>リョウ</t>
    </rPh>
    <phoneticPr fontId="3"/>
  </si>
  <si>
    <t>戸籍住民課（住民基本台帳）</t>
    <rPh sb="0" eb="2">
      <t>コセキ</t>
    </rPh>
    <rPh sb="2" eb="5">
      <t>ジュウミンカ</t>
    </rPh>
    <rPh sb="6" eb="8">
      <t>ジュウミン</t>
    </rPh>
    <rPh sb="8" eb="10">
      <t>キホン</t>
    </rPh>
    <rPh sb="10" eb="12">
      <t>ダイチョウ</t>
    </rPh>
    <phoneticPr fontId="3"/>
  </si>
  <si>
    <t>世帯数</t>
    <rPh sb="0" eb="3">
      <t>セタイスウ</t>
    </rPh>
    <phoneticPr fontId="3"/>
  </si>
  <si>
    <t>総人口</t>
    <rPh sb="0" eb="3">
      <t>ソウジンコウ</t>
    </rPh>
    <phoneticPr fontId="3"/>
  </si>
  <si>
    <t>住民基本台帳等人口</t>
    <rPh sb="0" eb="2">
      <t>ジュウミン</t>
    </rPh>
    <rPh sb="2" eb="4">
      <t>キホン</t>
    </rPh>
    <rPh sb="4" eb="6">
      <t>ダイチョウ</t>
    </rPh>
    <rPh sb="6" eb="7">
      <t>トウ</t>
    </rPh>
    <rPh sb="7" eb="9">
      <t>ジンコウ</t>
    </rPh>
    <phoneticPr fontId="3"/>
  </si>
  <si>
    <t>外国人登録数</t>
    <rPh sb="0" eb="2">
      <t>ガイコク</t>
    </rPh>
    <rPh sb="2" eb="3">
      <t>ジン</t>
    </rPh>
    <rPh sb="3" eb="6">
      <t>トウロクスウ</t>
    </rPh>
    <phoneticPr fontId="3"/>
  </si>
  <si>
    <t>対前年比増加人口</t>
    <rPh sb="0" eb="1">
      <t>タイ</t>
    </rPh>
    <rPh sb="1" eb="4">
      <t>ゼンネンヒ</t>
    </rPh>
    <rPh sb="4" eb="6">
      <t>ゾウカ</t>
    </rPh>
    <rPh sb="6" eb="8">
      <t>ジンコウ</t>
    </rPh>
    <phoneticPr fontId="3"/>
  </si>
  <si>
    <t>実数</t>
    <rPh sb="0" eb="2">
      <t>ジッスウ</t>
    </rPh>
    <phoneticPr fontId="3"/>
  </si>
  <si>
    <t>率</t>
    <rPh sb="0" eb="1">
      <t>リツ</t>
    </rPh>
    <phoneticPr fontId="3"/>
  </si>
  <si>
    <t>外国人登録法施行前</t>
    <rPh sb="0" eb="2">
      <t>ガイコク</t>
    </rPh>
    <rPh sb="2" eb="3">
      <t>ジン</t>
    </rPh>
    <rPh sb="3" eb="6">
      <t>トウロクホウ</t>
    </rPh>
    <rPh sb="6" eb="8">
      <t>セコウ</t>
    </rPh>
    <rPh sb="8" eb="9">
      <t>マエ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</si>
  <si>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25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</si>
  <si>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32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</si>
  <si>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42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</si>
  <si>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44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</si>
  <si>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45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</si>
  <si>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46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</si>
  <si>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47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</si>
  <si>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48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</si>
  <si>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50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</si>
  <si>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52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</si>
  <si>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54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</si>
  <si>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55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</si>
  <si>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56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</si>
  <si>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57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</si>
  <si>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58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</si>
  <si>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60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</si>
  <si>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62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</si>
  <si>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t>平成２年</t>
    <rPh sb="0" eb="2">
      <t>ヘイセイ</t>
    </rPh>
    <rPh sb="3" eb="4">
      <t>ネン</t>
    </rPh>
    <phoneticPr fontId="3"/>
  </si>
  <si>
    <r>
      <t>平成</t>
    </r>
    <r>
      <rPr>
        <sz val="9"/>
        <rFont val="ＭＳ 明朝"/>
        <family val="1"/>
        <charset val="128"/>
      </rPr>
      <t>３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3" eb="4">
      <t>ネン</t>
    </rPh>
    <phoneticPr fontId="3"/>
  </si>
  <si>
    <r>
      <t>平成</t>
    </r>
    <r>
      <rPr>
        <sz val="9"/>
        <rFont val="ＭＳ 明朝"/>
        <family val="1"/>
        <charset val="128"/>
      </rPr>
      <t>４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3" eb="4">
      <t>ネン</t>
    </rPh>
    <phoneticPr fontId="3"/>
  </si>
  <si>
    <r>
      <t>平成</t>
    </r>
    <r>
      <rPr>
        <sz val="9"/>
        <rFont val="ＭＳ 明朝"/>
        <family val="1"/>
        <charset val="128"/>
      </rPr>
      <t>５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3" eb="4">
      <t>ネン</t>
    </rPh>
    <phoneticPr fontId="3"/>
  </si>
  <si>
    <r>
      <t>平成</t>
    </r>
    <r>
      <rPr>
        <sz val="9"/>
        <rFont val="ＭＳ 明朝"/>
        <family val="1"/>
        <charset val="128"/>
      </rPr>
      <t>６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3" eb="4">
      <t>ネン</t>
    </rPh>
    <phoneticPr fontId="3"/>
  </si>
  <si>
    <r>
      <t>平成</t>
    </r>
    <r>
      <rPr>
        <sz val="9"/>
        <rFont val="ＭＳ 明朝"/>
        <family val="1"/>
        <charset val="128"/>
      </rPr>
      <t>７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3" eb="4">
      <t>ネン</t>
    </rPh>
    <phoneticPr fontId="3"/>
  </si>
  <si>
    <r>
      <t>平成</t>
    </r>
    <r>
      <rPr>
        <sz val="9"/>
        <rFont val="ＭＳ 明朝"/>
        <family val="1"/>
        <charset val="128"/>
      </rPr>
      <t>８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3" eb="4">
      <t>ネン</t>
    </rPh>
    <phoneticPr fontId="3"/>
  </si>
  <si>
    <r>
      <t>平成</t>
    </r>
    <r>
      <rPr>
        <sz val="9"/>
        <rFont val="ＭＳ 明朝"/>
        <family val="1"/>
        <charset val="128"/>
      </rPr>
      <t>９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3" eb="4">
      <t>ネン</t>
    </rPh>
    <phoneticPr fontId="3"/>
  </si>
  <si>
    <r>
      <t>平成</t>
    </r>
    <r>
      <rPr>
        <sz val="9"/>
        <rFont val="ＭＳ 明朝"/>
        <family val="1"/>
        <charset val="128"/>
      </rPr>
      <t>10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</si>
  <si>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11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</si>
  <si>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12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</si>
  <si>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13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</si>
  <si>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14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</si>
  <si>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15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</si>
  <si>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16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</si>
  <si>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17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</si>
  <si>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18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</si>
  <si>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19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</si>
  <si>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20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</si>
  <si>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21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</si>
  <si>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22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</si>
  <si>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9"/>
        <rFont val="ＭＳ 明朝"/>
        <family val="1"/>
        <charset val="128"/>
      </rPr>
      <t>23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</si>
  <si>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t>:</t>
    <phoneticPr fontId="3"/>
  </si>
  <si>
    <t>昭和29～42年の「世帯数」「住民基本台帳等人口」は住民登録により、昭和43年以降のそれは住民基本台帳による。</t>
    <rPh sb="0" eb="2">
      <t>ショウワ</t>
    </rPh>
    <rPh sb="7" eb="8">
      <t>ネン</t>
    </rPh>
    <rPh sb="10" eb="13">
      <t>セタイスウ</t>
    </rPh>
    <rPh sb="15" eb="17">
      <t>ジュウミン</t>
    </rPh>
    <rPh sb="17" eb="19">
      <t>キホン</t>
    </rPh>
    <rPh sb="19" eb="21">
      <t>ダイチョウ</t>
    </rPh>
    <rPh sb="21" eb="22">
      <t>トウ</t>
    </rPh>
    <rPh sb="22" eb="24">
      <t>ジンコウ</t>
    </rPh>
    <rPh sb="26" eb="28">
      <t>ジュウミン</t>
    </rPh>
    <rPh sb="28" eb="30">
      <t>トウロク</t>
    </rPh>
    <rPh sb="34" eb="36">
      <t>ショウワ</t>
    </rPh>
    <rPh sb="38" eb="41">
      <t>ネンイコウ</t>
    </rPh>
    <rPh sb="45" eb="47">
      <t>ジュウミン</t>
    </rPh>
    <rPh sb="47" eb="49">
      <t>キホン</t>
    </rPh>
    <rPh sb="49" eb="51">
      <t>ダイチョウ</t>
    </rPh>
    <phoneticPr fontId="3"/>
  </si>
  <si>
    <t>「世帯数」には外国人のみの世帯は含まず、「住民基本台帳等人口」には外国人は含まない。</t>
    <rPh sb="1" eb="4">
      <t>セタイスウ</t>
    </rPh>
    <rPh sb="7" eb="9">
      <t>ガイコク</t>
    </rPh>
    <rPh sb="9" eb="10">
      <t>ジン</t>
    </rPh>
    <rPh sb="13" eb="15">
      <t>セタイ</t>
    </rPh>
    <rPh sb="16" eb="17">
      <t>フク</t>
    </rPh>
    <rPh sb="21" eb="23">
      <t>ジュウミン</t>
    </rPh>
    <rPh sb="23" eb="25">
      <t>キホン</t>
    </rPh>
    <rPh sb="25" eb="28">
      <t>ダイチョウトウ</t>
    </rPh>
    <rPh sb="28" eb="30">
      <t>ジンコウ</t>
    </rPh>
    <rPh sb="33" eb="35">
      <t>ガイコク</t>
    </rPh>
    <rPh sb="35" eb="36">
      <t>ジン</t>
    </rPh>
    <rPh sb="37" eb="38">
      <t>フク</t>
    </rPh>
    <phoneticPr fontId="3"/>
  </si>
  <si>
    <t>昭和29年の「総人口」は住民登録によるもので、外国人は含まない。（なお、昭和29年の外国人登録数は資料不詳）</t>
    <rPh sb="0" eb="2">
      <t>ショウワ</t>
    </rPh>
    <rPh sb="4" eb="5">
      <t>ネン</t>
    </rPh>
    <rPh sb="7" eb="10">
      <t>ソウジンコウ</t>
    </rPh>
    <rPh sb="12" eb="14">
      <t>ジュウミン</t>
    </rPh>
    <rPh sb="14" eb="16">
      <t>トウロク</t>
    </rPh>
    <rPh sb="27" eb="28">
      <t>フク</t>
    </rPh>
    <rPh sb="36" eb="38">
      <t>ショウワ</t>
    </rPh>
    <rPh sb="40" eb="41">
      <t>ネン</t>
    </rPh>
    <rPh sb="42" eb="44">
      <t>ガイコク</t>
    </rPh>
    <rPh sb="44" eb="45">
      <t>ジン</t>
    </rPh>
    <rPh sb="45" eb="48">
      <t>トウロクスウ</t>
    </rPh>
    <rPh sb="49" eb="51">
      <t>シリョウ</t>
    </rPh>
    <rPh sb="51" eb="53">
      <t>フショウ</t>
    </rPh>
    <phoneticPr fontId="3"/>
  </si>
  <si>
    <t>昭和30年以降の「総人口」には外国人登録数を加算している。</t>
    <rPh sb="0" eb="2">
      <t>ショウワ</t>
    </rPh>
    <rPh sb="4" eb="7">
      <t>ネンイコウ</t>
    </rPh>
    <rPh sb="9" eb="12">
      <t>ソウジンコウ</t>
    </rPh>
    <rPh sb="15" eb="17">
      <t>ガイコク</t>
    </rPh>
    <rPh sb="17" eb="18">
      <t>ジン</t>
    </rPh>
    <rPh sb="18" eb="21">
      <t>トウロクスウ</t>
    </rPh>
    <rPh sb="22" eb="24">
      <t>カサン</t>
    </rPh>
    <phoneticPr fontId="3"/>
  </si>
  <si>
    <t>以上の理由から、昭和29、30年の対前年比増加人口は比較の基準が異なるため参考値である。</t>
    <rPh sb="0" eb="2">
      <t>イジョウ</t>
    </rPh>
    <rPh sb="3" eb="5">
      <t>リユウ</t>
    </rPh>
    <rPh sb="8" eb="10">
      <t>ショウワ</t>
    </rPh>
    <rPh sb="15" eb="16">
      <t>ネン</t>
    </rPh>
    <rPh sb="17" eb="18">
      <t>タイ</t>
    </rPh>
    <rPh sb="18" eb="21">
      <t>ゼンネンヒ</t>
    </rPh>
    <rPh sb="21" eb="23">
      <t>ゾウカ</t>
    </rPh>
    <rPh sb="23" eb="25">
      <t>ジンコウ</t>
    </rPh>
    <rPh sb="26" eb="28">
      <t>ヒカク</t>
    </rPh>
    <rPh sb="29" eb="31">
      <t>キジュン</t>
    </rPh>
    <rPh sb="32" eb="33">
      <t>コト</t>
    </rPh>
    <rPh sb="37" eb="39">
      <t>サンコウ</t>
    </rPh>
    <rPh sb="39" eb="40">
      <t>アタイ</t>
    </rPh>
    <phoneticPr fontId="3"/>
  </si>
  <si>
    <t>東京都総務局統計部統計調整課｢東京都統計年鑑｣、区民部戸籍住民課｢練馬区の世帯と人口｣</t>
    <rPh sb="9" eb="11">
      <t>トウケイ</t>
    </rPh>
    <rPh sb="11" eb="13">
      <t>チョウセイ</t>
    </rPh>
    <rPh sb="13" eb="14">
      <t>カ</t>
    </rPh>
    <rPh sb="27" eb="29">
      <t>コセキ</t>
    </rPh>
    <rPh sb="29" eb="31">
      <t>ジュウミン</t>
    </rPh>
    <phoneticPr fontId="3"/>
  </si>
  <si>
    <t>町丁名</t>
    <rPh sb="0" eb="1">
      <t>マチ</t>
    </rPh>
    <rPh sb="1" eb="2">
      <t>チョウ</t>
    </rPh>
    <rPh sb="2" eb="3">
      <t>メイ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</si>
  <si>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</si>
  <si>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人口</t>
    <phoneticPr fontId="3"/>
  </si>
  <si>
    <t>人口密度
(人／㎢)</t>
    <rPh sb="0" eb="2">
      <t>ジンコウ</t>
    </rPh>
    <rPh sb="2" eb="4">
      <t>ミツド</t>
    </rPh>
    <phoneticPr fontId="3"/>
  </si>
  <si>
    <t>１ 世 帯
当り人員</t>
    <rPh sb="2" eb="3">
      <t>ヨ</t>
    </rPh>
    <rPh sb="4" eb="5">
      <t>オビ</t>
    </rPh>
    <phoneticPr fontId="3"/>
  </si>
  <si>
    <t>対前年比増加</t>
    <phoneticPr fontId="3"/>
  </si>
  <si>
    <t>土地面積</t>
    <rPh sb="0" eb="2">
      <t>トチ</t>
    </rPh>
    <rPh sb="2" eb="4">
      <t>メンセキ</t>
    </rPh>
    <phoneticPr fontId="3"/>
  </si>
  <si>
    <t>前年の世帯数</t>
    <rPh sb="0" eb="2">
      <t>ゼンネン</t>
    </rPh>
    <rPh sb="3" eb="6">
      <t>セタイスウ</t>
    </rPh>
    <phoneticPr fontId="3"/>
  </si>
  <si>
    <t>前年の人口</t>
    <rPh sb="0" eb="2">
      <t>ゼンネン</t>
    </rPh>
    <rPh sb="3" eb="5">
      <t>ジンコウ</t>
    </rPh>
    <phoneticPr fontId="3"/>
  </si>
  <si>
    <t>男</t>
    <phoneticPr fontId="3"/>
  </si>
  <si>
    <t>女</t>
    <phoneticPr fontId="3"/>
  </si>
  <si>
    <t>人口</t>
    <rPh sb="0" eb="1">
      <t>ヒト</t>
    </rPh>
    <rPh sb="1" eb="2">
      <t>クチ</t>
    </rPh>
    <phoneticPr fontId="3"/>
  </si>
  <si>
    <t>総数</t>
    <rPh sb="0" eb="2">
      <t>ソウスウ</t>
    </rPh>
    <phoneticPr fontId="3"/>
  </si>
  <si>
    <t>旭丘</t>
    <rPh sb="0" eb="2">
      <t>アサヒガオカ</t>
    </rPh>
    <phoneticPr fontId="3"/>
  </si>
  <si>
    <t>１丁目</t>
    <rPh sb="1" eb="3">
      <t>チョウメ</t>
    </rPh>
    <phoneticPr fontId="3"/>
  </si>
  <si>
    <t>２丁目</t>
    <rPh sb="1" eb="3">
      <t>チョウメ</t>
    </rPh>
    <phoneticPr fontId="3"/>
  </si>
  <si>
    <t>小竹町</t>
    <rPh sb="0" eb="3">
      <t>コタケマチ</t>
    </rPh>
    <phoneticPr fontId="3"/>
  </si>
  <si>
    <t>栄町</t>
    <rPh sb="0" eb="2">
      <t>サカエチョウ</t>
    </rPh>
    <phoneticPr fontId="3"/>
  </si>
  <si>
    <t>羽沢</t>
    <rPh sb="0" eb="2">
      <t>ハザワ</t>
    </rPh>
    <phoneticPr fontId="3"/>
  </si>
  <si>
    <t>３丁目</t>
    <rPh sb="1" eb="3">
      <t>チョウメ</t>
    </rPh>
    <phoneticPr fontId="3"/>
  </si>
  <si>
    <t>豊玉上</t>
    <rPh sb="0" eb="2">
      <t>トヨタマ</t>
    </rPh>
    <rPh sb="2" eb="3">
      <t>ウエ</t>
    </rPh>
    <phoneticPr fontId="3"/>
  </si>
  <si>
    <t>豊玉中</t>
    <rPh sb="0" eb="2">
      <t>トヨタマ</t>
    </rPh>
    <rPh sb="2" eb="3">
      <t>ナカ</t>
    </rPh>
    <phoneticPr fontId="3"/>
  </si>
  <si>
    <t>４丁目</t>
    <rPh sb="1" eb="3">
      <t>チョウメ</t>
    </rPh>
    <phoneticPr fontId="3"/>
  </si>
  <si>
    <t>豊玉南</t>
    <rPh sb="0" eb="3">
      <t>トヨタマミナミ</t>
    </rPh>
    <phoneticPr fontId="3"/>
  </si>
  <si>
    <t>豊玉北</t>
    <rPh sb="0" eb="3">
      <t>トヨタマキタ</t>
    </rPh>
    <phoneticPr fontId="3"/>
  </si>
  <si>
    <t>５丁目</t>
    <rPh sb="1" eb="3">
      <t>チョウメ</t>
    </rPh>
    <phoneticPr fontId="3"/>
  </si>
  <si>
    <t>６丁目</t>
    <rPh sb="1" eb="3">
      <t>チョウメ</t>
    </rPh>
    <phoneticPr fontId="3"/>
  </si>
  <si>
    <t>中村</t>
    <rPh sb="0" eb="2">
      <t>ナカムラ</t>
    </rPh>
    <phoneticPr fontId="3"/>
  </si>
  <si>
    <t>中村南</t>
    <rPh sb="0" eb="3">
      <t>ナカムラミナミ</t>
    </rPh>
    <phoneticPr fontId="3"/>
  </si>
  <si>
    <t>中村北</t>
    <rPh sb="0" eb="3">
      <t>ナカムラキタ</t>
    </rPh>
    <phoneticPr fontId="3"/>
  </si>
  <si>
    <t>桜台</t>
    <rPh sb="0" eb="2">
      <t>サクラダイ</t>
    </rPh>
    <phoneticPr fontId="3"/>
  </si>
  <si>
    <t>練馬</t>
    <rPh sb="0" eb="2">
      <t>ネリマ</t>
    </rPh>
    <phoneticPr fontId="3"/>
  </si>
  <si>
    <t>向山</t>
    <rPh sb="0" eb="2">
      <t>コウヤマ</t>
    </rPh>
    <phoneticPr fontId="3"/>
  </si>
  <si>
    <t>：</t>
    <phoneticPr fontId="3"/>
  </si>
  <si>
    <t>区民部戸籍住民課｢練馬区の世帯と人口｣</t>
    <rPh sb="0" eb="2">
      <t>クミン</t>
    </rPh>
    <rPh sb="2" eb="3">
      <t>ブ</t>
    </rPh>
    <rPh sb="3" eb="5">
      <t>コセキ</t>
    </rPh>
    <rPh sb="5" eb="8">
      <t>ジュウミンカ</t>
    </rPh>
    <rPh sb="9" eb="12">
      <t>ネリマク</t>
    </rPh>
    <rPh sb="13" eb="15">
      <t>セタイ</t>
    </rPh>
    <rPh sb="16" eb="18">
      <t>ジンコウ</t>
    </rPh>
    <phoneticPr fontId="3"/>
  </si>
  <si>
    <t>　(住　民　基　本　台　帳)</t>
    <phoneticPr fontId="3"/>
  </si>
  <si>
    <t>貫井</t>
    <rPh sb="0" eb="2">
      <t>ヌクイ</t>
    </rPh>
    <phoneticPr fontId="3"/>
  </si>
  <si>
    <t>錦</t>
    <rPh sb="0" eb="1">
      <t>ニシキ</t>
    </rPh>
    <phoneticPr fontId="3"/>
  </si>
  <si>
    <t>氷川台</t>
    <rPh sb="0" eb="3">
      <t>ヒカワダイ</t>
    </rPh>
    <phoneticPr fontId="3"/>
  </si>
  <si>
    <t>平和台</t>
    <rPh sb="0" eb="3">
      <t>ヘイワダイ</t>
    </rPh>
    <phoneticPr fontId="3"/>
  </si>
  <si>
    <t>早宮</t>
    <rPh sb="0" eb="2">
      <t>ハヤミヤ</t>
    </rPh>
    <phoneticPr fontId="3"/>
  </si>
  <si>
    <t>春日町</t>
    <rPh sb="0" eb="3">
      <t>カスガチョウ</t>
    </rPh>
    <phoneticPr fontId="3"/>
  </si>
  <si>
    <t>高松</t>
    <rPh sb="0" eb="2">
      <t>タカマツ</t>
    </rPh>
    <phoneticPr fontId="3"/>
  </si>
  <si>
    <t>北町</t>
    <rPh sb="0" eb="2">
      <t>キタマチ</t>
    </rPh>
    <phoneticPr fontId="3"/>
  </si>
  <si>
    <t>７丁目</t>
    <rPh sb="1" eb="3">
      <t>チョウメ</t>
    </rPh>
    <phoneticPr fontId="3"/>
  </si>
  <si>
    <t>８丁目</t>
    <rPh sb="1" eb="3">
      <t>チョウメ</t>
    </rPh>
    <phoneticPr fontId="3"/>
  </si>
  <si>
    <t>田柄</t>
    <rPh sb="0" eb="2">
      <t>タガラ</t>
    </rPh>
    <phoneticPr fontId="3"/>
  </si>
  <si>
    <t>光が丘</t>
    <rPh sb="0" eb="1">
      <t>ヒカリ</t>
    </rPh>
    <rPh sb="2" eb="3">
      <t>オカ</t>
    </rPh>
    <phoneticPr fontId="3"/>
  </si>
  <si>
    <t>旭町</t>
    <rPh sb="0" eb="2">
      <t>アサヒチョウ</t>
    </rPh>
    <phoneticPr fontId="3"/>
  </si>
  <si>
    <t>土支田</t>
    <rPh sb="0" eb="3">
      <t>ドシダ</t>
    </rPh>
    <phoneticPr fontId="3"/>
  </si>
  <si>
    <t>富士見台</t>
    <rPh sb="0" eb="4">
      <t>フジミダイ</t>
    </rPh>
    <phoneticPr fontId="3"/>
  </si>
  <si>
    <t>南田中</t>
    <rPh sb="0" eb="3">
      <t>ミナミタナカ</t>
    </rPh>
    <phoneticPr fontId="3"/>
  </si>
  <si>
    <t>高野台</t>
    <rPh sb="0" eb="3">
      <t>タカノダイ</t>
    </rPh>
    <phoneticPr fontId="3"/>
  </si>
  <si>
    <t>谷原</t>
    <rPh sb="0" eb="2">
      <t>ヤハラ</t>
    </rPh>
    <phoneticPr fontId="3"/>
  </si>
  <si>
    <t>三原台</t>
    <rPh sb="0" eb="3">
      <t>ミハラダイ</t>
    </rPh>
    <phoneticPr fontId="3"/>
  </si>
  <si>
    <t>石神井町</t>
    <rPh sb="0" eb="4">
      <t>シャクジイマチ</t>
    </rPh>
    <phoneticPr fontId="3"/>
  </si>
  <si>
    <t>石神井台</t>
    <rPh sb="0" eb="4">
      <t>シャクジイダイ</t>
    </rPh>
    <phoneticPr fontId="3"/>
  </si>
  <si>
    <t>上石神井</t>
    <rPh sb="0" eb="4">
      <t>カミシャクジイ</t>
    </rPh>
    <phoneticPr fontId="3"/>
  </si>
  <si>
    <t>上石神井南町</t>
    <rPh sb="0" eb="4">
      <t>カミシャクジイ</t>
    </rPh>
    <rPh sb="4" eb="6">
      <t>ミナミマチ</t>
    </rPh>
    <phoneticPr fontId="3"/>
  </si>
  <si>
    <t>　(住　民　基　本　台　帳)　(つ　づ　き)</t>
    <phoneticPr fontId="3"/>
  </si>
  <si>
    <t>下石神井</t>
    <rPh sb="0" eb="4">
      <t>シモシャクジイ</t>
    </rPh>
    <phoneticPr fontId="3"/>
  </si>
  <si>
    <t>立野町</t>
    <rPh sb="0" eb="2">
      <t>タテノ</t>
    </rPh>
    <rPh sb="2" eb="3">
      <t>チョウ</t>
    </rPh>
    <phoneticPr fontId="3"/>
  </si>
  <si>
    <t>関町東</t>
    <rPh sb="0" eb="3">
      <t>セキマチヒガシ</t>
    </rPh>
    <phoneticPr fontId="3"/>
  </si>
  <si>
    <t>関町南</t>
    <rPh sb="0" eb="3">
      <t>セキマチミナミ</t>
    </rPh>
    <phoneticPr fontId="3"/>
  </si>
  <si>
    <t>関町北</t>
    <rPh sb="0" eb="3">
      <t>セキマチキタ</t>
    </rPh>
    <phoneticPr fontId="3"/>
  </si>
  <si>
    <t>東大泉</t>
    <rPh sb="0" eb="3">
      <t>ヒガシオオイズミ</t>
    </rPh>
    <phoneticPr fontId="3"/>
  </si>
  <si>
    <t>西大泉町</t>
    <rPh sb="0" eb="3">
      <t>ニシオオイズミ</t>
    </rPh>
    <rPh sb="3" eb="4">
      <t>マチ</t>
    </rPh>
    <phoneticPr fontId="3"/>
  </si>
  <si>
    <t>西大泉</t>
    <rPh sb="0" eb="3">
      <t>ニシオオイズミ</t>
    </rPh>
    <phoneticPr fontId="3"/>
  </si>
  <si>
    <t>南大泉</t>
    <rPh sb="0" eb="3">
      <t>ミナミオオイズミ</t>
    </rPh>
    <phoneticPr fontId="3"/>
  </si>
  <si>
    <t>大泉町</t>
    <rPh sb="0" eb="3">
      <t>オオイズミマチ</t>
    </rPh>
    <phoneticPr fontId="3"/>
  </si>
  <si>
    <t>大泉学園町</t>
    <rPh sb="0" eb="5">
      <t>オオイズミガクエンチョウ</t>
    </rPh>
    <phoneticPr fontId="3"/>
  </si>
  <si>
    <t>９丁目</t>
    <rPh sb="1" eb="3">
      <t>チョウメ</t>
    </rPh>
    <phoneticPr fontId="3"/>
  </si>
  <si>
    <t>年齢</t>
    <rPh sb="0" eb="1">
      <t>トシ</t>
    </rPh>
    <rPh sb="1" eb="2">
      <t>ヨワイ</t>
    </rPh>
    <phoneticPr fontId="3"/>
  </si>
  <si>
    <t>総数</t>
    <rPh sb="0" eb="1">
      <t>フサ</t>
    </rPh>
    <rPh sb="1" eb="2">
      <t>カズ</t>
    </rPh>
    <phoneticPr fontId="3"/>
  </si>
  <si>
    <t>０ ～ ４</t>
    <phoneticPr fontId="3"/>
  </si>
  <si>
    <t>歳</t>
    <rPh sb="0" eb="1">
      <t>サイ</t>
    </rPh>
    <phoneticPr fontId="3"/>
  </si>
  <si>
    <t>50 ～ 54</t>
    <phoneticPr fontId="3"/>
  </si>
  <si>
    <t>０</t>
    <phoneticPr fontId="3"/>
  </si>
  <si>
    <t>１</t>
  </si>
  <si>
    <t>２</t>
  </si>
  <si>
    <t>３</t>
  </si>
  <si>
    <t>４</t>
  </si>
  <si>
    <t>５ ～ ９</t>
    <phoneticPr fontId="3"/>
  </si>
  <si>
    <t>55 ～ 59</t>
    <phoneticPr fontId="3"/>
  </si>
  <si>
    <t>５</t>
    <phoneticPr fontId="3"/>
  </si>
  <si>
    <t>６</t>
  </si>
  <si>
    <t>７</t>
  </si>
  <si>
    <t>８</t>
  </si>
  <si>
    <t>９</t>
  </si>
  <si>
    <t>10 ～ 14</t>
    <phoneticPr fontId="3"/>
  </si>
  <si>
    <t>60 ～ 64</t>
    <phoneticPr fontId="3"/>
  </si>
  <si>
    <t>15 ～ 19</t>
    <phoneticPr fontId="3"/>
  </si>
  <si>
    <t>65 ～ 69</t>
    <phoneticPr fontId="3"/>
  </si>
  <si>
    <t>20 ～ 24</t>
    <phoneticPr fontId="3"/>
  </si>
  <si>
    <t>70 ～ 74</t>
    <phoneticPr fontId="3"/>
  </si>
  <si>
    <t>25 ～ 29</t>
    <phoneticPr fontId="3"/>
  </si>
  <si>
    <t>75 ～ 79</t>
    <phoneticPr fontId="3"/>
  </si>
  <si>
    <t>30 ～ 34</t>
    <phoneticPr fontId="3"/>
  </si>
  <si>
    <t>80 ～ 84</t>
    <phoneticPr fontId="3"/>
  </si>
  <si>
    <t>35 ～ 39</t>
    <phoneticPr fontId="3"/>
  </si>
  <si>
    <t>85 ～ 89</t>
    <phoneticPr fontId="3"/>
  </si>
  <si>
    <t>40 ～ 44</t>
    <phoneticPr fontId="3"/>
  </si>
  <si>
    <t>90 ～ 94</t>
    <phoneticPr fontId="3"/>
  </si>
  <si>
    <t>45 ～ 49</t>
    <phoneticPr fontId="3"/>
  </si>
  <si>
    <t>95 ～ 99</t>
    <phoneticPr fontId="3"/>
  </si>
  <si>
    <t>100 歳 以 上</t>
    <rPh sb="4" eb="5">
      <t>サイ</t>
    </rPh>
    <rPh sb="6" eb="7">
      <t>イ</t>
    </rPh>
    <rPh sb="8" eb="9">
      <t>ウエ</t>
    </rPh>
    <phoneticPr fontId="3"/>
  </si>
  <si>
    <t>：</t>
    <phoneticPr fontId="3"/>
  </si>
  <si>
    <t>区民部戸籍住民課「練馬区年齢別人口」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9" eb="12">
      <t>ネリマク</t>
    </rPh>
    <rPh sb="12" eb="14">
      <t>ネンレイ</t>
    </rPh>
    <rPh sb="14" eb="15">
      <t>ベツ</t>
    </rPh>
    <rPh sb="15" eb="17">
      <t>ジンコウ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</si>
  <si>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</si>
  <si>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</si>
  <si>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</si>
  <si>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</si>
  <si>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</si>
  <si>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</si>
  <si>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</si>
  <si>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</si>
  <si>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</si>
  <si>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</si>
  <si>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</si>
  <si>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</si>
  <si>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</si>
  <si>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</si>
  <si>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</si>
  <si>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</si>
  <si>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</si>
  <si>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</si>
  <si>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</si>
  <si>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</si>
  <si>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100歳以上</t>
    <rPh sb="3" eb="4">
      <t>サイ</t>
    </rPh>
    <rPh sb="4" eb="5">
      <t>イ</t>
    </rPh>
    <rPh sb="5" eb="6">
      <t>ウエ</t>
    </rPh>
    <phoneticPr fontId="3"/>
  </si>
  <si>
    <t>(各年１月１日現在)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</si>
  <si>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</si>
  <si>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</si>
  <si>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</si>
  <si>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老年化指数</t>
    <rPh sb="0" eb="2">
      <t>ロウネン</t>
    </rPh>
    <rPh sb="2" eb="3">
      <t>カ</t>
    </rPh>
    <rPh sb="3" eb="5">
      <t>シスウ</t>
    </rPh>
    <phoneticPr fontId="3"/>
  </si>
  <si>
    <t>老年人口１人当り
生 産 年 齢 人 口</t>
    <rPh sb="0" eb="2">
      <t>ロウネン</t>
    </rPh>
    <rPh sb="2" eb="4">
      <t>ジンコウ</t>
    </rPh>
    <rPh sb="5" eb="6">
      <t>ヒト</t>
    </rPh>
    <rPh sb="6" eb="7">
      <t>アタ</t>
    </rPh>
    <rPh sb="9" eb="10">
      <t>ショウ</t>
    </rPh>
    <rPh sb="11" eb="12">
      <t>サン</t>
    </rPh>
    <rPh sb="13" eb="14">
      <t>トシ</t>
    </rPh>
    <rPh sb="15" eb="16">
      <t>ヨワイ</t>
    </rPh>
    <rPh sb="17" eb="18">
      <t>ジン</t>
    </rPh>
    <rPh sb="19" eb="20">
      <t>クチ</t>
    </rPh>
    <phoneticPr fontId="3"/>
  </si>
  <si>
    <t>(1)</t>
    <phoneticPr fontId="3"/>
  </si>
  <si>
    <t>(2)</t>
  </si>
  <si>
    <t>年少人口指数　＝</t>
    <rPh sb="0" eb="2">
      <t>ネンショウ</t>
    </rPh>
    <rPh sb="2" eb="4">
      <t>ジンコウ</t>
    </rPh>
    <rPh sb="4" eb="6">
      <t>シスウ</t>
    </rPh>
    <phoneticPr fontId="3"/>
  </si>
  <si>
    <t>年 少 人 口 (０～14歳)</t>
    <rPh sb="0" eb="1">
      <t>トシ</t>
    </rPh>
    <rPh sb="2" eb="3">
      <t>ショウ</t>
    </rPh>
    <rPh sb="4" eb="5">
      <t>ジン</t>
    </rPh>
    <rPh sb="6" eb="7">
      <t>クチ</t>
    </rPh>
    <rPh sb="13" eb="14">
      <t>サイ</t>
    </rPh>
    <phoneticPr fontId="3"/>
  </si>
  <si>
    <t xml:space="preserve"> × 100</t>
    <phoneticPr fontId="3"/>
  </si>
  <si>
    <t>生産年齢人口(15～64歳)</t>
    <rPh sb="0" eb="2">
      <t>セイサン</t>
    </rPh>
    <rPh sb="2" eb="4">
      <t>ネンレイ</t>
    </rPh>
    <rPh sb="4" eb="6">
      <t>ジンコウ</t>
    </rPh>
    <rPh sb="12" eb="13">
      <t>サイ</t>
    </rPh>
    <phoneticPr fontId="3"/>
  </si>
  <si>
    <t>(3)</t>
  </si>
  <si>
    <t>老年人口指数　＝</t>
    <rPh sb="0" eb="2">
      <t>ロウネン</t>
    </rPh>
    <rPh sb="2" eb="4">
      <t>ジンコウ</t>
    </rPh>
    <rPh sb="4" eb="6">
      <t>シスウ</t>
    </rPh>
    <phoneticPr fontId="3"/>
  </si>
  <si>
    <t>老 年 人 口 (65歳以上)</t>
    <rPh sb="2" eb="3">
      <t>ネン</t>
    </rPh>
    <rPh sb="11" eb="12">
      <t>サイ</t>
    </rPh>
    <rPh sb="12" eb="14">
      <t>イジョウ</t>
    </rPh>
    <phoneticPr fontId="3"/>
  </si>
  <si>
    <t>(4)</t>
  </si>
  <si>
    <t>従属人口指数　＝</t>
    <rPh sb="0" eb="2">
      <t>ジュウゾク</t>
    </rPh>
    <rPh sb="2" eb="4">
      <t>ジンコウ</t>
    </rPh>
    <rPh sb="4" eb="6">
      <t>シスウ</t>
    </rPh>
    <phoneticPr fontId="3"/>
  </si>
  <si>
    <t>年少人口(０～14歳)　＋　老年人口(65歳以上)</t>
    <rPh sb="14" eb="16">
      <t>ロウネン</t>
    </rPh>
    <rPh sb="16" eb="18">
      <t>ジンコウ</t>
    </rPh>
    <rPh sb="21" eb="22">
      <t>サイ</t>
    </rPh>
    <rPh sb="22" eb="24">
      <t>イジョウ</t>
    </rPh>
    <phoneticPr fontId="3"/>
  </si>
  <si>
    <t>生　産　年　齢　人　口　(15～64歳)</t>
    <rPh sb="0" eb="1">
      <t>ショウ</t>
    </rPh>
    <rPh sb="2" eb="3">
      <t>サン</t>
    </rPh>
    <rPh sb="4" eb="5">
      <t>トシ</t>
    </rPh>
    <rPh sb="6" eb="7">
      <t>ヨワイ</t>
    </rPh>
    <rPh sb="8" eb="9">
      <t>ジン</t>
    </rPh>
    <rPh sb="10" eb="11">
      <t>クチ</t>
    </rPh>
    <rPh sb="18" eb="19">
      <t>サイ</t>
    </rPh>
    <phoneticPr fontId="3"/>
  </si>
  <si>
    <t>(5)</t>
  </si>
  <si>
    <t>老年化指数　　＝</t>
    <rPh sb="0" eb="2">
      <t>ロウネン</t>
    </rPh>
    <rPh sb="2" eb="3">
      <t>カ</t>
    </rPh>
    <rPh sb="3" eb="5">
      <t>シスウ</t>
    </rPh>
    <phoneticPr fontId="3"/>
  </si>
  <si>
    <t>(6)</t>
  </si>
  <si>
    <t>老年人口１人当り生産年齢人口　＝</t>
    <phoneticPr fontId="3"/>
  </si>
  <si>
    <t>老 年 人 口 (65歳以上)</t>
    <rPh sb="2" eb="3">
      <t>ネン</t>
    </rPh>
    <phoneticPr fontId="3"/>
  </si>
  <si>
    <t>：</t>
    <phoneticPr fontId="3"/>
  </si>
  <si>
    <t>年齢</t>
    <rPh sb="0" eb="2">
      <t>ネンレイ</t>
    </rPh>
    <phoneticPr fontId="3"/>
  </si>
  <si>
    <t>104歳以上</t>
    <rPh sb="3" eb="4">
      <t>サイ</t>
    </rPh>
    <rPh sb="4" eb="6">
      <t>イジョウ</t>
    </rPh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</si>
  <si>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19"/>
  </si>
  <si>
    <t>老年人口指数</t>
    <rPh sb="0" eb="2">
      <t>ロウネン</t>
    </rPh>
    <rPh sb="2" eb="4">
      <t>ジンコウ</t>
    </rPh>
    <rPh sb="4" eb="6">
      <t>シスウ</t>
    </rPh>
    <phoneticPr fontId="19"/>
  </si>
  <si>
    <t>従属人口指数</t>
    <rPh sb="0" eb="2">
      <t>ジュウゾク</t>
    </rPh>
    <rPh sb="2" eb="4">
      <t>ジンコウ</t>
    </rPh>
    <rPh sb="4" eb="6">
      <t>シスウ</t>
    </rPh>
    <phoneticPr fontId="19"/>
  </si>
  <si>
    <t>老年化指数</t>
    <rPh sb="0" eb="2">
      <t>ロウネン</t>
    </rPh>
    <rPh sb="2" eb="3">
      <t>カ</t>
    </rPh>
    <rPh sb="3" eb="5">
      <t>シスウ</t>
    </rPh>
    <phoneticPr fontId="19"/>
  </si>
  <si>
    <t>老年人口１人当り生産年齢人口</t>
    <rPh sb="0" eb="2">
      <t>ロウネン</t>
    </rPh>
    <rPh sb="2" eb="4">
      <t>ジンコウ</t>
    </rPh>
    <rPh sb="5" eb="6">
      <t>ヒト</t>
    </rPh>
    <rPh sb="6" eb="7">
      <t>アタ</t>
    </rPh>
    <rPh sb="8" eb="10">
      <t>セイサン</t>
    </rPh>
    <rPh sb="10" eb="12">
      <t>ネンレイ</t>
    </rPh>
    <rPh sb="12" eb="14">
      <t>ジンコウ</t>
    </rPh>
    <phoneticPr fontId="19"/>
  </si>
  <si>
    <t>昭和40年</t>
    <rPh sb="0" eb="2">
      <t>ショウワ</t>
    </rPh>
    <rPh sb="4" eb="5">
      <t>ネン</t>
    </rPh>
    <phoneticPr fontId="19"/>
  </si>
  <si>
    <t>平成２年</t>
    <rPh sb="0" eb="2">
      <t>ヘイセイ</t>
    </rPh>
    <rPh sb="3" eb="4">
      <t>ネン</t>
    </rPh>
    <phoneticPr fontId="19"/>
  </si>
  <si>
    <t>　　16　　</t>
    <phoneticPr fontId="3"/>
  </si>
  <si>
    <t>　　17　　</t>
    <phoneticPr fontId="3"/>
  </si>
  <si>
    <t>　　18　　</t>
    <phoneticPr fontId="3"/>
  </si>
  <si>
    <t xml:space="preserve">    19</t>
    <phoneticPr fontId="3"/>
  </si>
  <si>
    <t xml:space="preserve">    20</t>
    <phoneticPr fontId="3"/>
  </si>
  <si>
    <t xml:space="preserve">    21</t>
  </si>
  <si>
    <t xml:space="preserve">    22</t>
  </si>
  <si>
    <t>転入</t>
    <rPh sb="0" eb="2">
      <t>テンニュウ</t>
    </rPh>
    <phoneticPr fontId="3"/>
  </si>
  <si>
    <t>転出</t>
    <rPh sb="0" eb="2">
      <t>テンシュツ</t>
    </rPh>
    <phoneticPr fontId="3"/>
  </si>
  <si>
    <t xml:space="preserve">    23</t>
  </si>
  <si>
    <t>(人口動態調査)</t>
    <rPh sb="1" eb="3">
      <t>ジンコウ</t>
    </rPh>
    <rPh sb="3" eb="5">
      <t>ドウタイ</t>
    </rPh>
    <rPh sb="5" eb="7">
      <t>チョウサ</t>
    </rPh>
    <phoneticPr fontId="3"/>
  </si>
  <si>
    <t>離婚</t>
    <rPh sb="0" eb="2">
      <t>リコン</t>
    </rPh>
    <phoneticPr fontId="3"/>
  </si>
  <si>
    <t>婚姻</t>
    <rPh sb="0" eb="2">
      <t>コンイン</t>
    </rPh>
    <phoneticPr fontId="3"/>
  </si>
  <si>
    <t>サウジアラビア</t>
    <phoneticPr fontId="3"/>
  </si>
  <si>
    <t>スリランカ</t>
    <phoneticPr fontId="3"/>
  </si>
  <si>
    <t>イタリア</t>
    <phoneticPr fontId="3"/>
  </si>
  <si>
    <t>スペイン</t>
    <phoneticPr fontId="3"/>
  </si>
  <si>
    <t>モンゴル</t>
    <phoneticPr fontId="3"/>
  </si>
  <si>
    <t>アイルランド</t>
    <phoneticPr fontId="3"/>
  </si>
  <si>
    <t>ウクライナ</t>
    <phoneticPr fontId="3"/>
  </si>
  <si>
    <t>ベルギー</t>
    <phoneticPr fontId="3"/>
  </si>
  <si>
    <t>ポーランド</t>
    <phoneticPr fontId="3"/>
  </si>
  <si>
    <t>アルゼンチン</t>
    <phoneticPr fontId="3"/>
  </si>
  <si>
    <t>メキシコ</t>
    <phoneticPr fontId="3"/>
  </si>
  <si>
    <t>イスラエル</t>
    <phoneticPr fontId="3"/>
  </si>
  <si>
    <t>オランダ</t>
    <phoneticPr fontId="3"/>
  </si>
  <si>
    <t>スイス</t>
    <phoneticPr fontId="3"/>
  </si>
  <si>
    <t>フィンランド</t>
    <phoneticPr fontId="3"/>
  </si>
  <si>
    <t>ウズベキスタン</t>
    <phoneticPr fontId="3"/>
  </si>
  <si>
    <t>ギニア</t>
    <phoneticPr fontId="3"/>
  </si>
  <si>
    <t>キューバ</t>
    <phoneticPr fontId="3"/>
  </si>
  <si>
    <t>デンマーク</t>
    <phoneticPr fontId="3"/>
  </si>
  <si>
    <t>ベネズエラ</t>
    <phoneticPr fontId="3"/>
  </si>
  <si>
    <t>エストニア</t>
    <phoneticPr fontId="3"/>
  </si>
  <si>
    <t>オーストリア</t>
    <phoneticPr fontId="3"/>
  </si>
  <si>
    <t>カンボジア</t>
    <phoneticPr fontId="3"/>
  </si>
  <si>
    <t>ノルウェー</t>
    <phoneticPr fontId="3"/>
  </si>
  <si>
    <t>モロッコ</t>
    <phoneticPr fontId="3"/>
  </si>
  <si>
    <t>エクアドル</t>
    <phoneticPr fontId="3"/>
  </si>
  <si>
    <t>カメルーン</t>
    <phoneticPr fontId="3"/>
  </si>
  <si>
    <t>ギリシャ</t>
    <phoneticPr fontId="3"/>
  </si>
  <si>
    <t>スロバキア</t>
    <phoneticPr fontId="3"/>
  </si>
  <si>
    <t>セネガル</t>
    <phoneticPr fontId="3"/>
  </si>
  <si>
    <t>チリ</t>
    <phoneticPr fontId="3"/>
  </si>
  <si>
    <t>ブルガリア</t>
    <phoneticPr fontId="3"/>
  </si>
  <si>
    <t>ホンジュラス</t>
    <phoneticPr fontId="3"/>
  </si>
  <si>
    <t>ボリビア</t>
    <phoneticPr fontId="3"/>
  </si>
  <si>
    <t>エチオピア</t>
    <phoneticPr fontId="3"/>
  </si>
  <si>
    <t>ケニア</t>
    <phoneticPr fontId="3"/>
  </si>
  <si>
    <t>ジンバブエ</t>
    <phoneticPr fontId="3"/>
  </si>
  <si>
    <t>チェコ</t>
    <phoneticPr fontId="3"/>
  </si>
  <si>
    <t>チュニジア</t>
    <phoneticPr fontId="3"/>
  </si>
  <si>
    <t>ベラルーシ</t>
    <phoneticPr fontId="3"/>
  </si>
  <si>
    <t>モルディブ</t>
    <phoneticPr fontId="3"/>
  </si>
  <si>
    <t>ラオス</t>
    <phoneticPr fontId="3"/>
  </si>
  <si>
    <t>アイスランド</t>
    <phoneticPr fontId="3"/>
  </si>
  <si>
    <t>アルメニア</t>
    <phoneticPr fontId="3"/>
  </si>
  <si>
    <t>ウガンダ</t>
    <phoneticPr fontId="3"/>
  </si>
  <si>
    <t>エルサルバドル</t>
    <phoneticPr fontId="3"/>
  </si>
  <si>
    <t>カザフスタン</t>
    <phoneticPr fontId="3"/>
  </si>
  <si>
    <t>ガボン</t>
    <phoneticPr fontId="3"/>
  </si>
  <si>
    <t>コスタリカ</t>
    <phoneticPr fontId="3"/>
  </si>
  <si>
    <t>ジャマイカ</t>
    <phoneticPr fontId="3"/>
  </si>
  <si>
    <t>トーゴ</t>
    <phoneticPr fontId="3"/>
  </si>
  <si>
    <t>フィジー</t>
    <phoneticPr fontId="3"/>
  </si>
  <si>
    <t>ベナン</t>
    <phoneticPr fontId="3"/>
  </si>
  <si>
    <t>マダガスカル</t>
    <phoneticPr fontId="3"/>
  </si>
  <si>
    <t>マラウイ</t>
    <phoneticPr fontId="3"/>
  </si>
  <si>
    <t>ミクロネシア</t>
    <phoneticPr fontId="3"/>
  </si>
  <si>
    <t>リベリア</t>
    <phoneticPr fontId="3"/>
  </si>
  <si>
    <t>ヨルダン</t>
    <phoneticPr fontId="3"/>
  </si>
  <si>
    <t>昭和23年</t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</si>
  <si>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24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</si>
  <si>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26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</si>
  <si>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27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</si>
  <si>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28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</si>
  <si>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29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</si>
  <si>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30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</si>
  <si>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31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</si>
  <si>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33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</si>
  <si>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34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</si>
  <si>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35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</si>
  <si>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36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</si>
  <si>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37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</si>
  <si>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38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</si>
  <si>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39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</si>
  <si>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40</t>
    </r>
    <r>
      <rPr>
        <sz val="9"/>
        <color indexed="9"/>
        <rFont val="ＭＳ 明朝"/>
        <family val="1"/>
        <charset val="128"/>
      </rPr>
      <t>年</t>
    </r>
    <r>
      <rPr>
        <sz val="9"/>
        <color indexed="9"/>
        <rFont val="ＭＳ 明朝"/>
        <family val="1"/>
        <charset val="128"/>
      </rPr>
      <t/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</si>
  <si>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41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</si>
  <si>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43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</si>
  <si>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49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</si>
  <si>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51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</si>
  <si>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53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</si>
  <si>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rFont val="ＭＳ 明朝"/>
        <family val="1"/>
        <charset val="128"/>
      </rPr>
      <t>5</t>
    </r>
    <r>
      <rPr>
        <sz val="9"/>
        <color indexed="8"/>
        <rFont val="ＭＳ 明朝"/>
        <family val="1"/>
        <charset val="128"/>
      </rPr>
      <t>9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</si>
  <si>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t>昭和</t>
    </r>
    <r>
      <rPr>
        <sz val="9"/>
        <rFont val="ＭＳ 明朝"/>
        <family val="1"/>
        <charset val="128"/>
      </rPr>
      <t>61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</si>
  <si>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color indexed="8"/>
        <rFont val="ＭＳ 明朝"/>
        <family val="1"/>
        <charset val="128"/>
      </rPr>
      <t>63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</si>
  <si>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r>
      <rPr>
        <sz val="9"/>
        <color indexed="9"/>
        <rFont val="ＭＳ 明朝"/>
        <family val="1"/>
        <charset val="128"/>
      </rPr>
      <t>昭和</t>
    </r>
    <r>
      <rPr>
        <sz val="9"/>
        <rFont val="ＭＳ 明朝"/>
        <family val="1"/>
        <charset val="128"/>
      </rPr>
      <t>64</t>
    </r>
    <r>
      <rPr>
        <sz val="9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3"/>
  </si>
  <si>
    <t xml:space="preserve">… </t>
  </si>
  <si>
    <t>昭和23～28年の全数値は食糧配給台帳によるもので、外国人も含まれる。（なお、昭和28年の外国人登録数は資料不詳）</t>
    <rPh sb="0" eb="2">
      <t>ショウワ</t>
    </rPh>
    <rPh sb="9" eb="10">
      <t>ゼン</t>
    </rPh>
    <rPh sb="10" eb="12">
      <t>スウチ</t>
    </rPh>
    <rPh sb="26" eb="28">
      <t>ガイコク</t>
    </rPh>
    <rPh sb="28" eb="29">
      <t>ジン</t>
    </rPh>
    <rPh sb="30" eb="31">
      <t>フク</t>
    </rPh>
    <rPh sb="39" eb="41">
      <t>ショウワ</t>
    </rPh>
    <rPh sb="43" eb="44">
      <t>ネン</t>
    </rPh>
    <rPh sb="45" eb="47">
      <t>ガイコク</t>
    </rPh>
    <rPh sb="47" eb="48">
      <t>ジン</t>
    </rPh>
    <rPh sb="48" eb="51">
      <t>トウロクスウ</t>
    </rPh>
    <rPh sb="52" eb="54">
      <t>シリョウ</t>
    </rPh>
    <rPh sb="54" eb="56">
      <t>フショウ</t>
    </rPh>
    <phoneticPr fontId="3"/>
  </si>
  <si>
    <t>区民部戸籍住民課、健康部保健予防課</t>
    <rPh sb="0" eb="2">
      <t>クミン</t>
    </rPh>
    <rPh sb="2" eb="3">
      <t>ブ</t>
    </rPh>
    <rPh sb="3" eb="5">
      <t>コセキ</t>
    </rPh>
    <rPh sb="5" eb="8">
      <t>ジュウミンカ</t>
    </rPh>
    <rPh sb="9" eb="11">
      <t>ケンコウ</t>
    </rPh>
    <rPh sb="11" eb="12">
      <t>ブ</t>
    </rPh>
    <rPh sb="12" eb="14">
      <t>ホケン</t>
    </rPh>
    <rPh sb="14" eb="16">
      <t>ヨボウ</t>
    </rPh>
    <rPh sb="16" eb="17">
      <t>カ</t>
    </rPh>
    <phoneticPr fontId="3"/>
  </si>
  <si>
    <r>
      <t>平成</t>
    </r>
    <r>
      <rPr>
        <sz val="9"/>
        <rFont val="ＭＳ 明朝"/>
        <family val="1"/>
        <charset val="128"/>
      </rPr>
      <t>24</t>
    </r>
    <r>
      <rPr>
        <sz val="9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3"/>
  </si>
  <si>
    <t>平成24年１月</t>
    <rPh sb="0" eb="2">
      <t>ヘイセイ</t>
    </rPh>
    <rPh sb="4" eb="5">
      <t>ネン</t>
    </rPh>
    <rPh sb="6" eb="7">
      <t>ガツ</t>
    </rPh>
    <phoneticPr fontId="3"/>
  </si>
  <si>
    <t>別居前の夫婦の住所が練馬区内のものを計上。平成24年の数値は概数である。</t>
    <rPh sb="0" eb="2">
      <t>ベッキョ</t>
    </rPh>
    <rPh sb="2" eb="3">
      <t>マエ</t>
    </rPh>
    <rPh sb="4" eb="6">
      <t>フウフ</t>
    </rPh>
    <rPh sb="7" eb="9">
      <t>ジュウショ</t>
    </rPh>
    <rPh sb="10" eb="14">
      <t>ネリマクナイ</t>
    </rPh>
    <rPh sb="18" eb="20">
      <t>ケイジョウ</t>
    </rPh>
    <rPh sb="21" eb="23">
      <t>ヘイセイ</t>
    </rPh>
    <rPh sb="25" eb="26">
      <t>ネン</t>
    </rPh>
    <rPh sb="27" eb="29">
      <t>スウチ</t>
    </rPh>
    <rPh sb="30" eb="32">
      <t>ガイスウ</t>
    </rPh>
    <phoneticPr fontId="3"/>
  </si>
  <si>
    <t>届出があったものについて、子の住所、死亡者の住所が練馬区内のものを計上。平成24年の数値は概数である。</t>
    <rPh sb="0" eb="2">
      <t>トドケデ</t>
    </rPh>
    <rPh sb="13" eb="14">
      <t>コ</t>
    </rPh>
    <rPh sb="15" eb="17">
      <t>ジュウショ</t>
    </rPh>
    <rPh sb="18" eb="20">
      <t>シボウ</t>
    </rPh>
    <rPh sb="20" eb="21">
      <t>シャ</t>
    </rPh>
    <rPh sb="22" eb="24">
      <t>ジュウショ</t>
    </rPh>
    <rPh sb="25" eb="29">
      <t>ネリマクナイ</t>
    </rPh>
    <rPh sb="33" eb="35">
      <t>ケイジョウ</t>
    </rPh>
    <rPh sb="36" eb="38">
      <t>ヘイセイ</t>
    </rPh>
    <rPh sb="40" eb="41">
      <t>ネン</t>
    </rPh>
    <rPh sb="42" eb="44">
      <t>スウチ</t>
    </rPh>
    <rPh sb="45" eb="47">
      <t>ガイスウ</t>
    </rPh>
    <phoneticPr fontId="3"/>
  </si>
  <si>
    <t>(平成25年１月１日現在）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</si>
  <si>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 xml:space="preserve">       (平成25年１月１日現在)</t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phoneticPr fontId="3"/>
  </si>
  <si>
    <t>注</t>
    <rPh sb="0" eb="1">
      <t>チュウ</t>
    </rPh>
    <phoneticPr fontId="12"/>
  </si>
  <si>
    <t>平成24年７月９日に「住民基本台帳法の一部を改正する法律」が施行されたことに伴い、住民基本台帳人口に外国人住民も含まれる。</t>
    <rPh sb="0" eb="2">
      <t>ヘイセイ</t>
    </rPh>
    <rPh sb="4" eb="5">
      <t>ネン</t>
    </rPh>
    <rPh sb="6" eb="7">
      <t>ガツ</t>
    </rPh>
    <rPh sb="8" eb="9">
      <t>ヒ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イチブ</t>
    </rPh>
    <rPh sb="22" eb="24">
      <t>カイセイ</t>
    </rPh>
    <rPh sb="26" eb="28">
      <t>ホウリツ</t>
    </rPh>
    <rPh sb="30" eb="32">
      <t>セコウ</t>
    </rPh>
    <rPh sb="38" eb="39">
      <t>トモナ</t>
    </rPh>
    <rPh sb="41" eb="43">
      <t>ジュウミン</t>
    </rPh>
    <rPh sb="43" eb="45">
      <t>キホン</t>
    </rPh>
    <rPh sb="45" eb="47">
      <t>ダイチョウ</t>
    </rPh>
    <rPh sb="47" eb="49">
      <t>ジンコウ</t>
    </rPh>
    <rPh sb="50" eb="52">
      <t>ガイコク</t>
    </rPh>
    <rPh sb="52" eb="53">
      <t>ジン</t>
    </rPh>
    <rPh sb="53" eb="55">
      <t>ジュウミン</t>
    </rPh>
    <rPh sb="56" eb="57">
      <t>フク</t>
    </rPh>
    <phoneticPr fontId="12"/>
  </si>
  <si>
    <t>平成25年(男)</t>
    <rPh sb="0" eb="2">
      <t>ヘイセイ</t>
    </rPh>
    <rPh sb="4" eb="5">
      <t>ネン</t>
    </rPh>
    <rPh sb="6" eb="7">
      <t>オトコ</t>
    </rPh>
    <phoneticPr fontId="3"/>
  </si>
  <si>
    <t>平成15年(男)</t>
    <rPh sb="0" eb="2">
      <t>ヘイセイ</t>
    </rPh>
    <rPh sb="4" eb="5">
      <t>ネン</t>
    </rPh>
    <rPh sb="6" eb="7">
      <t>オトコ</t>
    </rPh>
    <phoneticPr fontId="3"/>
  </si>
  <si>
    <t>平成25年(女)</t>
    <rPh sb="0" eb="2">
      <t>ヘイセイ</t>
    </rPh>
    <rPh sb="4" eb="5">
      <t>ネン</t>
    </rPh>
    <rPh sb="6" eb="7">
      <t>オンナ</t>
    </rPh>
    <phoneticPr fontId="3"/>
  </si>
  <si>
    <t>平成15年(女)</t>
    <rPh sb="0" eb="2">
      <t>ヘイセイ</t>
    </rPh>
    <rPh sb="4" eb="5">
      <t>ネン</t>
    </rPh>
    <rPh sb="6" eb="7">
      <t>オンナ</t>
    </rPh>
    <phoneticPr fontId="3"/>
  </si>
  <si>
    <t>：</t>
    <phoneticPr fontId="3"/>
  </si>
  <si>
    <t>平成20～23年の数値は外国人登録数で、平成24年の数値は住民基本台帳上の外国人住民数である。</t>
    <rPh sb="0" eb="2">
      <t>ヘイセイ</t>
    </rPh>
    <rPh sb="7" eb="8">
      <t>トシ</t>
    </rPh>
    <rPh sb="9" eb="11">
      <t>スウチ</t>
    </rPh>
    <rPh sb="12" eb="14">
      <t>ガイコク</t>
    </rPh>
    <rPh sb="14" eb="15">
      <t>ジン</t>
    </rPh>
    <rPh sb="15" eb="17">
      <t>トウロク</t>
    </rPh>
    <rPh sb="17" eb="18">
      <t>スウ</t>
    </rPh>
    <rPh sb="20" eb="22">
      <t>ヘイセイ</t>
    </rPh>
    <rPh sb="24" eb="25">
      <t>ネン</t>
    </rPh>
    <rPh sb="26" eb="28">
      <t>スウチ</t>
    </rPh>
    <rPh sb="29" eb="31">
      <t>ジュウミン</t>
    </rPh>
    <rPh sb="31" eb="33">
      <t>キホン</t>
    </rPh>
    <rPh sb="33" eb="35">
      <t>ダイチョウ</t>
    </rPh>
    <rPh sb="35" eb="36">
      <t>ジョウ</t>
    </rPh>
    <rPh sb="37" eb="39">
      <t>ガイコク</t>
    </rPh>
    <rPh sb="39" eb="40">
      <t>ジン</t>
    </rPh>
    <rPh sb="40" eb="42">
      <t>ジュウミン</t>
    </rPh>
    <rPh sb="42" eb="43">
      <t>スウ</t>
    </rPh>
    <phoneticPr fontId="3"/>
  </si>
  <si>
    <t>(1)　人　　　　　　口</t>
    <rPh sb="4" eb="5">
      <t>ヒト</t>
    </rPh>
    <rPh sb="11" eb="12">
      <t>クチ</t>
    </rPh>
    <phoneticPr fontId="3"/>
  </si>
  <si>
    <t>(各年1月１日時点)</t>
    <rPh sb="1" eb="3">
      <t>カクネン</t>
    </rPh>
    <rPh sb="4" eb="5">
      <t>ガツ</t>
    </rPh>
    <rPh sb="6" eb="7">
      <t>ニチ</t>
    </rPh>
    <rPh sb="7" eb="9">
      <t>ジテン</t>
    </rPh>
    <phoneticPr fontId="3"/>
  </si>
  <si>
    <t>総　数</t>
    <rPh sb="0" eb="1">
      <t>ソウ</t>
    </rPh>
    <rPh sb="2" eb="3">
      <t>スウ</t>
    </rPh>
    <phoneticPr fontId="3"/>
  </si>
  <si>
    <t>年 少 人 口
(０～14歳)</t>
    <rPh sb="0" eb="1">
      <t>トシ</t>
    </rPh>
    <rPh sb="2" eb="3">
      <t>ショウ</t>
    </rPh>
    <rPh sb="4" eb="5">
      <t>ジン</t>
    </rPh>
    <rPh sb="6" eb="7">
      <t>クチ</t>
    </rPh>
    <rPh sb="13" eb="14">
      <t>サイ</t>
    </rPh>
    <phoneticPr fontId="3"/>
  </si>
  <si>
    <t>生産年齢人口
(15～64歳)</t>
    <rPh sb="0" eb="2">
      <t>セイサン</t>
    </rPh>
    <rPh sb="2" eb="4">
      <t>ネンレイ</t>
    </rPh>
    <rPh sb="4" eb="6">
      <t>ジンコウ</t>
    </rPh>
    <rPh sb="13" eb="14">
      <t>サイ</t>
    </rPh>
    <phoneticPr fontId="3"/>
  </si>
  <si>
    <t>高齢者人口
(65歳以上)</t>
    <rPh sb="0" eb="3">
      <t>コウレイシャ</t>
    </rPh>
    <rPh sb="3" eb="4">
      <t>ジン</t>
    </rPh>
    <rPh sb="4" eb="5">
      <t>クチ</t>
    </rPh>
    <rPh sb="9" eb="10">
      <t>サイ</t>
    </rPh>
    <rPh sb="10" eb="11">
      <t>イ</t>
    </rPh>
    <rPh sb="11" eb="12">
      <t>ウエ</t>
    </rPh>
    <phoneticPr fontId="3"/>
  </si>
  <si>
    <t>65歳～74歳</t>
    <rPh sb="2" eb="3">
      <t>サイ</t>
    </rPh>
    <rPh sb="6" eb="7">
      <t>サイ</t>
    </rPh>
    <phoneticPr fontId="3"/>
  </si>
  <si>
    <t>75歳～</t>
    <rPh sb="2" eb="3">
      <t>サイ</t>
    </rPh>
    <phoneticPr fontId="3"/>
  </si>
  <si>
    <t>平 成</t>
    <rPh sb="0" eb="1">
      <t>ヒラ</t>
    </rPh>
    <rPh sb="2" eb="3">
      <t>シゲル</t>
    </rPh>
    <phoneticPr fontId="3"/>
  </si>
  <si>
    <t>23</t>
    <phoneticPr fontId="3"/>
  </si>
  <si>
    <t xml:space="preserve"> 年</t>
    <rPh sb="1" eb="2">
      <t>ネン</t>
    </rPh>
    <phoneticPr fontId="3"/>
  </si>
  <si>
    <t>28</t>
    <phoneticPr fontId="3"/>
  </si>
  <si>
    <t>：</t>
    <phoneticPr fontId="3"/>
  </si>
  <si>
    <t>(2)　構　　成　　比</t>
    <rPh sb="4" eb="5">
      <t>カマエ</t>
    </rPh>
    <rPh sb="7" eb="8">
      <t>シゲル</t>
    </rPh>
    <rPh sb="10" eb="11">
      <t>ヒ</t>
    </rPh>
    <phoneticPr fontId="3"/>
  </si>
  <si>
    <t>％</t>
    <phoneticPr fontId="3"/>
  </si>
  <si>
    <t>23</t>
    <phoneticPr fontId="3"/>
  </si>
  <si>
    <t>28</t>
    <phoneticPr fontId="3"/>
  </si>
  <si>
    <t>：</t>
    <phoneticPr fontId="3"/>
  </si>
  <si>
    <t>33</t>
    <phoneticPr fontId="3"/>
  </si>
  <si>
    <t>38</t>
    <phoneticPr fontId="3"/>
  </si>
  <si>
    <t>43</t>
    <phoneticPr fontId="3"/>
  </si>
  <si>
    <t>48</t>
    <phoneticPr fontId="3"/>
  </si>
  <si>
    <t>53</t>
    <phoneticPr fontId="3"/>
  </si>
  <si>
    <t>58</t>
    <phoneticPr fontId="3"/>
  </si>
  <si>
    <t>年</t>
    <rPh sb="0" eb="1">
      <t>トシ</t>
    </rPh>
    <phoneticPr fontId="3"/>
  </si>
  <si>
    <t>総務部総務課、区民部戸籍住民課</t>
    <rPh sb="0" eb="2">
      <t>ソウム</t>
    </rPh>
    <rPh sb="2" eb="3">
      <t>ブ</t>
    </rPh>
    <rPh sb="3" eb="6">
      <t>ソウムカ</t>
    </rPh>
    <rPh sb="7" eb="9">
      <t>クミン</t>
    </rPh>
    <rPh sb="9" eb="10">
      <t>ブ</t>
    </rPh>
    <rPh sb="10" eb="12">
      <t>コセキ</t>
    </rPh>
    <rPh sb="12" eb="15">
      <t>ジュウミンカ</t>
    </rPh>
    <phoneticPr fontId="3"/>
  </si>
  <si>
    <t>上石神井南町</t>
    <rPh sb="0" eb="4">
      <t>カミシャクジイ</t>
    </rPh>
    <phoneticPr fontId="3"/>
  </si>
  <si>
    <t>大泉町</t>
    <rPh sb="0" eb="2">
      <t>オオイズミ</t>
    </rPh>
    <rPh sb="2" eb="3">
      <t>チョウ</t>
    </rPh>
    <phoneticPr fontId="3"/>
  </si>
  <si>
    <t>石神井台</t>
    <rPh sb="0" eb="3">
      <t>シャクジイ</t>
    </rPh>
    <rPh sb="3" eb="4">
      <t>ダイ</t>
    </rPh>
    <phoneticPr fontId="3"/>
  </si>
  <si>
    <t>中村北</t>
    <rPh sb="0" eb="2">
      <t>ナカムラ</t>
    </rPh>
    <rPh sb="2" eb="3">
      <t>キタ</t>
    </rPh>
    <phoneticPr fontId="3"/>
  </si>
  <si>
    <t>南大泉</t>
    <rPh sb="0" eb="1">
      <t>ミナミ</t>
    </rPh>
    <rPh sb="1" eb="3">
      <t>オオイズミ</t>
    </rPh>
    <phoneticPr fontId="3"/>
  </si>
  <si>
    <t>中村南</t>
    <rPh sb="0" eb="2">
      <t>ナカムラ</t>
    </rPh>
    <rPh sb="2" eb="3">
      <t>ミナミ</t>
    </rPh>
    <phoneticPr fontId="3"/>
  </si>
  <si>
    <t>東大泉</t>
    <rPh sb="0" eb="1">
      <t>ヒガシ</t>
    </rPh>
    <rPh sb="1" eb="3">
      <t>オオイズミ</t>
    </rPh>
    <phoneticPr fontId="3"/>
  </si>
  <si>
    <t>豊玉南</t>
    <rPh sb="0" eb="2">
      <t>トヨタマ</t>
    </rPh>
    <rPh sb="2" eb="3">
      <t>ミナミ</t>
    </rPh>
    <phoneticPr fontId="3"/>
  </si>
  <si>
    <t>豊玉中</t>
    <rPh sb="0" eb="3">
      <t>トヨタマナカ</t>
    </rPh>
    <phoneticPr fontId="3"/>
  </si>
  <si>
    <t>豊玉上</t>
    <rPh sb="0" eb="3">
      <t>トヨタマカミ</t>
    </rPh>
    <phoneticPr fontId="3"/>
  </si>
  <si>
    <t>関町南</t>
    <rPh sb="0" eb="1">
      <t>セキ</t>
    </rPh>
    <rPh sb="1" eb="2">
      <t>マチ</t>
    </rPh>
    <rPh sb="2" eb="3">
      <t>ミナミ</t>
    </rPh>
    <phoneticPr fontId="3"/>
  </si>
  <si>
    <t>小竹町</t>
    <rPh sb="0" eb="2">
      <t>コタケ</t>
    </rPh>
    <rPh sb="2" eb="3">
      <t>チョウ</t>
    </rPh>
    <phoneticPr fontId="3"/>
  </si>
  <si>
    <t>面積</t>
    <rPh sb="0" eb="2">
      <t>メンセキ</t>
    </rPh>
    <phoneticPr fontId="3"/>
  </si>
  <si>
    <t>(平成25年10月１日現在)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</si>
  <si>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東京管区気象台技術部技術課</t>
    <rPh sb="0" eb="2">
      <t>トウキョウ</t>
    </rPh>
    <rPh sb="2" eb="4">
      <t>カンク</t>
    </rPh>
    <rPh sb="4" eb="7">
      <t>キショウダイ</t>
    </rPh>
    <rPh sb="7" eb="9">
      <t>ギジュツ</t>
    </rPh>
    <rPh sb="9" eb="10">
      <t>ブ</t>
    </rPh>
    <rPh sb="10" eb="12">
      <t>ギジュツ</t>
    </rPh>
    <rPh sb="12" eb="13">
      <t>カ</t>
    </rPh>
    <phoneticPr fontId="3"/>
  </si>
  <si>
    <t>：</t>
    <phoneticPr fontId="3"/>
  </si>
  <si>
    <t>それぞれ年または月で平均した数値である。</t>
    <rPh sb="4" eb="5">
      <t>トシ</t>
    </rPh>
    <rPh sb="8" eb="9">
      <t>ツキ</t>
    </rPh>
    <rPh sb="10" eb="12">
      <t>ヘイキン</t>
    </rPh>
    <rPh sb="14" eb="16">
      <t>スウチ</t>
    </rPh>
    <phoneticPr fontId="3"/>
  </si>
  <si>
    <t>気温の観測は１～24時の毎正時に行う。平均気温はこれを平均したもの。項目の「平均」は、一日の平均気温、最高気温、最低気温を</t>
    <rPh sb="0" eb="2">
      <t>キオン</t>
    </rPh>
    <rPh sb="3" eb="5">
      <t>カンソク</t>
    </rPh>
    <rPh sb="10" eb="11">
      <t>ジ</t>
    </rPh>
    <rPh sb="12" eb="13">
      <t>ゴト</t>
    </rPh>
    <rPh sb="13" eb="14">
      <t>セイ</t>
    </rPh>
    <rPh sb="14" eb="15">
      <t>ジ</t>
    </rPh>
    <rPh sb="16" eb="17">
      <t>オコナ</t>
    </rPh>
    <rPh sb="19" eb="21">
      <t>ヘイキン</t>
    </rPh>
    <rPh sb="21" eb="23">
      <t>キオン</t>
    </rPh>
    <rPh sb="27" eb="29">
      <t>ヘイキン</t>
    </rPh>
    <rPh sb="34" eb="36">
      <t>コウモク</t>
    </rPh>
    <rPh sb="38" eb="40">
      <t>ヘイキン</t>
    </rPh>
    <rPh sb="43" eb="45">
      <t>イチニチ</t>
    </rPh>
    <rPh sb="46" eb="48">
      <t>ヘイキン</t>
    </rPh>
    <rPh sb="48" eb="50">
      <t>キオン</t>
    </rPh>
    <rPh sb="51" eb="53">
      <t>サイコウ</t>
    </rPh>
    <rPh sb="53" eb="55">
      <t>キオン</t>
    </rPh>
    <rPh sb="56" eb="58">
      <t>サイテイ</t>
    </rPh>
    <rPh sb="58" eb="60">
      <t>キオン</t>
    </rPh>
    <phoneticPr fontId="3"/>
  </si>
  <si>
    <t>…</t>
    <phoneticPr fontId="3"/>
  </si>
  <si>
    <t>…</t>
    <phoneticPr fontId="3"/>
  </si>
  <si>
    <t>９</t>
    <phoneticPr fontId="3"/>
  </si>
  <si>
    <t>８</t>
    <phoneticPr fontId="3"/>
  </si>
  <si>
    <t>７</t>
    <phoneticPr fontId="3"/>
  </si>
  <si>
    <t>６</t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</si>
  <si>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</si>
  <si>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</si>
  <si>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</si>
  <si>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</si>
  <si>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月</t>
    <rPh sb="0" eb="1">
      <t>ツキ</t>
    </rPh>
    <phoneticPr fontId="3"/>
  </si>
  <si>
    <t>１</t>
    <phoneticPr fontId="3"/>
  </si>
  <si>
    <t>平成24年</t>
    <rPh sb="0" eb="2">
      <t>ヘイセイ</t>
    </rPh>
    <rPh sb="4" eb="5">
      <t>ネン</t>
    </rPh>
    <phoneticPr fontId="3"/>
  </si>
  <si>
    <t>…</t>
  </si>
  <si>
    <t>…</t>
    <phoneticPr fontId="3"/>
  </si>
  <si>
    <t>時間</t>
    <rPh sb="0" eb="2">
      <t>ジカン</t>
    </rPh>
    <phoneticPr fontId="3"/>
  </si>
  <si>
    <t>mm</t>
    <phoneticPr fontId="3"/>
  </si>
  <si>
    <t>℃</t>
  </si>
  <si>
    <t>平均</t>
    <rPh sb="0" eb="2">
      <t>ヘイキン</t>
    </rPh>
    <phoneticPr fontId="3"/>
  </si>
  <si>
    <t>極値</t>
    <rPh sb="0" eb="2">
      <t>キョクチ</t>
    </rPh>
    <phoneticPr fontId="3"/>
  </si>
  <si>
    <t>日照時間</t>
    <rPh sb="0" eb="2">
      <t>ニッショウ</t>
    </rPh>
    <rPh sb="2" eb="4">
      <t>ジカン</t>
    </rPh>
    <phoneticPr fontId="3"/>
  </si>
  <si>
    <t>降水量</t>
    <rPh sb="0" eb="3">
      <t>コウスイリョウ</t>
    </rPh>
    <phoneticPr fontId="3"/>
  </si>
  <si>
    <t>最低気温</t>
    <rPh sb="0" eb="2">
      <t>サイテイ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</si>
  <si>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</si>
  <si>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平均気温</t>
    <rPh sb="0" eb="2">
      <t>ヘイキン</t>
    </rPh>
    <rPh sb="2" eb="4">
      <t>キオン</t>
    </rPh>
    <phoneticPr fontId="3"/>
  </si>
  <si>
    <t>年次および
月　　　次</t>
    <rPh sb="0" eb="2">
      <t>ネンジ</t>
    </rPh>
    <rPh sb="6" eb="7">
      <t>ツキ</t>
    </rPh>
    <rPh sb="10" eb="11">
      <t>ツギ</t>
    </rPh>
    <phoneticPr fontId="3"/>
  </si>
  <si>
    <t>東京都主税局資産税部固定資産税課</t>
    <rPh sb="0" eb="3">
      <t>トウキョウト</t>
    </rPh>
    <rPh sb="3" eb="6">
      <t>シュゼイキョク</t>
    </rPh>
    <rPh sb="6" eb="9">
      <t>シサンゼイ</t>
    </rPh>
    <rPh sb="9" eb="10">
      <t>ブ</t>
    </rPh>
    <rPh sb="10" eb="12">
      <t>コテイ</t>
    </rPh>
    <rPh sb="12" eb="15">
      <t>シサンゼイ</t>
    </rPh>
    <rPh sb="15" eb="16">
      <t>カ</t>
    </rPh>
    <phoneticPr fontId="3"/>
  </si>
  <si>
    <t>：</t>
    <phoneticPr fontId="3"/>
  </si>
  <si>
    <t>「免税点未満」とは、土地に対して課する固定資産の課税標準となるべき額が30万円に満たないものである。</t>
    <rPh sb="1" eb="3">
      <t>メンゼイ</t>
    </rPh>
    <rPh sb="3" eb="4">
      <t>テン</t>
    </rPh>
    <rPh sb="4" eb="6">
      <t>ミマン</t>
    </rPh>
    <rPh sb="10" eb="12">
      <t>トチ</t>
    </rPh>
    <rPh sb="13" eb="14">
      <t>タイ</t>
    </rPh>
    <rPh sb="16" eb="17">
      <t>カ</t>
    </rPh>
    <rPh sb="19" eb="21">
      <t>コテイ</t>
    </rPh>
    <rPh sb="21" eb="23">
      <t>シサン</t>
    </rPh>
    <rPh sb="24" eb="26">
      <t>カゼイ</t>
    </rPh>
    <rPh sb="26" eb="28">
      <t>ヒョウジュン</t>
    </rPh>
    <rPh sb="33" eb="34">
      <t>ガク</t>
    </rPh>
    <rPh sb="37" eb="39">
      <t>マンエン</t>
    </rPh>
    <rPh sb="40" eb="41">
      <t>ミ</t>
    </rPh>
    <phoneticPr fontId="3"/>
  </si>
  <si>
    <t>軌道用地等をいう。</t>
    <rPh sb="0" eb="2">
      <t>キドウ</t>
    </rPh>
    <rPh sb="2" eb="4">
      <t>ヨウチ</t>
    </rPh>
    <rPh sb="4" eb="5">
      <t>トウ</t>
    </rPh>
    <phoneticPr fontId="3"/>
  </si>
  <si>
    <t>「雑種地」とは、宅地、田、畑、山林、原野、池沼以外の土地で野球場、テニスコート、ゴルフ場、運動場、高圧鉄塔敷地、</t>
    <rPh sb="1" eb="3">
      <t>ザッシュ</t>
    </rPh>
    <rPh sb="3" eb="4">
      <t>チ</t>
    </rPh>
    <rPh sb="8" eb="10">
      <t>タクチ</t>
    </rPh>
    <rPh sb="11" eb="12">
      <t>タ</t>
    </rPh>
    <rPh sb="13" eb="14">
      <t>ハタケ</t>
    </rPh>
    <rPh sb="15" eb="17">
      <t>サンリン</t>
    </rPh>
    <rPh sb="18" eb="20">
      <t>ゲンヤ</t>
    </rPh>
    <rPh sb="21" eb="22">
      <t>イケ</t>
    </rPh>
    <rPh sb="22" eb="23">
      <t>ヌマ</t>
    </rPh>
    <rPh sb="23" eb="25">
      <t>イガイ</t>
    </rPh>
    <rPh sb="26" eb="28">
      <t>トチ</t>
    </rPh>
    <rPh sb="29" eb="32">
      <t>ヤキュウジョウ</t>
    </rPh>
    <rPh sb="43" eb="44">
      <t>ジョウ</t>
    </rPh>
    <rPh sb="45" eb="48">
      <t>ウンドウジョウ</t>
    </rPh>
    <rPh sb="49" eb="51">
      <t>コウアツ</t>
    </rPh>
    <rPh sb="51" eb="53">
      <t>テットウ</t>
    </rPh>
    <rPh sb="53" eb="55">
      <t>シキチ</t>
    </rPh>
    <phoneticPr fontId="3"/>
  </si>
  <si>
    <t>仏閣の敷地等の面積は含まれない。</t>
    <rPh sb="0" eb="2">
      <t>ブッカク</t>
    </rPh>
    <rPh sb="3" eb="5">
      <t>シキチ</t>
    </rPh>
    <rPh sb="5" eb="6">
      <t>トウ</t>
    </rPh>
    <rPh sb="7" eb="9">
      <t>メンセキ</t>
    </rPh>
    <rPh sb="10" eb="11">
      <t>フク</t>
    </rPh>
    <phoneticPr fontId="3"/>
  </si>
  <si>
    <t>数値は、固定資産税の対象となる評価面積である。このため河川、学校用地、公立グランド等の公有地および神社、</t>
    <rPh sb="0" eb="2">
      <t>スウチ</t>
    </rPh>
    <rPh sb="4" eb="6">
      <t>コテイ</t>
    </rPh>
    <rPh sb="6" eb="9">
      <t>シサンゼイ</t>
    </rPh>
    <rPh sb="10" eb="12">
      <t>タイショウ</t>
    </rPh>
    <rPh sb="15" eb="17">
      <t>ヒョウカ</t>
    </rPh>
    <rPh sb="17" eb="19">
      <t>メンセキ</t>
    </rPh>
    <rPh sb="27" eb="29">
      <t>カセン</t>
    </rPh>
    <rPh sb="30" eb="32">
      <t>ガッコウ</t>
    </rPh>
    <rPh sb="32" eb="34">
      <t>ヨウチ</t>
    </rPh>
    <rPh sb="35" eb="37">
      <t>コウリツ</t>
    </rPh>
    <rPh sb="41" eb="42">
      <t>トウ</t>
    </rPh>
    <rPh sb="43" eb="46">
      <t>コウユウチ</t>
    </rPh>
    <rPh sb="49" eb="51">
      <t>ジンジャ</t>
    </rPh>
    <phoneticPr fontId="3"/>
  </si>
  <si>
    <t>免税点未満</t>
    <rPh sb="0" eb="2">
      <t>メンゼイ</t>
    </rPh>
    <rPh sb="2" eb="3">
      <t>テン</t>
    </rPh>
    <rPh sb="3" eb="5">
      <t>ミマン</t>
    </rPh>
    <phoneticPr fontId="3"/>
  </si>
  <si>
    <t>雑種地</t>
    <rPh sb="0" eb="2">
      <t>ザッシュ</t>
    </rPh>
    <rPh sb="2" eb="3">
      <t>チ</t>
    </rPh>
    <phoneticPr fontId="3"/>
  </si>
  <si>
    <t>池沼</t>
    <rPh sb="0" eb="1">
      <t>イケ</t>
    </rPh>
    <rPh sb="1" eb="2">
      <t>ヌマ</t>
    </rPh>
    <phoneticPr fontId="3"/>
  </si>
  <si>
    <t>原野</t>
    <rPh sb="0" eb="2">
      <t>ゲンヤ</t>
    </rPh>
    <phoneticPr fontId="3"/>
  </si>
  <si>
    <t>山林</t>
    <rPh sb="0" eb="2">
      <t>サンリン</t>
    </rPh>
    <phoneticPr fontId="3"/>
  </si>
  <si>
    <t>畑</t>
    <rPh sb="0" eb="1">
      <t>ハタケ</t>
    </rPh>
    <phoneticPr fontId="3"/>
  </si>
  <si>
    <t>住宅地区</t>
    <rPh sb="0" eb="2">
      <t>ジュウタク</t>
    </rPh>
    <rPh sb="2" eb="4">
      <t>チク</t>
    </rPh>
    <phoneticPr fontId="3"/>
  </si>
  <si>
    <t>工業地区</t>
    <rPh sb="0" eb="2">
      <t>コウギョウ</t>
    </rPh>
    <rPh sb="2" eb="4">
      <t>チク</t>
    </rPh>
    <phoneticPr fontId="3"/>
  </si>
  <si>
    <t>商業地区</t>
    <rPh sb="0" eb="2">
      <t>ショウギョウ</t>
    </rPh>
    <rPh sb="2" eb="4">
      <t>チク</t>
    </rPh>
    <phoneticPr fontId="3"/>
  </si>
  <si>
    <t>田</t>
    <rPh sb="0" eb="1">
      <t>タ</t>
    </rPh>
    <phoneticPr fontId="3"/>
  </si>
  <si>
    <t>宅地</t>
    <rPh sb="0" eb="2">
      <t>タクチ</t>
    </rPh>
    <phoneticPr fontId="3"/>
  </si>
  <si>
    <t>日本人人口</t>
    <rPh sb="0" eb="3">
      <t>ニホンジン</t>
    </rPh>
    <rPh sb="3" eb="5">
      <t>ジンコウ</t>
    </rPh>
    <phoneticPr fontId="26"/>
  </si>
  <si>
    <t>外国人人口</t>
    <rPh sb="0" eb="2">
      <t>ガイコク</t>
    </rPh>
    <rPh sb="2" eb="3">
      <t>ジン</t>
    </rPh>
    <rPh sb="3" eb="5">
      <t>ジンコウ</t>
    </rPh>
    <phoneticPr fontId="26"/>
  </si>
  <si>
    <t>計</t>
    <rPh sb="0" eb="1">
      <t>ケイ</t>
    </rPh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</si>
  <si>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</si>
  <si>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</si>
  <si>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r>
      <rPr>
        <sz val="9"/>
        <rFont val="ＭＳ ゴシック"/>
        <family val="3"/>
        <charset val="128"/>
      </rPr>
      <t>平成25年</t>
    </r>
    <r>
      <rPr>
        <sz val="9"/>
        <color indexed="9"/>
        <rFont val="ＭＳ ゴシック"/>
        <family val="3"/>
        <charset val="128"/>
      </rPr>
      <t/>
    </r>
    <rPh sb="0" eb="2">
      <t>ヘイセイ</t>
    </rPh>
    <rPh sb="4" eb="5">
      <t>ネン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</si>
  <si>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</si>
  <si>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6"/>
  </si>
  <si>
    <t>人　口　の　推　移</t>
    <rPh sb="0" eb="1">
      <t>ヒト</t>
    </rPh>
    <rPh sb="2" eb="3">
      <t>クチ</t>
    </rPh>
    <rPh sb="6" eb="7">
      <t>スイ</t>
    </rPh>
    <rPh sb="8" eb="9">
      <t>ワタル</t>
    </rPh>
    <phoneticPr fontId="3"/>
  </si>
  <si>
    <t>　男　女　別　人　口　(住　民　基　本　台　帳)　</t>
    <rPh sb="1" eb="2">
      <t>オトコ</t>
    </rPh>
    <rPh sb="3" eb="4">
      <t>オンナ</t>
    </rPh>
    <phoneticPr fontId="3"/>
  </si>
  <si>
    <t>表４　町　丁　別　土　地　面　積</t>
    <rPh sb="0" eb="1">
      <t>ヒョウ</t>
    </rPh>
    <rPh sb="3" eb="4">
      <t>マチ</t>
    </rPh>
    <rPh sb="5" eb="6">
      <t>チョウ</t>
    </rPh>
    <rPh sb="7" eb="8">
      <t>ベツ</t>
    </rPh>
    <rPh sb="9" eb="10">
      <t>ツチ</t>
    </rPh>
    <rPh sb="11" eb="12">
      <t>チ</t>
    </rPh>
    <rPh sb="13" eb="14">
      <t>メン</t>
    </rPh>
    <rPh sb="15" eb="16">
      <t>セキ</t>
    </rPh>
    <phoneticPr fontId="3"/>
  </si>
  <si>
    <t>表５　地　目　別　土　地　面　積</t>
    <rPh sb="3" eb="4">
      <t>チ</t>
    </rPh>
    <rPh sb="5" eb="6">
      <t>メ</t>
    </rPh>
    <rPh sb="7" eb="8">
      <t>ベツ</t>
    </rPh>
    <rPh sb="9" eb="10">
      <t>ツチ</t>
    </rPh>
    <rPh sb="11" eb="12">
      <t>チ</t>
    </rPh>
    <rPh sb="13" eb="14">
      <t>メン</t>
    </rPh>
    <rPh sb="15" eb="16">
      <t>セキ</t>
    </rPh>
    <phoneticPr fontId="3"/>
  </si>
  <si>
    <t>表６　気　　　　　象</t>
    <rPh sb="3" eb="4">
      <t>キ</t>
    </rPh>
    <rPh sb="9" eb="10">
      <t>ゾウ</t>
    </rPh>
    <phoneticPr fontId="3"/>
  </si>
  <si>
    <t>表７　世　帯　数　と　</t>
    <rPh sb="3" eb="4">
      <t>ヨ</t>
    </rPh>
    <rPh sb="5" eb="6">
      <t>オビ</t>
    </rPh>
    <rPh sb="7" eb="8">
      <t>カズ</t>
    </rPh>
    <phoneticPr fontId="3"/>
  </si>
  <si>
    <t>表８　町　丁　別　世　帯　数　と　人　口　</t>
    <rPh sb="3" eb="4">
      <t>チョウ</t>
    </rPh>
    <rPh sb="5" eb="6">
      <t>チョウ</t>
    </rPh>
    <rPh sb="7" eb="8">
      <t>ベツ</t>
    </rPh>
    <rPh sb="9" eb="10">
      <t>ヨ</t>
    </rPh>
    <rPh sb="11" eb="12">
      <t>オビ</t>
    </rPh>
    <rPh sb="13" eb="14">
      <t>スウ</t>
    </rPh>
    <rPh sb="17" eb="18">
      <t>ヒト</t>
    </rPh>
    <rPh sb="19" eb="20">
      <t>クチ</t>
    </rPh>
    <phoneticPr fontId="3"/>
  </si>
  <si>
    <t>表９　年　齢　別　人　口　(住　民　基　本　台　帳)</t>
    <rPh sb="3" eb="4">
      <t>トシ</t>
    </rPh>
    <rPh sb="5" eb="6">
      <t>ヨワイ</t>
    </rPh>
    <rPh sb="7" eb="8">
      <t>ベツ</t>
    </rPh>
    <rPh sb="9" eb="10">
      <t>ヒト</t>
    </rPh>
    <rPh sb="11" eb="12">
      <t>クチ</t>
    </rPh>
    <rPh sb="14" eb="15">
      <t>ジュウ</t>
    </rPh>
    <rPh sb="16" eb="17">
      <t>タミ</t>
    </rPh>
    <rPh sb="18" eb="19">
      <t>モト</t>
    </rPh>
    <rPh sb="20" eb="21">
      <t>ホン</t>
    </rPh>
    <rPh sb="22" eb="23">
      <t>ダイ</t>
    </rPh>
    <rPh sb="24" eb="25">
      <t>トバリ</t>
    </rPh>
    <phoneticPr fontId="3"/>
  </si>
  <si>
    <t>表11　人　　　口　　　動　　　態</t>
    <rPh sb="4" eb="5">
      <t>ニン</t>
    </rPh>
    <rPh sb="8" eb="9">
      <t>クチ</t>
    </rPh>
    <rPh sb="12" eb="13">
      <t>ドウ</t>
    </rPh>
    <rPh sb="16" eb="17">
      <t>タイ</t>
    </rPh>
    <phoneticPr fontId="3"/>
  </si>
  <si>
    <t>表12　町　丁　別　・　年　齢 (５　歳　階　級) 別・　</t>
    <rPh sb="0" eb="1">
      <t>ヒョウ</t>
    </rPh>
    <rPh sb="8" eb="9">
      <t>ベツ</t>
    </rPh>
    <rPh sb="26" eb="27">
      <t>ベツ</t>
    </rPh>
    <phoneticPr fontId="3"/>
  </si>
  <si>
    <t>表13　年 齢 別 人 口 の 予 測</t>
    <rPh sb="0" eb="1">
      <t>ヒョウ</t>
    </rPh>
    <rPh sb="4" eb="5">
      <t>ネン</t>
    </rPh>
    <rPh sb="6" eb="7">
      <t>トシ</t>
    </rPh>
    <rPh sb="8" eb="9">
      <t>ベツ</t>
    </rPh>
    <rPh sb="10" eb="11">
      <t>ヒト</t>
    </rPh>
    <rPh sb="12" eb="13">
      <t>クチ</t>
    </rPh>
    <rPh sb="16" eb="17">
      <t>ヨ</t>
    </rPh>
    <rPh sb="18" eb="19">
      <t>ハカリ</t>
    </rPh>
    <phoneticPr fontId="3"/>
  </si>
  <si>
    <t>表14　外　　国　　人　　住　　民　　数</t>
    <rPh sb="0" eb="1">
      <t>ヒョウ</t>
    </rPh>
    <rPh sb="4" eb="5">
      <t>ソト</t>
    </rPh>
    <rPh sb="7" eb="8">
      <t>クニ</t>
    </rPh>
    <rPh sb="10" eb="11">
      <t>ジン</t>
    </rPh>
    <rPh sb="13" eb="14">
      <t>ジュウ</t>
    </rPh>
    <rPh sb="16" eb="17">
      <t>タミ</t>
    </rPh>
    <rPh sb="19" eb="20">
      <t>スウ</t>
    </rPh>
    <phoneticPr fontId="3"/>
  </si>
  <si>
    <t>町丁別土地面積、気温、降水量の推移、住民基本台帳による世帯数と人口など</t>
    <rPh sb="0" eb="1">
      <t>チョウ</t>
    </rPh>
    <rPh sb="1" eb="2">
      <t>チョウ</t>
    </rPh>
    <rPh sb="2" eb="3">
      <t>ベツ</t>
    </rPh>
    <rPh sb="3" eb="5">
      <t>トチ</t>
    </rPh>
    <rPh sb="5" eb="7">
      <t>メンセキ</t>
    </rPh>
    <rPh sb="8" eb="10">
      <t>キオン</t>
    </rPh>
    <rPh sb="11" eb="14">
      <t>コウスイリョウ</t>
    </rPh>
    <rPh sb="15" eb="17">
      <t>スイイ</t>
    </rPh>
    <rPh sb="18" eb="20">
      <t>ジュウミン</t>
    </rPh>
    <rPh sb="20" eb="22">
      <t>キホン</t>
    </rPh>
    <rPh sb="22" eb="24">
      <t>ダイチョウ</t>
    </rPh>
    <rPh sb="27" eb="30">
      <t>セタイスウ</t>
    </rPh>
    <rPh sb="31" eb="33">
      <t>ジンコウ</t>
    </rPh>
    <phoneticPr fontId="3"/>
  </si>
  <si>
    <t>※ このほか、61ページに「表25 人口、世帯数および昼間人口の予測」（国勢調査の結果に基づく人口等の予測）を掲載している。</t>
    <rPh sb="14" eb="15">
      <t>ヒョウ</t>
    </rPh>
    <rPh sb="36" eb="38">
      <t>コクセイ</t>
    </rPh>
    <rPh sb="38" eb="40">
      <t>チョウサ</t>
    </rPh>
    <rPh sb="41" eb="43">
      <t>ケッカ</t>
    </rPh>
    <rPh sb="44" eb="45">
      <t>モト</t>
    </rPh>
    <rPh sb="47" eb="49">
      <t>ジンコウ</t>
    </rPh>
    <rPh sb="49" eb="50">
      <t>トウ</t>
    </rPh>
    <rPh sb="51" eb="53">
      <t>ヨソク</t>
    </rPh>
    <rPh sb="55" eb="57">
      <t>ケイサイ</t>
    </rPh>
    <phoneticPr fontId="3"/>
  </si>
  <si>
    <t>国籍・地域別</t>
    <rPh sb="0" eb="2">
      <t>コクセキ</t>
    </rPh>
    <rPh sb="3" eb="5">
      <t>チイキ</t>
    </rPh>
    <rPh sb="5" eb="6">
      <t>ベツ</t>
    </rPh>
    <phoneticPr fontId="3"/>
  </si>
  <si>
    <t>台湾</t>
    <rPh sb="0" eb="2">
      <t>タイワン</t>
    </rPh>
    <phoneticPr fontId="21"/>
  </si>
  <si>
    <t>モルドバ</t>
    <phoneticPr fontId="3"/>
  </si>
  <si>
    <t>シリア</t>
    <phoneticPr fontId="3"/>
  </si>
  <si>
    <t>タジキスタン</t>
    <phoneticPr fontId="3"/>
  </si>
  <si>
    <t>セルビア</t>
    <phoneticPr fontId="3"/>
  </si>
  <si>
    <t>その他・無国籍</t>
    <rPh sb="2" eb="3">
      <t>タ</t>
    </rPh>
    <rPh sb="4" eb="7">
      <t>ムコクセキ</t>
    </rPh>
    <phoneticPr fontId="3"/>
  </si>
  <si>
    <t>リトアニア</t>
    <phoneticPr fontId="21"/>
  </si>
  <si>
    <t>転入人口
(住民基本台帳)</t>
    <rPh sb="0" eb="2">
      <t>テンニュウ</t>
    </rPh>
    <rPh sb="2" eb="4">
      <t>ジンコウ</t>
    </rPh>
    <phoneticPr fontId="3"/>
  </si>
  <si>
    <t>転出人口
(住民基本台帳)</t>
    <rPh sb="0" eb="2">
      <t>テンシュツ</t>
    </rPh>
    <rPh sb="2" eb="4">
      <t>ジンコウ</t>
    </rPh>
    <phoneticPr fontId="3"/>
  </si>
  <si>
    <t>職権記載・消除等に
伴う増加人口
(住民基本台帳)</t>
    <rPh sb="0" eb="2">
      <t>ショッケン</t>
    </rPh>
    <rPh sb="2" eb="4">
      <t>キサイ</t>
    </rPh>
    <rPh sb="5" eb="7">
      <t>ショウジョ</t>
    </rPh>
    <rPh sb="7" eb="8">
      <t>トウ</t>
    </rPh>
    <rPh sb="10" eb="11">
      <t>トモナ</t>
    </rPh>
    <rPh sb="12" eb="13">
      <t>ゾウ</t>
    </rPh>
    <rPh sb="13" eb="14">
      <t>カ</t>
    </rPh>
    <rPh sb="14" eb="15">
      <t>ニン</t>
    </rPh>
    <rPh sb="15" eb="16">
      <t>クチ</t>
    </rPh>
    <phoneticPr fontId="3"/>
  </si>
  <si>
    <t>観測地は、東京管区気象台練馬地域気象観測所(平成24年12月26日に豊玉上から石神井台に移転）である。</t>
    <rPh sb="0" eb="3">
      <t>カンソクチ</t>
    </rPh>
    <rPh sb="5" eb="7">
      <t>トウキョウ</t>
    </rPh>
    <rPh sb="7" eb="9">
      <t>カンク</t>
    </rPh>
    <rPh sb="9" eb="12">
      <t>キショウダイ</t>
    </rPh>
    <rPh sb="12" eb="14">
      <t>ネリマ</t>
    </rPh>
    <rPh sb="14" eb="16">
      <t>チイキ</t>
    </rPh>
    <rPh sb="16" eb="18">
      <t>キショウ</t>
    </rPh>
    <rPh sb="18" eb="20">
      <t>カンソク</t>
    </rPh>
    <rPh sb="20" eb="21">
      <t>ジョ</t>
    </rPh>
    <phoneticPr fontId="3"/>
  </si>
  <si>
    <t>平成24年の数値は、観測所の移転により一部欠測している。</t>
    <rPh sb="6" eb="8">
      <t>スウチ</t>
    </rPh>
    <rPh sb="10" eb="12">
      <t>カンソク</t>
    </rPh>
    <rPh sb="12" eb="13">
      <t>ジョ</t>
    </rPh>
    <rPh sb="14" eb="16">
      <t>イテン</t>
    </rPh>
    <rPh sb="19" eb="21">
      <t>イチブ</t>
    </rPh>
    <rPh sb="21" eb="23">
      <t>ケッソク</t>
    </rPh>
    <phoneticPr fontId="3"/>
  </si>
  <si>
    <r>
      <t xml:space="preserve">　男　女　別　人　口　(住　民　基　本　台　帳)  </t>
    </r>
    <r>
      <rPr>
        <sz val="10"/>
        <rFont val="ＭＳ ゴシック"/>
        <family val="3"/>
        <charset val="128"/>
      </rPr>
      <t>(つ づ き)</t>
    </r>
    <rPh sb="1" eb="2">
      <t>オトコ</t>
    </rPh>
    <rPh sb="3" eb="4">
      <t>オンナ</t>
    </rPh>
    <phoneticPr fontId="3"/>
  </si>
  <si>
    <t xml:space="preserve">    24</t>
  </si>
  <si>
    <t>平成15年　　</t>
    <rPh sb="0" eb="2">
      <t>ヘイセイ</t>
    </rPh>
    <rPh sb="4" eb="5">
      <t>ネン</t>
    </rPh>
    <phoneticPr fontId="3"/>
  </si>
  <si>
    <t>注</t>
    <rPh sb="0" eb="1">
      <t>チュウ</t>
    </rPh>
    <phoneticPr fontId="25"/>
  </si>
  <si>
    <t>：</t>
    <phoneticPr fontId="25"/>
  </si>
  <si>
    <t>注</t>
    <rPh sb="0" eb="1">
      <t>チュウ</t>
    </rPh>
    <phoneticPr fontId="20"/>
  </si>
  <si>
    <t>：</t>
    <phoneticPr fontId="20"/>
  </si>
  <si>
    <t>平成15～23年までの数値は外国人登録数で、平成24年の数値は住民基本台帳上の外国人住民数である。</t>
    <rPh sb="0" eb="2">
      <t>ヘイセイ</t>
    </rPh>
    <rPh sb="7" eb="8">
      <t>ネン</t>
    </rPh>
    <rPh sb="11" eb="13">
      <t>スウチ</t>
    </rPh>
    <rPh sb="14" eb="16">
      <t>ガイコク</t>
    </rPh>
    <rPh sb="16" eb="17">
      <t>ジン</t>
    </rPh>
    <rPh sb="17" eb="20">
      <t>トウロクスウ</t>
    </rPh>
    <rPh sb="22" eb="24">
      <t>ヘイセイ</t>
    </rPh>
    <rPh sb="26" eb="27">
      <t>ネン</t>
    </rPh>
    <rPh sb="28" eb="30">
      <t>スウチ</t>
    </rPh>
    <rPh sb="31" eb="33">
      <t>ジュウミン</t>
    </rPh>
    <rPh sb="33" eb="35">
      <t>キホン</t>
    </rPh>
    <rPh sb="35" eb="37">
      <t>ダイチョウ</t>
    </rPh>
    <rPh sb="37" eb="38">
      <t>ジョウ</t>
    </rPh>
    <rPh sb="39" eb="41">
      <t>ガイコク</t>
    </rPh>
    <rPh sb="41" eb="42">
      <t>ジン</t>
    </rPh>
    <rPh sb="42" eb="44">
      <t>ジュウミン</t>
    </rPh>
    <rPh sb="44" eb="45">
      <t>スウ</t>
    </rPh>
    <phoneticPr fontId="20"/>
  </si>
  <si>
    <t>10,000～12,499</t>
    <phoneticPr fontId="24"/>
  </si>
  <si>
    <t>12,500～14,999</t>
    <phoneticPr fontId="24"/>
  </si>
  <si>
    <t>15,000～17,499</t>
    <phoneticPr fontId="24"/>
  </si>
  <si>
    <t>17,500～19,999</t>
    <phoneticPr fontId="24"/>
  </si>
  <si>
    <t>20,000～24,999</t>
    <phoneticPr fontId="24"/>
  </si>
  <si>
    <t>25,000～</t>
    <phoneticPr fontId="24"/>
  </si>
  <si>
    <r>
      <rPr>
        <sz val="7"/>
        <color theme="1"/>
        <rFont val="ＭＳ Ｐゴシック"/>
        <family val="3"/>
        <charset val="128"/>
        <scheme val="minor"/>
      </rPr>
      <t xml:space="preserve">   </t>
    </r>
    <r>
      <rPr>
        <sz val="9"/>
        <color theme="1"/>
        <rFont val="ＭＳ Ｐゴシック"/>
        <family val="3"/>
        <charset val="128"/>
        <scheme val="minor"/>
      </rPr>
      <t>～</t>
    </r>
    <r>
      <rPr>
        <sz val="6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9,999</t>
    </r>
    <phoneticPr fontId="24"/>
  </si>
  <si>
    <t>図４　町 丁 別 人 口 密 度　【表４、８関連】</t>
    <rPh sb="0" eb="1">
      <t>ズ</t>
    </rPh>
    <rPh sb="3" eb="4">
      <t>チョウ</t>
    </rPh>
    <rPh sb="5" eb="6">
      <t>チョウ</t>
    </rPh>
    <rPh sb="7" eb="8">
      <t>ベツ</t>
    </rPh>
    <rPh sb="9" eb="10">
      <t>ヒト</t>
    </rPh>
    <rPh sb="11" eb="12">
      <t>クチ</t>
    </rPh>
    <rPh sb="13" eb="14">
      <t>ミツ</t>
    </rPh>
    <rPh sb="15" eb="16">
      <t>ド</t>
    </rPh>
    <rPh sb="18" eb="19">
      <t>ヒョウ</t>
    </rPh>
    <rPh sb="22" eb="24">
      <t>カンレン</t>
    </rPh>
    <phoneticPr fontId="24"/>
  </si>
  <si>
    <t>ａ</t>
    <phoneticPr fontId="24"/>
  </si>
  <si>
    <r>
      <t>面積単位は</t>
    </r>
    <r>
      <rPr>
        <sz val="11"/>
        <color theme="1"/>
        <rFont val="ＭＳ Ｐ明朝"/>
        <family val="1"/>
        <charset val="128"/>
      </rPr>
      <t>ａ</t>
    </r>
    <r>
      <rPr>
        <sz val="9"/>
        <color theme="1"/>
        <rFont val="ＭＳ Ｐ明朝"/>
        <family val="1"/>
        <charset val="128"/>
      </rPr>
      <t>（アール：１ａは100㎡）である。</t>
    </r>
    <rPh sb="0" eb="2">
      <t>メンセキ</t>
    </rPh>
    <rPh sb="2" eb="4">
      <t>タンイ</t>
    </rPh>
    <phoneticPr fontId="3"/>
  </si>
  <si>
    <t>(5)</t>
    <phoneticPr fontId="3"/>
  </si>
  <si>
    <t>(6)</t>
    <phoneticPr fontId="3"/>
  </si>
  <si>
    <t>平成25年から住民基本台帳における「外国人人口」の数値を掲載する。</t>
    <rPh sb="0" eb="2">
      <t>ヘイセイ</t>
    </rPh>
    <rPh sb="4" eb="5">
      <t>ネン</t>
    </rPh>
    <rPh sb="7" eb="9">
      <t>ジュウミン</t>
    </rPh>
    <rPh sb="9" eb="11">
      <t>キホン</t>
    </rPh>
    <rPh sb="11" eb="13">
      <t>ダイチョウ</t>
    </rPh>
    <rPh sb="18" eb="20">
      <t>ガイコク</t>
    </rPh>
    <rPh sb="20" eb="21">
      <t>ジン</t>
    </rPh>
    <rPh sb="21" eb="23">
      <t>ジンコウ</t>
    </rPh>
    <rPh sb="25" eb="27">
      <t>スウチ</t>
    </rPh>
    <rPh sb="28" eb="30">
      <t>ケイサイ</t>
    </rPh>
    <phoneticPr fontId="3"/>
  </si>
  <si>
    <t>（平成25年10月１日現在）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</si>
  <si>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２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</si>
  <si>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３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</si>
  <si>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４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</si>
  <si>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５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</si>
  <si>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６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3"/>
  </si>
  <si>
    <r>
      <t>平成23年</t>
    </r>
    <r>
      <rPr>
        <sz val="9"/>
        <rFont val="ＭＳ 明朝"/>
        <family val="1"/>
        <charset val="128"/>
      </rPr>
      <t>７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</si>
  <si>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８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</si>
  <si>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９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</si>
  <si>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10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</si>
  <si>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11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3"/>
  </si>
  <si>
    <r>
      <rPr>
        <sz val="9"/>
        <color indexed="9"/>
        <rFont val="ＭＳ 明朝"/>
        <family val="1"/>
        <charset val="128"/>
      </rPr>
      <t>平成23年</t>
    </r>
    <r>
      <rPr>
        <sz val="9"/>
        <color indexed="8"/>
        <rFont val="ＭＳ 明朝"/>
        <family val="1"/>
        <charset val="128"/>
      </rPr>
      <t>12</t>
    </r>
    <r>
      <rPr>
        <sz val="9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3"/>
  </si>
  <si>
    <r>
      <t>図７　転 入 ・ 転 出 の 推 移</t>
    </r>
    <r>
      <rPr>
        <sz val="9"/>
        <color indexed="8"/>
        <rFont val="ＭＳ ゴシック"/>
        <family val="3"/>
        <charset val="128"/>
      </rPr>
      <t>　</t>
    </r>
    <r>
      <rPr>
        <sz val="13"/>
        <color indexed="8"/>
        <rFont val="ＭＳ ゴシック"/>
        <family val="3"/>
        <charset val="128"/>
      </rPr>
      <t>【表11関連】</t>
    </r>
    <rPh sb="0" eb="1">
      <t>ズ</t>
    </rPh>
    <rPh sb="3" eb="4">
      <t>テン</t>
    </rPh>
    <rPh sb="5" eb="6">
      <t>イ</t>
    </rPh>
    <rPh sb="9" eb="10">
      <t>テン</t>
    </rPh>
    <rPh sb="11" eb="12">
      <t>デ</t>
    </rPh>
    <rPh sb="15" eb="16">
      <t>スイ</t>
    </rPh>
    <rPh sb="17" eb="18">
      <t>ワタル</t>
    </rPh>
    <rPh sb="23" eb="25">
      <t>カンレン</t>
    </rPh>
    <phoneticPr fontId="20"/>
  </si>
  <si>
    <t>平成15年の数値は外国人登録数、平成25年の数値は住民基本台帳上の外国人住民数を含む。</t>
    <rPh sb="0" eb="2">
      <t>ヘイセイ</t>
    </rPh>
    <rPh sb="4" eb="5">
      <t>ネン</t>
    </rPh>
    <rPh sb="6" eb="8">
      <t>スウチ</t>
    </rPh>
    <rPh sb="9" eb="11">
      <t>ガイコク</t>
    </rPh>
    <rPh sb="11" eb="12">
      <t>ジン</t>
    </rPh>
    <rPh sb="12" eb="15">
      <t>トウロクスウ</t>
    </rPh>
    <rPh sb="16" eb="18">
      <t>ヘイセイ</t>
    </rPh>
    <rPh sb="20" eb="21">
      <t>ネン</t>
    </rPh>
    <rPh sb="22" eb="24">
      <t>スウチ</t>
    </rPh>
    <rPh sb="25" eb="27">
      <t>ジュウミン</t>
    </rPh>
    <rPh sb="27" eb="29">
      <t>キホン</t>
    </rPh>
    <rPh sb="29" eb="31">
      <t>ダイチョウ</t>
    </rPh>
    <rPh sb="31" eb="32">
      <t>ジョウ</t>
    </rPh>
    <rPh sb="33" eb="35">
      <t>ガイコク</t>
    </rPh>
    <rPh sb="35" eb="36">
      <t>ジン</t>
    </rPh>
    <rPh sb="36" eb="38">
      <t>ジュウミン</t>
    </rPh>
    <rPh sb="38" eb="39">
      <t>スウ</t>
    </rPh>
    <rPh sb="40" eb="41">
      <t>フク</t>
    </rPh>
    <phoneticPr fontId="3"/>
  </si>
  <si>
    <t>婚姻・離婚(人口動態調査)については、夫婦の一方が外国人の場合を含む。</t>
    <rPh sb="0" eb="2">
      <t>コンイン</t>
    </rPh>
    <rPh sb="3" eb="5">
      <t>リコン</t>
    </rPh>
    <rPh sb="19" eb="21">
      <t>フウフ</t>
    </rPh>
    <rPh sb="22" eb="24">
      <t>イッポウ</t>
    </rPh>
    <rPh sb="25" eb="27">
      <t>ガイコク</t>
    </rPh>
    <rPh sb="27" eb="28">
      <t>ジン</t>
    </rPh>
    <rPh sb="29" eb="31">
      <t>バアイ</t>
    </rPh>
    <rPh sb="32" eb="33">
      <t>フク</t>
    </rPh>
    <phoneticPr fontId="3"/>
  </si>
  <si>
    <t>㎢</t>
    <phoneticPr fontId="24"/>
  </si>
  <si>
    <t>土地・気象・人口</t>
    <phoneticPr fontId="38"/>
  </si>
  <si>
    <t>２</t>
    <phoneticPr fontId="38"/>
  </si>
  <si>
    <r>
      <t>図５　人　口　の　年　齢　構　造</t>
    </r>
    <r>
      <rPr>
        <sz val="9"/>
        <color indexed="8"/>
        <rFont val="ＭＳ ゴシック"/>
        <family val="3"/>
        <charset val="128"/>
      </rPr>
      <t>　</t>
    </r>
    <r>
      <rPr>
        <sz val="13"/>
        <color indexed="8"/>
        <rFont val="ＭＳ ゴシック"/>
        <family val="3"/>
        <charset val="128"/>
      </rPr>
      <t>【表７、９関連】</t>
    </r>
    <rPh sb="0" eb="1">
      <t>ズ</t>
    </rPh>
    <rPh sb="3" eb="4">
      <t>ジン</t>
    </rPh>
    <rPh sb="5" eb="6">
      <t>コウ</t>
    </rPh>
    <rPh sb="9" eb="10">
      <t>ネン</t>
    </rPh>
    <rPh sb="11" eb="12">
      <t>トシ</t>
    </rPh>
    <rPh sb="13" eb="14">
      <t>カマエ</t>
    </rPh>
    <rPh sb="15" eb="16">
      <t>ヅクリ</t>
    </rPh>
    <rPh sb="22" eb="24">
      <t>カンレン</t>
    </rPh>
    <phoneticPr fontId="3"/>
  </si>
  <si>
    <t>平成25年から世帯数および総人口に外国人住民数を含む。</t>
    <rPh sb="0" eb="2">
      <t>ヘイセイ</t>
    </rPh>
    <rPh sb="4" eb="5">
      <t>ネン</t>
    </rPh>
    <rPh sb="7" eb="10">
      <t>セタイスウ</t>
    </rPh>
    <rPh sb="13" eb="16">
      <t>ソウジンコウ</t>
    </rPh>
    <rPh sb="17" eb="19">
      <t>ガイコク</t>
    </rPh>
    <rPh sb="19" eb="20">
      <t>ジン</t>
    </rPh>
    <rPh sb="20" eb="22">
      <t>ジュウミン</t>
    </rPh>
    <rPh sb="22" eb="23">
      <t>スウ</t>
    </rPh>
    <rPh sb="24" eb="25">
      <t>フク</t>
    </rPh>
    <phoneticPr fontId="3"/>
  </si>
  <si>
    <t>平成24年までは外国人登録数を含まないが、平成25年から外国人住民数を含む。</t>
    <rPh sb="0" eb="2">
      <t>ヘイセイ</t>
    </rPh>
    <rPh sb="4" eb="5">
      <t>ネン</t>
    </rPh>
    <rPh sb="8" eb="10">
      <t>ガイコク</t>
    </rPh>
    <rPh sb="10" eb="11">
      <t>ジン</t>
    </rPh>
    <rPh sb="11" eb="13">
      <t>トウロク</t>
    </rPh>
    <rPh sb="13" eb="14">
      <t>スウ</t>
    </rPh>
    <rPh sb="15" eb="16">
      <t>フク</t>
    </rPh>
    <rPh sb="21" eb="23">
      <t>ヘイセイ</t>
    </rPh>
    <rPh sb="25" eb="26">
      <t>ネン</t>
    </rPh>
    <rPh sb="28" eb="30">
      <t>ガイコク</t>
    </rPh>
    <rPh sb="30" eb="31">
      <t>ジン</t>
    </rPh>
    <rPh sb="31" eb="33">
      <t>ジュウミン</t>
    </rPh>
    <rPh sb="33" eb="34">
      <t>スウ</t>
    </rPh>
    <rPh sb="35" eb="36">
      <t>フク</t>
    </rPh>
    <phoneticPr fontId="3"/>
  </si>
  <si>
    <t>％</t>
    <phoneticPr fontId="26"/>
  </si>
  <si>
    <t>％</t>
    <phoneticPr fontId="26"/>
  </si>
  <si>
    <r>
      <t>図６　特 殊 年 齢 構 造 指 数 の 推 移</t>
    </r>
    <r>
      <rPr>
        <sz val="9"/>
        <rFont val="ＭＳ ゴシック"/>
        <family val="3"/>
        <charset val="128"/>
      </rPr>
      <t>　</t>
    </r>
    <r>
      <rPr>
        <sz val="13"/>
        <rFont val="ＭＳ ゴシック"/>
        <family val="3"/>
        <charset val="128"/>
      </rPr>
      <t>【表10関連】</t>
    </r>
    <rPh sb="0" eb="1">
      <t>ズ</t>
    </rPh>
    <rPh sb="3" eb="4">
      <t>トク</t>
    </rPh>
    <rPh sb="5" eb="6">
      <t>コト</t>
    </rPh>
    <rPh sb="7" eb="8">
      <t>トシ</t>
    </rPh>
    <rPh sb="9" eb="10">
      <t>ヨワイ</t>
    </rPh>
    <rPh sb="11" eb="12">
      <t>カマエ</t>
    </rPh>
    <rPh sb="13" eb="14">
      <t>ヅクリ</t>
    </rPh>
    <rPh sb="15" eb="16">
      <t>ユビ</t>
    </rPh>
    <rPh sb="17" eb="18">
      <t>カズ</t>
    </rPh>
    <rPh sb="21" eb="22">
      <t>スイ</t>
    </rPh>
    <rPh sb="23" eb="24">
      <t>ウツリ</t>
    </rPh>
    <rPh sb="29" eb="31">
      <t>カンレン</t>
    </rPh>
    <phoneticPr fontId="3"/>
  </si>
  <si>
    <t>表10　特 殊 年 齢 構 造 指 数 の 推 移</t>
    <phoneticPr fontId="3"/>
  </si>
  <si>
    <t>転入・転出、職権記載・消除等、出生・死亡（住民基本台帳）は平成24年７月９日から外国人住民を含んでいる。</t>
    <rPh sb="0" eb="2">
      <t>テンニュウ</t>
    </rPh>
    <rPh sb="3" eb="5">
      <t>テンシュツ</t>
    </rPh>
    <rPh sb="6" eb="8">
      <t>ショッケン</t>
    </rPh>
    <rPh sb="8" eb="10">
      <t>キサイ</t>
    </rPh>
    <rPh sb="11" eb="13">
      <t>ショウジョ</t>
    </rPh>
    <rPh sb="13" eb="14">
      <t>トウ</t>
    </rPh>
    <rPh sb="15" eb="17">
      <t>シュッセイ</t>
    </rPh>
    <rPh sb="18" eb="20">
      <t>シボウ</t>
    </rPh>
    <rPh sb="21" eb="23">
      <t>ジュウミン</t>
    </rPh>
    <rPh sb="23" eb="25">
      <t>キホン</t>
    </rPh>
    <rPh sb="25" eb="27">
      <t>ダイチョウ</t>
    </rPh>
    <rPh sb="29" eb="31">
      <t>ヘイセイ</t>
    </rPh>
    <rPh sb="33" eb="34">
      <t>ネン</t>
    </rPh>
    <rPh sb="35" eb="36">
      <t>ガツ</t>
    </rPh>
    <rPh sb="37" eb="38">
      <t>ヒ</t>
    </rPh>
    <rPh sb="40" eb="42">
      <t>ガイコク</t>
    </rPh>
    <rPh sb="42" eb="43">
      <t>ジン</t>
    </rPh>
    <rPh sb="43" eb="45">
      <t>ジュウミン</t>
    </rPh>
    <rPh sb="46" eb="47">
      <t>フク</t>
    </rPh>
    <phoneticPr fontId="3"/>
  </si>
  <si>
    <t>出生・死亡(住民基本台帳)は、出生・死亡が原因で、住民基本台帳へ１年間に記載・消除されたものを指す。</t>
    <rPh sb="0" eb="2">
      <t>シュッセイ</t>
    </rPh>
    <rPh sb="3" eb="5">
      <t>シボウ</t>
    </rPh>
    <rPh sb="6" eb="8">
      <t>ジュウミン</t>
    </rPh>
    <rPh sb="8" eb="10">
      <t>キホン</t>
    </rPh>
    <rPh sb="10" eb="12">
      <t>ダイチョウ</t>
    </rPh>
    <rPh sb="15" eb="17">
      <t>シュッセイ</t>
    </rPh>
    <rPh sb="18" eb="20">
      <t>シボウ</t>
    </rPh>
    <rPh sb="21" eb="23">
      <t>ゲンイン</t>
    </rPh>
    <rPh sb="25" eb="27">
      <t>ジュウミン</t>
    </rPh>
    <rPh sb="27" eb="29">
      <t>キホン</t>
    </rPh>
    <rPh sb="29" eb="31">
      <t>ダイチョウ</t>
    </rPh>
    <rPh sb="33" eb="35">
      <t>ネンカン</t>
    </rPh>
    <rPh sb="36" eb="38">
      <t>キサイ</t>
    </rPh>
    <rPh sb="39" eb="41">
      <t>ショウジョ</t>
    </rPh>
    <rPh sb="47" eb="48">
      <t>サ</t>
    </rPh>
    <phoneticPr fontId="3"/>
  </si>
  <si>
    <t>東京都福祉保健局「人口動態統計月報(平成24年)」「東京都衛生年報(平成15年)」「人口動態統計(平成16年～23年)」、</t>
    <rPh sb="0" eb="3">
      <t>トウキョウト</t>
    </rPh>
    <rPh sb="3" eb="5">
      <t>フクシ</t>
    </rPh>
    <rPh sb="5" eb="7">
      <t>ホケン</t>
    </rPh>
    <rPh sb="7" eb="8">
      <t>キョク</t>
    </rPh>
    <rPh sb="9" eb="11">
      <t>ジンコウ</t>
    </rPh>
    <rPh sb="11" eb="13">
      <t>ドウタイ</t>
    </rPh>
    <rPh sb="13" eb="15">
      <t>トウケイ</t>
    </rPh>
    <rPh sb="15" eb="17">
      <t>ゲッポウ</t>
    </rPh>
    <rPh sb="18" eb="20">
      <t>ヘイセイ</t>
    </rPh>
    <rPh sb="22" eb="23">
      <t>ネン</t>
    </rPh>
    <rPh sb="26" eb="29">
      <t>トウキョウト</t>
    </rPh>
    <rPh sb="29" eb="31">
      <t>エイセイ</t>
    </rPh>
    <rPh sb="31" eb="33">
      <t>ネンポウ</t>
    </rPh>
    <rPh sb="34" eb="36">
      <t>ヘイセイ</t>
    </rPh>
    <rPh sb="38" eb="39">
      <t>ネン</t>
    </rPh>
    <rPh sb="42" eb="44">
      <t>ジンコウ</t>
    </rPh>
    <rPh sb="44" eb="46">
      <t>ドウタイ</t>
    </rPh>
    <rPh sb="46" eb="48">
      <t>トウケイ</t>
    </rPh>
    <rPh sb="49" eb="51">
      <t>ヘイセイ</t>
    </rPh>
    <rPh sb="53" eb="54">
      <t>ネン</t>
    </rPh>
    <rPh sb="57" eb="58">
      <t>ネン</t>
    </rPh>
    <phoneticPr fontId="3"/>
  </si>
  <si>
    <t>平成23年１月１日の住民基本台帳人口・外国人登録人口に基づき、コーホート変化率法を基本に予測したものである。</t>
    <rPh sb="0" eb="2">
      <t>ヘイセイ</t>
    </rPh>
    <rPh sb="4" eb="5">
      <t>ネン</t>
    </rPh>
    <rPh sb="6" eb="7">
      <t>ガツ</t>
    </rPh>
    <rPh sb="8" eb="9">
      <t>ニチ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1">
      <t>ガイコク</t>
    </rPh>
    <rPh sb="21" eb="22">
      <t>ジン</t>
    </rPh>
    <rPh sb="22" eb="24">
      <t>トウロク</t>
    </rPh>
    <rPh sb="24" eb="26">
      <t>ジンコウ</t>
    </rPh>
    <rPh sb="27" eb="28">
      <t>モト</t>
    </rPh>
    <rPh sb="36" eb="38">
      <t>ヘンカ</t>
    </rPh>
    <rPh sb="38" eb="39">
      <t>リツ</t>
    </rPh>
    <rPh sb="39" eb="40">
      <t>ホウ</t>
    </rPh>
    <rPh sb="41" eb="43">
      <t>キホン</t>
    </rPh>
    <rPh sb="44" eb="46">
      <t>ヨソク</t>
    </rPh>
    <phoneticPr fontId="3"/>
  </si>
  <si>
    <t>練馬区地域医療計画（平成25年３月策定）</t>
    <rPh sb="0" eb="3">
      <t>ネリマク</t>
    </rPh>
    <rPh sb="3" eb="5">
      <t>チイキ</t>
    </rPh>
    <rPh sb="5" eb="7">
      <t>イリョウ</t>
    </rPh>
    <rPh sb="7" eb="9">
      <t>ケイカク</t>
    </rPh>
    <rPh sb="10" eb="12">
      <t>ヘイセイ</t>
    </rPh>
    <rPh sb="14" eb="15">
      <t>ネン</t>
    </rPh>
    <rPh sb="16" eb="17">
      <t>ガツ</t>
    </rPh>
    <rPh sb="17" eb="19">
      <t>サクテイ</t>
    </rPh>
    <phoneticPr fontId="3"/>
  </si>
  <si>
    <t>(各年１月１日時点)</t>
    <rPh sb="1" eb="3">
      <t>カクネン</t>
    </rPh>
    <rPh sb="4" eb="5">
      <t>ガツ</t>
    </rPh>
    <rPh sb="6" eb="7">
      <t>ニチ</t>
    </rPh>
    <rPh sb="7" eb="9">
      <t>ジテン</t>
    </rPh>
    <phoneticPr fontId="3"/>
  </si>
  <si>
    <t>年および
国籍・地域別</t>
    <rPh sb="0" eb="1">
      <t>トシ</t>
    </rPh>
    <rPh sb="5" eb="7">
      <t>コクセキ</t>
    </rPh>
    <rPh sb="8" eb="10">
      <t>チイキ</t>
    </rPh>
    <rPh sb="10" eb="11">
      <t>ベツ</t>
    </rPh>
    <phoneticPr fontId="3"/>
  </si>
  <si>
    <r>
      <t>図８　外 国 人 住 民 数 の 推 移</t>
    </r>
    <r>
      <rPr>
        <sz val="9"/>
        <color indexed="8"/>
        <rFont val="ＭＳ ゴシック"/>
        <family val="3"/>
        <charset val="128"/>
      </rPr>
      <t>　</t>
    </r>
    <r>
      <rPr>
        <sz val="13"/>
        <color indexed="8"/>
        <rFont val="ＭＳ ゴシック"/>
        <family val="3"/>
        <charset val="128"/>
      </rPr>
      <t>【表14関連】</t>
    </r>
    <rPh sb="0" eb="1">
      <t>ズ</t>
    </rPh>
    <rPh sb="3" eb="4">
      <t>ソト</t>
    </rPh>
    <rPh sb="5" eb="6">
      <t>クニ</t>
    </rPh>
    <rPh sb="7" eb="8">
      <t>ジン</t>
    </rPh>
    <rPh sb="9" eb="10">
      <t>ジュウ</t>
    </rPh>
    <rPh sb="11" eb="12">
      <t>タミ</t>
    </rPh>
    <rPh sb="13" eb="14">
      <t>スウ</t>
    </rPh>
    <rPh sb="17" eb="18">
      <t>スイ</t>
    </rPh>
    <rPh sb="19" eb="20">
      <t>ワタル</t>
    </rPh>
    <rPh sb="22" eb="23">
      <t>ヒョウ</t>
    </rPh>
    <rPh sb="25" eb="27">
      <t>カンレン</t>
    </rPh>
    <phoneticPr fontId="20"/>
  </si>
  <si>
    <t>区民部戸籍住民課（表９の数値から算出）</t>
    <rPh sb="0" eb="2">
      <t>クミン</t>
    </rPh>
    <rPh sb="2" eb="3">
      <t>ブ</t>
    </rPh>
    <rPh sb="3" eb="5">
      <t>コセキ</t>
    </rPh>
    <rPh sb="5" eb="8">
      <t>ジュウミンカ</t>
    </rPh>
    <rPh sb="9" eb="10">
      <t>ヒョウ</t>
    </rPh>
    <rPh sb="12" eb="14">
      <t>スウチ</t>
    </rPh>
    <rPh sb="16" eb="18">
      <t>サンシュツ</t>
    </rPh>
    <phoneticPr fontId="3"/>
  </si>
  <si>
    <t>区民部戸籍住民課｢町丁目別男女別年齢別人口一覧表｣</t>
    <rPh sb="0" eb="2">
      <t>クミン</t>
    </rPh>
    <rPh sb="2" eb="3">
      <t>ブ</t>
    </rPh>
    <rPh sb="3" eb="5">
      <t>コセキ</t>
    </rPh>
    <rPh sb="5" eb="8">
      <t>ジュウミンカ</t>
    </rPh>
    <rPh sb="9" eb="12">
      <t>チョウチョウモク</t>
    </rPh>
    <rPh sb="12" eb="13">
      <t>ベツ</t>
    </rPh>
    <rPh sb="13" eb="15">
      <t>ダンジョ</t>
    </rPh>
    <rPh sb="15" eb="16">
      <t>ベツ</t>
    </rPh>
    <rPh sb="16" eb="18">
      <t>ネンレイ</t>
    </rPh>
    <rPh sb="18" eb="19">
      <t>ベツ</t>
    </rPh>
    <rPh sb="19" eb="21">
      <t>ジンコウ</t>
    </rPh>
    <rPh sb="21" eb="23">
      <t>イチラン</t>
    </rPh>
    <rPh sb="23" eb="24">
      <t>ヒョウ</t>
    </rPh>
    <phoneticPr fontId="3"/>
  </si>
  <si>
    <t>平成24年の数値から住民基本台帳上の外国人住民数を含む。</t>
    <rPh sb="0" eb="2">
      <t>ヘイセイ</t>
    </rPh>
    <rPh sb="4" eb="5">
      <t>ネン</t>
    </rPh>
    <rPh sb="6" eb="8">
      <t>スウチ</t>
    </rPh>
    <rPh sb="10" eb="12">
      <t>ジュウミン</t>
    </rPh>
    <rPh sb="12" eb="14">
      <t>キホン</t>
    </rPh>
    <rPh sb="14" eb="16">
      <t>ダイチョウ</t>
    </rPh>
    <rPh sb="16" eb="17">
      <t>ジョウ</t>
    </rPh>
    <rPh sb="18" eb="20">
      <t>ガイコク</t>
    </rPh>
    <rPh sb="20" eb="21">
      <t>ジン</t>
    </rPh>
    <rPh sb="21" eb="23">
      <t>ジュウミン</t>
    </rPh>
    <rPh sb="23" eb="24">
      <t>スウ</t>
    </rPh>
    <rPh sb="25" eb="26">
      <t>フク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</si>
</sst>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6" formatCode="&quot;¥&quot;#,##0;[Red]&quot;¥&quot;\-#,##0"/>
    <numFmt numFmtId="41" formatCode="_ * #,##0_ ;_ * \-#,##0_ ;_ * &quot;-&quot;_ ;_ @_ "/>
    <numFmt numFmtId="176" formatCode="#,##0\ ;&quot;△&quot;#,##0\ ;&quot;－ &quot;"/>
    <numFmt numFmtId="177" formatCode="0_);\(0\)"/>
    <numFmt numFmtId="178" formatCode="#,##0\ ;&quot;△ &quot;#,##0\ ;&quot;－ &quot;"/>
    <numFmt numFmtId="179" formatCode="#,##0\ ;&quot;△  &quot;#,##0\ ;&quot;－ &quot;"/>
    <numFmt numFmtId="180" formatCode="#,##0\ ;&quot;△   &quot;#,##0\ ;&quot;－ &quot;"/>
    <numFmt numFmtId="181" formatCode="#,##0_ "/>
    <numFmt numFmtId="182" formatCode="#,##0\ ;&quot;△ &quot;#,##0\ ;&quot;－&quot;"/>
    <numFmt numFmtId="183" formatCode="#.00\ ;&quot;△&quot;\ #.00\ ;&quot;－&quot;"/>
    <numFmt numFmtId="184" formatCode="0.00_ "/>
    <numFmt numFmtId="185" formatCode="#,##0_);\(#,##0\)"/>
    <numFmt numFmtId="186" formatCode="#,##0.00_);\(#,##0.00\)"/>
    <numFmt numFmtId="187" formatCode="#,##0\ ;&quot;△   &quot;#,##0\ ;&quot;－&quot;"/>
    <numFmt numFmtId="188" formatCode="#,##0.00;&quot;△ &quot;0.00\ ;&quot;－&quot;"/>
    <numFmt numFmtId="189" formatCode="###,##0\ ;&quot;△&quot;###,##0\ ;&quot;－ &quot;"/>
    <numFmt numFmtId="190" formatCode="#,##0\ ;&quot;△&quot;?,??0\ ;&quot;－ &quot;"/>
    <numFmt numFmtId="191" formatCode="##.00\ ;&quot;△&quot;\ ??.?0\ ;&quot;－ &quot;"/>
    <numFmt numFmtId="192" formatCode="#,##0\ ;&quot;△&quot;?,??0\ ;&quot;－&quot;"/>
    <numFmt numFmtId="193" formatCode="#,##0.000_ "/>
    <numFmt numFmtId="194" formatCode="##,##0\ ;&quot;△&quot;??,??0\ ;&quot;－ &quot;"/>
    <numFmt numFmtId="195" formatCode="\ ##.#0\ ;&quot;△&quot;\ ??.?0\ ;&quot;－ &quot;"/>
    <numFmt numFmtId="196" formatCode="#,##0;&quot;△ &quot;#,##0"/>
    <numFmt numFmtId="197" formatCode="#,##0;&quot;△&quot;#,##0;&quot;－&quot;"/>
    <numFmt numFmtId="198" formatCode="#.0\ ;&quot;△ &quot;\ #.0\ ;&quot;－ &quot;"/>
    <numFmt numFmtId="199" formatCode="0.0_);\(0.0\)"/>
    <numFmt numFmtId="200" formatCode="#,##0_);[Red]\(#,##0\)"/>
    <numFmt numFmtId="201" formatCode="0_);[Red]\(0\)"/>
    <numFmt numFmtId="202" formatCode="0.0_);[Red]\(0.0\)"/>
    <numFmt numFmtId="203" formatCode="#0.000\ ;&quot;△ &quot;\ #0.000\ ;&quot;－ &quot;"/>
    <numFmt numFmtId="204" formatCode="_ &quot;¥&quot;* #,##0.0_ ;_ &quot;¥&quot;* \-#,##0.0_ ;_ &quot;¥&quot;* &quot;-&quot;?_ ;_ @_ "/>
    <numFmt numFmtId="205" formatCode="#,##0.0_ "/>
    <numFmt numFmtId="206" formatCode="0.0_ "/>
    <numFmt numFmtId="207" formatCode="&quot;土地・気象・人口　&quot;#"/>
    <numFmt numFmtId="208" formatCode="#&quot;　土地・気象・人口&quot;"/>
    <numFmt numFmtId="209" formatCode="&quot;（&quot;#&quot;）&quot;"/>
  </numFmts>
  <fonts count="5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0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2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>
      <alignment vertical="center"/>
    </xf>
    <xf numFmtId="0" fontId="27" fillId="0" borderId="0"/>
    <xf numFmtId="0" fontId="8" fillId="0" borderId="0"/>
    <xf numFmtId="0" fontId="2" fillId="0" borderId="0">
      <alignment vertical="center"/>
    </xf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</cellStyleXfs>
  <cellXfs count="715">
    <xf numFmtId="0" fontId="0" fillId="0" borderId="0" xfId="0"/>
    <xf numFmtId="0" fontId="0" fillId="0" borderId="1" xfId="0" applyBorder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176" fontId="28" fillId="0" borderId="2" xfId="0" applyNumberFormat="1" applyFont="1" applyBorder="1" applyAlignment="1">
      <alignment vertical="center"/>
    </xf>
    <xf numFmtId="0" fontId="0" fillId="0" borderId="2" xfId="0" applyBorder="1"/>
    <xf numFmtId="176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0" fillId="0" borderId="3" xfId="0" applyBorder="1"/>
    <xf numFmtId="0" fontId="0" fillId="0" borderId="0" xfId="0" applyBorder="1"/>
    <xf numFmtId="0" fontId="28" fillId="0" borderId="1" xfId="0" applyFont="1" applyBorder="1" applyAlignment="1">
      <alignment horizontal="right" vertical="center"/>
    </xf>
    <xf numFmtId="0" fontId="0" fillId="0" borderId="0" xfId="0" applyAlignment="1"/>
    <xf numFmtId="176" fontId="30" fillId="0" borderId="2" xfId="0" applyNumberFormat="1" applyFont="1" applyBorder="1" applyAlignment="1">
      <alignment vertical="center"/>
    </xf>
    <xf numFmtId="0" fontId="8" fillId="0" borderId="0" xfId="5" applyBorder="1" applyAlignment="1">
      <alignment vertical="center"/>
    </xf>
    <xf numFmtId="0" fontId="8" fillId="0" borderId="0" xfId="5"/>
    <xf numFmtId="0" fontId="8" fillId="0" borderId="0" xfId="5" applyAlignment="1">
      <alignment vertical="center"/>
    </xf>
    <xf numFmtId="0" fontId="28" fillId="0" borderId="0" xfId="5" applyFont="1" applyBorder="1" applyAlignment="1">
      <alignment horizontal="right" vertical="center"/>
    </xf>
    <xf numFmtId="0" fontId="28" fillId="0" borderId="0" xfId="5" applyFont="1" applyAlignment="1">
      <alignment horizontal="center" vertical="center"/>
    </xf>
    <xf numFmtId="0" fontId="29" fillId="0" borderId="0" xfId="5" applyFont="1" applyBorder="1" applyAlignment="1">
      <alignment horizontal="right" vertical="center"/>
    </xf>
    <xf numFmtId="0" fontId="28" fillId="0" borderId="0" xfId="5" applyFont="1" applyAlignment="1">
      <alignment horizontal="right" vertical="center"/>
    </xf>
    <xf numFmtId="0" fontId="8" fillId="0" borderId="0" xfId="5" applyBorder="1"/>
    <xf numFmtId="181" fontId="4" fillId="0" borderId="0" xfId="3" applyNumberFormat="1" applyFont="1" applyFill="1" applyAlignment="1">
      <alignment horizontal="right" vertical="center"/>
    </xf>
    <xf numFmtId="182" fontId="4" fillId="0" borderId="0" xfId="5" applyNumberFormat="1" applyFont="1" applyFill="1" applyAlignment="1">
      <alignment vertical="center"/>
    </xf>
    <xf numFmtId="183" fontId="4" fillId="0" borderId="0" xfId="5" applyNumberFormat="1" applyFont="1" applyFill="1" applyAlignment="1">
      <alignment vertical="center"/>
    </xf>
    <xf numFmtId="181" fontId="4" fillId="0" borderId="0" xfId="5" applyNumberFormat="1" applyFont="1" applyFill="1" applyAlignment="1">
      <alignment horizontal="right" vertical="center"/>
    </xf>
    <xf numFmtId="184" fontId="4" fillId="0" borderId="0" xfId="5" applyNumberFormat="1" applyFont="1" applyFill="1" applyAlignment="1">
      <alignment horizontal="right" vertical="center"/>
    </xf>
    <xf numFmtId="185" fontId="4" fillId="0" borderId="0" xfId="5" applyNumberFormat="1" applyFont="1" applyFill="1" applyAlignment="1">
      <alignment horizontal="right" vertical="center"/>
    </xf>
    <xf numFmtId="186" fontId="4" fillId="0" borderId="0" xfId="5" applyNumberFormat="1" applyFont="1" applyFill="1" applyAlignment="1">
      <alignment horizontal="right" vertical="center"/>
    </xf>
    <xf numFmtId="187" fontId="4" fillId="0" borderId="0" xfId="5" applyNumberFormat="1" applyFont="1" applyFill="1" applyAlignment="1">
      <alignment vertical="center"/>
    </xf>
    <xf numFmtId="188" fontId="4" fillId="0" borderId="0" xfId="5" applyNumberFormat="1" applyFont="1" applyFill="1" applyAlignment="1">
      <alignment vertical="center"/>
    </xf>
    <xf numFmtId="181" fontId="4" fillId="0" borderId="0" xfId="3" applyNumberFormat="1" applyFont="1" applyFill="1" applyBorder="1" applyAlignment="1">
      <alignment horizontal="right" vertical="center"/>
    </xf>
    <xf numFmtId="181" fontId="4" fillId="0" borderId="0" xfId="3" applyNumberFormat="1" applyFont="1" applyFill="1" applyBorder="1" applyAlignment="1">
      <alignment vertical="center"/>
    </xf>
    <xf numFmtId="184" fontId="4" fillId="0" borderId="0" xfId="5" applyNumberFormat="1" applyFont="1" applyFill="1" applyAlignment="1">
      <alignment vertical="center"/>
    </xf>
    <xf numFmtId="181" fontId="30" fillId="0" borderId="0" xfId="5" applyNumberFormat="1" applyFont="1"/>
    <xf numFmtId="184" fontId="30" fillId="0" borderId="0" xfId="5" applyNumberFormat="1" applyFont="1"/>
    <xf numFmtId="0" fontId="8" fillId="0" borderId="1" xfId="5" applyBorder="1"/>
    <xf numFmtId="0" fontId="28" fillId="0" borderId="1" xfId="5" applyFont="1" applyBorder="1" applyAlignment="1">
      <alignment vertical="center"/>
    </xf>
    <xf numFmtId="0" fontId="28" fillId="0" borderId="0" xfId="5" applyFont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177" fontId="28" fillId="0" borderId="0" xfId="5" applyNumberFormat="1" applyFont="1" applyAlignment="1">
      <alignment vertical="center"/>
    </xf>
    <xf numFmtId="177" fontId="8" fillId="0" borderId="0" xfId="5" applyNumberFormat="1"/>
    <xf numFmtId="0" fontId="9" fillId="0" borderId="0" xfId="5" applyFont="1" applyFill="1" applyAlignment="1">
      <alignment vertical="center"/>
    </xf>
    <xf numFmtId="0" fontId="8" fillId="0" borderId="0" xfId="5" applyFill="1"/>
    <xf numFmtId="0" fontId="14" fillId="0" borderId="0" xfId="5" applyFont="1" applyFill="1" applyAlignment="1">
      <alignment vertical="center"/>
    </xf>
    <xf numFmtId="0" fontId="14" fillId="0" borderId="0" xfId="5" applyFont="1" applyFill="1" applyAlignment="1">
      <alignment horizontal="right" vertical="center"/>
    </xf>
    <xf numFmtId="0" fontId="14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58" fontId="9" fillId="0" borderId="0" xfId="5" applyNumberFormat="1" applyFont="1" applyFill="1" applyBorder="1" applyAlignment="1">
      <alignment horizontal="right" vertical="center"/>
    </xf>
    <xf numFmtId="0" fontId="9" fillId="0" borderId="4" xfId="5" applyFont="1" applyFill="1" applyBorder="1" applyAlignment="1">
      <alignment vertical="center"/>
    </xf>
    <xf numFmtId="0" fontId="9" fillId="0" borderId="5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vertical="center"/>
    </xf>
    <xf numFmtId="0" fontId="9" fillId="0" borderId="1" xfId="5" applyFont="1" applyFill="1" applyBorder="1" applyAlignment="1">
      <alignment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vertical="center"/>
    </xf>
    <xf numFmtId="0" fontId="9" fillId="0" borderId="10" xfId="5" applyFont="1" applyFill="1" applyBorder="1" applyAlignment="1">
      <alignment vertical="center"/>
    </xf>
    <xf numFmtId="189" fontId="7" fillId="0" borderId="11" xfId="5" applyNumberFormat="1" applyFont="1" applyFill="1" applyBorder="1" applyAlignment="1">
      <alignment horizontal="right" vertical="center"/>
    </xf>
    <xf numFmtId="189" fontId="7" fillId="0" borderId="4" xfId="5" applyNumberFormat="1" applyFont="1" applyFill="1" applyBorder="1" applyAlignment="1">
      <alignment horizontal="right" vertical="center"/>
    </xf>
    <xf numFmtId="189" fontId="7" fillId="0" borderId="10" xfId="5" applyNumberFormat="1" applyFont="1" applyFill="1" applyBorder="1" applyAlignment="1">
      <alignment horizontal="right"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Border="1" applyAlignment="1">
      <alignment horizontal="distributed" vertical="center"/>
    </xf>
    <xf numFmtId="38" fontId="7" fillId="0" borderId="0" xfId="5" applyNumberFormat="1" applyFont="1" applyFill="1" applyAlignment="1">
      <alignment horizontal="right" vertical="center"/>
    </xf>
    <xf numFmtId="190" fontId="7" fillId="0" borderId="0" xfId="5" applyNumberFormat="1" applyFont="1" applyFill="1" applyAlignment="1">
      <alignment horizontal="right" vertical="center"/>
    </xf>
    <xf numFmtId="191" fontId="7" fillId="0" borderId="0" xfId="5" applyNumberFormat="1" applyFont="1" applyFill="1" applyAlignment="1">
      <alignment horizontal="right" vertical="center"/>
    </xf>
    <xf numFmtId="192" fontId="7" fillId="0" borderId="0" xfId="5" applyNumberFormat="1" applyFont="1" applyFill="1" applyAlignment="1">
      <alignment horizontal="right" vertical="center"/>
    </xf>
    <xf numFmtId="0" fontId="7" fillId="0" borderId="0" xfId="5" applyFont="1" applyFill="1" applyBorder="1" applyAlignment="1">
      <alignment vertical="center"/>
    </xf>
    <xf numFmtId="0" fontId="7" fillId="0" borderId="9" xfId="5" applyFont="1" applyFill="1" applyBorder="1" applyAlignment="1">
      <alignment vertical="center"/>
    </xf>
    <xf numFmtId="193" fontId="7" fillId="0" borderId="12" xfId="5" applyNumberFormat="1" applyFont="1" applyFill="1" applyBorder="1" applyAlignment="1">
      <alignment horizontal="right" vertical="center"/>
    </xf>
    <xf numFmtId="38" fontId="7" fillId="0" borderId="11" xfId="5" applyNumberFormat="1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distributed" vertical="center"/>
    </xf>
    <xf numFmtId="38" fontId="9" fillId="0" borderId="0" xfId="5" applyNumberFormat="1" applyFont="1" applyFill="1" applyAlignment="1">
      <alignment horizontal="right" vertical="center"/>
    </xf>
    <xf numFmtId="192" fontId="9" fillId="0" borderId="0" xfId="5" applyNumberFormat="1" applyFont="1" applyFill="1" applyAlignment="1">
      <alignment horizontal="right" vertical="center"/>
    </xf>
    <xf numFmtId="0" fontId="9" fillId="0" borderId="12" xfId="5" applyFont="1" applyFill="1" applyBorder="1" applyAlignment="1">
      <alignment vertical="center"/>
    </xf>
    <xf numFmtId="38" fontId="9" fillId="0" borderId="11" xfId="5" applyNumberFormat="1" applyFont="1" applyFill="1" applyBorder="1" applyAlignment="1">
      <alignment horizontal="right" vertical="center"/>
    </xf>
    <xf numFmtId="38" fontId="7" fillId="0" borderId="0" xfId="5" applyNumberFormat="1" applyFont="1" applyFill="1" applyBorder="1" applyAlignment="1">
      <alignment horizontal="right" vertical="center"/>
    </xf>
    <xf numFmtId="0" fontId="9" fillId="0" borderId="13" xfId="5" applyFont="1" applyFill="1" applyBorder="1" applyAlignment="1">
      <alignment vertical="center"/>
    </xf>
    <xf numFmtId="38" fontId="9" fillId="0" borderId="0" xfId="3" applyFont="1" applyFill="1"/>
    <xf numFmtId="38" fontId="9" fillId="0" borderId="0" xfId="3" applyFont="1" applyFill="1" applyBorder="1"/>
    <xf numFmtId="190" fontId="9" fillId="0" borderId="0" xfId="5" applyNumberFormat="1" applyFont="1" applyFill="1" applyAlignment="1">
      <alignment horizontal="right" vertical="center"/>
    </xf>
    <xf numFmtId="191" fontId="9" fillId="0" borderId="0" xfId="5" applyNumberFormat="1" applyFont="1" applyFill="1" applyAlignment="1">
      <alignment horizontal="right" vertical="center"/>
    </xf>
    <xf numFmtId="193" fontId="9" fillId="0" borderId="12" xfId="5" applyNumberFormat="1" applyFont="1" applyFill="1" applyBorder="1" applyAlignment="1">
      <alignment horizontal="right" vertical="center"/>
    </xf>
    <xf numFmtId="38" fontId="9" fillId="0" borderId="11" xfId="3" applyFont="1" applyFill="1" applyBorder="1"/>
    <xf numFmtId="0" fontId="7" fillId="0" borderId="13" xfId="5" applyFont="1" applyFill="1" applyBorder="1" applyAlignment="1">
      <alignment vertical="center"/>
    </xf>
    <xf numFmtId="38" fontId="9" fillId="0" borderId="0" xfId="5" applyNumberFormat="1" applyFont="1" applyFill="1"/>
    <xf numFmtId="38" fontId="9" fillId="0" borderId="0" xfId="5" applyNumberFormat="1" applyFont="1" applyFill="1" applyBorder="1"/>
    <xf numFmtId="38" fontId="9" fillId="0" borderId="11" xfId="5" applyNumberFormat="1" applyFont="1" applyFill="1" applyBorder="1"/>
    <xf numFmtId="38" fontId="7" fillId="0" borderId="0" xfId="5" applyNumberFormat="1" applyFont="1" applyFill="1"/>
    <xf numFmtId="38" fontId="7" fillId="0" borderId="0" xfId="5" applyNumberFormat="1" applyFont="1" applyFill="1" applyBorder="1"/>
    <xf numFmtId="38" fontId="7" fillId="0" borderId="11" xfId="5" applyNumberFormat="1" applyFont="1" applyFill="1" applyBorder="1"/>
    <xf numFmtId="192" fontId="9" fillId="0" borderId="0" xfId="5" applyNumberFormat="1" applyFont="1" applyFill="1" applyBorder="1" applyAlignment="1">
      <alignment horizontal="right" vertical="center"/>
    </xf>
    <xf numFmtId="192" fontId="7" fillId="0" borderId="0" xfId="5" applyNumberFormat="1" applyFont="1" applyFill="1" applyBorder="1" applyAlignment="1">
      <alignment horizontal="right" vertical="center"/>
    </xf>
    <xf numFmtId="0" fontId="9" fillId="0" borderId="1" xfId="5" applyFont="1" applyFill="1" applyBorder="1" applyAlignment="1">
      <alignment horizontal="distributed" vertical="center"/>
    </xf>
    <xf numFmtId="0" fontId="9" fillId="0" borderId="14" xfId="5" applyFont="1" applyFill="1" applyBorder="1" applyAlignment="1">
      <alignment vertical="center"/>
    </xf>
    <xf numFmtId="0" fontId="9" fillId="0" borderId="14" xfId="5" applyFont="1" applyFill="1" applyBorder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16" fillId="0" borderId="0" xfId="5" applyFont="1" applyFill="1" applyBorder="1" applyAlignment="1">
      <alignment vertical="center"/>
    </xf>
    <xf numFmtId="194" fontId="9" fillId="0" borderId="0" xfId="5" applyNumberFormat="1" applyFont="1" applyFill="1" applyAlignment="1">
      <alignment vertical="center"/>
    </xf>
    <xf numFmtId="189" fontId="9" fillId="0" borderId="0" xfId="5" applyNumberFormat="1" applyFont="1" applyFill="1" applyAlignment="1">
      <alignment vertical="center"/>
    </xf>
    <xf numFmtId="0" fontId="9" fillId="0" borderId="0" xfId="5" applyFont="1" applyFill="1" applyAlignment="1">
      <alignment horizontal="right" vertical="center"/>
    </xf>
    <xf numFmtId="0" fontId="9" fillId="0" borderId="1" xfId="5" applyFont="1" applyFill="1" applyBorder="1" applyAlignment="1">
      <alignment horizontal="right" vertical="center"/>
    </xf>
    <xf numFmtId="0" fontId="17" fillId="0" borderId="0" xfId="5" applyFont="1" applyFill="1" applyBorder="1" applyAlignment="1">
      <alignment vertical="center"/>
    </xf>
    <xf numFmtId="0" fontId="9" fillId="0" borderId="15" xfId="5" applyFont="1" applyFill="1" applyBorder="1" applyAlignment="1">
      <alignment vertical="center"/>
    </xf>
    <xf numFmtId="0" fontId="9" fillId="0" borderId="16" xfId="5" applyFont="1" applyFill="1" applyBorder="1" applyAlignment="1">
      <alignment vertical="center"/>
    </xf>
    <xf numFmtId="0" fontId="9" fillId="0" borderId="17" xfId="5" applyFont="1" applyFill="1" applyBorder="1" applyAlignment="1">
      <alignment vertical="center"/>
    </xf>
    <xf numFmtId="38" fontId="7" fillId="0" borderId="0" xfId="5" applyNumberFormat="1" applyFont="1" applyFill="1" applyBorder="1" applyAlignment="1">
      <alignment vertical="center"/>
    </xf>
    <xf numFmtId="193" fontId="7" fillId="0" borderId="2" xfId="5" applyNumberFormat="1" applyFont="1" applyFill="1" applyBorder="1" applyAlignment="1">
      <alignment vertical="center"/>
    </xf>
    <xf numFmtId="189" fontId="7" fillId="0" borderId="11" xfId="5" applyNumberFormat="1" applyFont="1" applyFill="1" applyBorder="1" applyAlignment="1">
      <alignment vertical="center"/>
    </xf>
    <xf numFmtId="189" fontId="7" fillId="0" borderId="13" xfId="5" applyNumberFormat="1" applyFont="1" applyFill="1" applyBorder="1" applyAlignment="1">
      <alignment vertical="center"/>
    </xf>
    <xf numFmtId="189" fontId="7" fillId="0" borderId="0" xfId="5" applyNumberFormat="1" applyFont="1" applyFill="1" applyAlignment="1">
      <alignment vertical="center"/>
    </xf>
    <xf numFmtId="193" fontId="9" fillId="0" borderId="2" xfId="5" applyNumberFormat="1" applyFont="1" applyFill="1" applyBorder="1" applyAlignment="1">
      <alignment vertical="center"/>
    </xf>
    <xf numFmtId="189" fontId="9" fillId="0" borderId="11" xfId="5" applyNumberFormat="1" applyFont="1" applyFill="1" applyBorder="1" applyAlignment="1">
      <alignment horizontal="right" vertical="center"/>
    </xf>
    <xf numFmtId="189" fontId="9" fillId="0" borderId="13" xfId="5" applyNumberFormat="1" applyFont="1" applyFill="1" applyBorder="1" applyAlignment="1">
      <alignment horizontal="right" vertical="center"/>
    </xf>
    <xf numFmtId="189" fontId="9" fillId="0" borderId="0" xfId="5" applyNumberFormat="1" applyFont="1" applyFill="1" applyAlignment="1">
      <alignment horizontal="right" vertical="center"/>
    </xf>
    <xf numFmtId="38" fontId="7" fillId="0" borderId="0" xfId="5" applyNumberFormat="1" applyFont="1" applyFill="1" applyAlignment="1">
      <alignment vertical="center"/>
    </xf>
    <xf numFmtId="0" fontId="9" fillId="0" borderId="2" xfId="5" applyFont="1" applyFill="1" applyBorder="1" applyAlignment="1">
      <alignment vertical="center"/>
    </xf>
    <xf numFmtId="189" fontId="9" fillId="0" borderId="11" xfId="5" applyNumberFormat="1" applyFont="1" applyFill="1" applyBorder="1" applyAlignment="1">
      <alignment vertical="center"/>
    </xf>
    <xf numFmtId="189" fontId="9" fillId="0" borderId="0" xfId="5" applyNumberFormat="1" applyFont="1" applyFill="1"/>
    <xf numFmtId="189" fontId="9" fillId="0" borderId="0" xfId="5" applyNumberFormat="1" applyFont="1" applyFill="1" applyBorder="1"/>
    <xf numFmtId="0" fontId="9" fillId="0" borderId="7" xfId="5" applyFont="1" applyFill="1" applyBorder="1" applyAlignment="1">
      <alignment vertical="center"/>
    </xf>
    <xf numFmtId="0" fontId="9" fillId="0" borderId="5" xfId="5" applyFont="1" applyFill="1" applyBorder="1" applyAlignment="1">
      <alignment horizontal="right" vertical="center"/>
    </xf>
    <xf numFmtId="0" fontId="9" fillId="0" borderId="18" xfId="5" applyFont="1" applyFill="1" applyBorder="1" applyAlignment="1">
      <alignment vertical="center"/>
    </xf>
    <xf numFmtId="0" fontId="9" fillId="0" borderId="19" xfId="5" applyFont="1" applyFill="1" applyBorder="1" applyAlignment="1">
      <alignment vertical="center"/>
    </xf>
    <xf numFmtId="189" fontId="7" fillId="0" borderId="13" xfId="5" applyNumberFormat="1" applyFont="1" applyFill="1" applyBorder="1" applyAlignment="1">
      <alignment horizontal="right" vertical="center"/>
    </xf>
    <xf numFmtId="189" fontId="7" fillId="0" borderId="0" xfId="5" applyNumberFormat="1" applyFont="1" applyFill="1" applyBorder="1" applyAlignment="1">
      <alignment horizontal="right" vertical="center"/>
    </xf>
    <xf numFmtId="189" fontId="7" fillId="0" borderId="11" xfId="4" applyNumberFormat="1" applyFont="1" applyFill="1" applyBorder="1" applyAlignment="1">
      <alignment horizontal="right" vertical="center"/>
    </xf>
    <xf numFmtId="0" fontId="9" fillId="0" borderId="3" xfId="5" applyFont="1" applyFill="1" applyBorder="1" applyAlignment="1">
      <alignment vertical="center"/>
    </xf>
    <xf numFmtId="0" fontId="14" fillId="0" borderId="0" xfId="5" applyFont="1" applyFill="1" applyAlignment="1">
      <alignment horizontal="left" vertical="center"/>
    </xf>
    <xf numFmtId="0" fontId="9" fillId="0" borderId="0" xfId="5" applyFont="1" applyFill="1" applyBorder="1" applyAlignment="1">
      <alignment horizontal="right" vertical="center"/>
    </xf>
    <xf numFmtId="0" fontId="9" fillId="0" borderId="16" xfId="5" applyFont="1" applyFill="1" applyBorder="1" applyAlignment="1">
      <alignment horizontal="right" vertical="center"/>
    </xf>
    <xf numFmtId="0" fontId="7" fillId="0" borderId="0" xfId="5" applyFont="1" applyFill="1" applyAlignment="1">
      <alignment horizontal="right" vertical="center"/>
    </xf>
    <xf numFmtId="189" fontId="7" fillId="0" borderId="12" xfId="5" applyNumberFormat="1" applyFont="1" applyFill="1" applyBorder="1" applyAlignment="1">
      <alignment horizontal="right" vertical="center"/>
    </xf>
    <xf numFmtId="189" fontId="7" fillId="0" borderId="0" xfId="5" applyNumberFormat="1" applyFont="1" applyFill="1" applyAlignment="1">
      <alignment horizontal="right" vertical="center"/>
    </xf>
    <xf numFmtId="189" fontId="9" fillId="0" borderId="12" xfId="5" applyNumberFormat="1" applyFont="1" applyFill="1" applyBorder="1" applyAlignment="1">
      <alignment horizontal="right" vertical="center"/>
    </xf>
    <xf numFmtId="0" fontId="9" fillId="0" borderId="0" xfId="5" applyFont="1" applyFill="1" applyAlignment="1">
      <alignment horizontal="distributed" vertical="center"/>
    </xf>
    <xf numFmtId="0" fontId="7" fillId="0" borderId="0" xfId="5" applyFont="1" applyFill="1" applyBorder="1" applyAlignment="1">
      <alignment horizontal="right" vertical="center"/>
    </xf>
    <xf numFmtId="195" fontId="9" fillId="0" borderId="0" xfId="5" applyNumberFormat="1" applyFont="1" applyFill="1" applyAlignment="1">
      <alignment horizontal="right" vertical="center"/>
    </xf>
    <xf numFmtId="189" fontId="9" fillId="0" borderId="0" xfId="5" applyNumberFormat="1" applyFont="1" applyFill="1" applyBorder="1" applyAlignment="1">
      <alignment horizontal="right" vertical="center"/>
    </xf>
    <xf numFmtId="195" fontId="9" fillId="0" borderId="0" xfId="5" applyNumberFormat="1" applyFont="1" applyFill="1" applyBorder="1" applyAlignment="1">
      <alignment horizontal="right" vertical="center"/>
    </xf>
    <xf numFmtId="190" fontId="9" fillId="0" borderId="0" xfId="5" applyNumberFormat="1" applyFont="1" applyFill="1" applyBorder="1" applyAlignment="1">
      <alignment horizontal="right" vertical="center"/>
    </xf>
    <xf numFmtId="0" fontId="14" fillId="0" borderId="0" xfId="5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right" vertical="center"/>
    </xf>
    <xf numFmtId="196" fontId="7" fillId="0" borderId="0" xfId="5" applyNumberFormat="1" applyFont="1" applyFill="1" applyBorder="1" applyAlignment="1">
      <alignment horizontal="right" vertical="center"/>
    </xf>
    <xf numFmtId="176" fontId="9" fillId="0" borderId="0" xfId="3" applyNumberFormat="1" applyFont="1" applyFill="1" applyBorder="1" applyAlignment="1">
      <alignment horizontal="right" vertical="center"/>
    </xf>
    <xf numFmtId="176" fontId="9" fillId="0" borderId="2" xfId="3" applyNumberFormat="1" applyFont="1" applyFill="1" applyBorder="1" applyAlignment="1">
      <alignment horizontal="right" vertical="center"/>
    </xf>
    <xf numFmtId="196" fontId="9" fillId="0" borderId="0" xfId="3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82" fontId="7" fillId="0" borderId="0" xfId="3" applyNumberFormat="1" applyFont="1" applyFill="1" applyBorder="1" applyAlignment="1">
      <alignment horizontal="right" vertical="center"/>
    </xf>
    <xf numFmtId="182" fontId="7" fillId="0" borderId="2" xfId="3" applyNumberFormat="1" applyFont="1" applyFill="1" applyBorder="1" applyAlignment="1">
      <alignment horizontal="right" vertical="center"/>
    </xf>
    <xf numFmtId="196" fontId="7" fillId="0" borderId="0" xfId="3" applyNumberFormat="1" applyFont="1" applyFill="1" applyBorder="1" applyAlignment="1">
      <alignment horizontal="right" vertical="center"/>
    </xf>
    <xf numFmtId="49" fontId="9" fillId="0" borderId="0" xfId="5" applyNumberFormat="1" applyFont="1" applyFill="1" applyBorder="1" applyAlignment="1">
      <alignment horizontal="center" vertical="center"/>
    </xf>
    <xf numFmtId="182" fontId="9" fillId="0" borderId="0" xfId="3" applyNumberFormat="1" applyFont="1" applyFill="1" applyBorder="1" applyAlignment="1">
      <alignment horizontal="right" vertical="center"/>
    </xf>
    <xf numFmtId="182" fontId="9" fillId="0" borderId="2" xfId="3" applyNumberFormat="1" applyFont="1" applyFill="1" applyBorder="1" applyAlignment="1">
      <alignment horizontal="right" vertical="center"/>
    </xf>
    <xf numFmtId="176" fontId="9" fillId="0" borderId="0" xfId="3" applyNumberFormat="1" applyFont="1" applyFill="1" applyAlignment="1">
      <alignment horizontal="right" vertical="center"/>
    </xf>
    <xf numFmtId="182" fontId="17" fillId="0" borderId="0" xfId="3" applyNumberFormat="1" applyFont="1" applyFill="1" applyBorder="1" applyAlignment="1">
      <alignment horizontal="right" vertical="center"/>
    </xf>
    <xf numFmtId="182" fontId="17" fillId="0" borderId="2" xfId="3" applyNumberFormat="1" applyFont="1" applyFill="1" applyBorder="1" applyAlignment="1">
      <alignment horizontal="right" vertical="center"/>
    </xf>
    <xf numFmtId="176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Alignment="1">
      <alignment vertical="center"/>
    </xf>
    <xf numFmtId="176" fontId="9" fillId="0" borderId="0" xfId="5" applyNumberFormat="1" applyFont="1" applyFill="1" applyBorder="1" applyAlignment="1">
      <alignment horizontal="right" vertical="center"/>
    </xf>
    <xf numFmtId="176" fontId="9" fillId="0" borderId="0" xfId="5" applyNumberFormat="1" applyFont="1" applyFill="1" applyAlignment="1">
      <alignment horizontal="right" vertical="center"/>
    </xf>
    <xf numFmtId="196" fontId="9" fillId="0" borderId="0" xfId="5" applyNumberFormat="1" applyFont="1" applyFill="1" applyBorder="1" applyAlignment="1">
      <alignment vertical="center"/>
    </xf>
    <xf numFmtId="182" fontId="7" fillId="0" borderId="0" xfId="5" applyNumberFormat="1" applyFont="1" applyFill="1" applyBorder="1" applyAlignment="1">
      <alignment horizontal="right" vertical="center"/>
    </xf>
    <xf numFmtId="182" fontId="7" fillId="0" borderId="2" xfId="5" applyNumberFormat="1" applyFont="1" applyFill="1" applyBorder="1" applyAlignment="1">
      <alignment horizontal="right" vertical="center"/>
    </xf>
    <xf numFmtId="196" fontId="9" fillId="0" borderId="0" xfId="5" applyNumberFormat="1" applyFont="1" applyFill="1" applyBorder="1" applyAlignment="1">
      <alignment horizontal="right" vertical="center"/>
    </xf>
    <xf numFmtId="41" fontId="9" fillId="0" borderId="0" xfId="5" applyNumberFormat="1" applyFont="1" applyFill="1" applyBorder="1" applyAlignment="1">
      <alignment vertical="center"/>
    </xf>
    <xf numFmtId="181" fontId="9" fillId="0" borderId="0" xfId="5" applyNumberFormat="1" applyFont="1" applyFill="1" applyBorder="1" applyAlignment="1">
      <alignment horizontal="right" vertical="center"/>
    </xf>
    <xf numFmtId="181" fontId="9" fillId="0" borderId="2" xfId="5" applyNumberFormat="1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justify" vertical="center"/>
    </xf>
    <xf numFmtId="0" fontId="9" fillId="0" borderId="2" xfId="5" applyFont="1" applyFill="1" applyBorder="1" applyAlignment="1">
      <alignment horizontal="justify" vertical="center"/>
    </xf>
    <xf numFmtId="0" fontId="9" fillId="0" borderId="9" xfId="5" applyFont="1" applyFill="1" applyBorder="1" applyAlignment="1">
      <alignment horizontal="justify" vertical="center"/>
    </xf>
    <xf numFmtId="0" fontId="7" fillId="0" borderId="0" xfId="5" applyFont="1" applyFill="1" applyBorder="1" applyAlignment="1">
      <alignment horizontal="center" vertical="center"/>
    </xf>
    <xf numFmtId="197" fontId="9" fillId="0" borderId="0" xfId="5" applyNumberFormat="1" applyFont="1" applyFill="1" applyAlignment="1">
      <alignment vertical="center"/>
    </xf>
    <xf numFmtId="197" fontId="9" fillId="0" borderId="0" xfId="5" applyNumberFormat="1" applyFont="1" applyFill="1" applyAlignment="1">
      <alignment horizontal="left" vertical="center"/>
    </xf>
    <xf numFmtId="197" fontId="14" fillId="0" borderId="0" xfId="5" applyNumberFormat="1" applyFont="1" applyFill="1" applyAlignment="1">
      <alignment vertical="center"/>
    </xf>
    <xf numFmtId="197" fontId="14" fillId="0" borderId="0" xfId="5" applyNumberFormat="1" applyFont="1" applyFill="1" applyAlignment="1">
      <alignment horizontal="right" vertical="center"/>
    </xf>
    <xf numFmtId="197" fontId="9" fillId="0" borderId="0" xfId="5" applyNumberFormat="1" applyFont="1" applyFill="1" applyAlignment="1">
      <alignment horizontal="right" vertical="center"/>
    </xf>
    <xf numFmtId="197" fontId="9" fillId="0" borderId="0" xfId="5" applyNumberFormat="1" applyFont="1" applyFill="1" applyBorder="1" applyAlignment="1">
      <alignment vertical="center"/>
    </xf>
    <xf numFmtId="197" fontId="9" fillId="0" borderId="0" xfId="5" applyNumberFormat="1" applyFont="1" applyFill="1" applyBorder="1" applyAlignment="1">
      <alignment horizontal="center" vertical="center"/>
    </xf>
    <xf numFmtId="197" fontId="7" fillId="0" borderId="0" xfId="5" applyNumberFormat="1" applyFont="1" applyFill="1" applyAlignment="1">
      <alignment vertical="center"/>
    </xf>
    <xf numFmtId="197" fontId="7" fillId="0" borderId="0" xfId="5" applyNumberFormat="1" applyFont="1" applyFill="1" applyBorder="1" applyAlignment="1">
      <alignment vertical="center"/>
    </xf>
    <xf numFmtId="197" fontId="7" fillId="0" borderId="0" xfId="5" applyNumberFormat="1" applyFont="1" applyFill="1" applyBorder="1" applyAlignment="1">
      <alignment horizontal="distributed" vertical="center"/>
    </xf>
    <xf numFmtId="197" fontId="9" fillId="0" borderId="0" xfId="5" applyNumberFormat="1" applyFont="1" applyFill="1" applyBorder="1" applyAlignment="1">
      <alignment horizontal="distributed" vertical="center"/>
    </xf>
    <xf numFmtId="176" fontId="7" fillId="0" borderId="0" xfId="5" applyNumberFormat="1" applyFont="1" applyFill="1" applyAlignment="1">
      <alignment vertical="center"/>
    </xf>
    <xf numFmtId="197" fontId="9" fillId="0" borderId="1" xfId="5" applyNumberFormat="1" applyFont="1" applyFill="1" applyBorder="1" applyAlignment="1">
      <alignment vertical="center"/>
    </xf>
    <xf numFmtId="197" fontId="9" fillId="0" borderId="1" xfId="5" applyNumberFormat="1" applyFont="1" applyFill="1" applyBorder="1" applyAlignment="1">
      <alignment horizontal="distributed" vertical="center"/>
    </xf>
    <xf numFmtId="197" fontId="9" fillId="0" borderId="0" xfId="3" applyNumberFormat="1" applyFont="1" applyFill="1" applyBorder="1" applyAlignment="1">
      <alignment horizontal="right" vertical="center"/>
    </xf>
    <xf numFmtId="197" fontId="9" fillId="0" borderId="0" xfId="3" applyNumberFormat="1" applyFont="1" applyFill="1" applyAlignment="1">
      <alignment horizontal="right" vertical="center"/>
    </xf>
    <xf numFmtId="0" fontId="8" fillId="0" borderId="1" xfId="5" applyFill="1" applyBorder="1" applyAlignment="1">
      <alignment vertical="center"/>
    </xf>
    <xf numFmtId="197" fontId="9" fillId="0" borderId="1" xfId="5" applyNumberFormat="1" applyFont="1" applyFill="1" applyBorder="1" applyAlignment="1">
      <alignment horizontal="right" vertical="center"/>
    </xf>
    <xf numFmtId="197" fontId="9" fillId="0" borderId="0" xfId="5" applyNumberFormat="1" applyFont="1" applyFill="1" applyBorder="1" applyAlignment="1">
      <alignment horizontal="right" vertical="center"/>
    </xf>
    <xf numFmtId="197" fontId="7" fillId="0" borderId="0" xfId="3" applyNumberFormat="1" applyFont="1" applyFill="1" applyAlignment="1">
      <alignment horizontal="right" vertical="center"/>
    </xf>
    <xf numFmtId="197" fontId="9" fillId="0" borderId="1" xfId="5" applyNumberFormat="1" applyFont="1" applyFill="1" applyBorder="1" applyAlignment="1">
      <alignment horizontal="center" vertical="center"/>
    </xf>
    <xf numFmtId="197" fontId="14" fillId="0" borderId="0" xfId="5" applyNumberFormat="1" applyFont="1" applyFill="1" applyAlignment="1">
      <alignment horizontal="left" vertical="center"/>
    </xf>
    <xf numFmtId="197" fontId="9" fillId="0" borderId="0" xfId="5" applyNumberFormat="1" applyFont="1" applyFill="1" applyAlignment="1">
      <alignment horizontal="center" vertical="center"/>
    </xf>
    <xf numFmtId="197" fontId="7" fillId="0" borderId="0" xfId="5" applyNumberFormat="1" applyFont="1" applyFill="1" applyAlignment="1">
      <alignment horizontal="right" vertical="center"/>
    </xf>
    <xf numFmtId="197" fontId="7" fillId="0" borderId="0" xfId="3" applyNumberFormat="1" applyFont="1" applyFill="1" applyBorder="1" applyAlignment="1">
      <alignment horizontal="right" vertical="center"/>
    </xf>
    <xf numFmtId="176" fontId="30" fillId="0" borderId="0" xfId="5" applyNumberFormat="1" applyFont="1" applyAlignment="1">
      <alignment vertical="center"/>
    </xf>
    <xf numFmtId="0" fontId="8" fillId="0" borderId="0" xfId="5" applyAlignment="1"/>
    <xf numFmtId="176" fontId="28" fillId="0" borderId="0" xfId="5" applyNumberFormat="1" applyFont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196" fontId="9" fillId="0" borderId="1" xfId="5" applyNumberFormat="1" applyFont="1" applyFill="1" applyBorder="1" applyAlignment="1">
      <alignment vertical="center"/>
    </xf>
    <xf numFmtId="196" fontId="9" fillId="0" borderId="0" xfId="5" applyNumberFormat="1" applyFont="1" applyFill="1" applyAlignment="1">
      <alignment vertical="center"/>
    </xf>
    <xf numFmtId="176" fontId="9" fillId="0" borderId="1" xfId="5" applyNumberFormat="1" applyFont="1" applyFill="1" applyBorder="1" applyAlignment="1">
      <alignment vertical="center"/>
    </xf>
    <xf numFmtId="197" fontId="14" fillId="0" borderId="0" xfId="5" applyNumberFormat="1" applyFont="1" applyFill="1" applyAlignment="1">
      <alignment horizontal="center" vertical="center"/>
    </xf>
    <xf numFmtId="176" fontId="7" fillId="0" borderId="0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197" fontId="7" fillId="0" borderId="0" xfId="5" applyNumberFormat="1" applyFont="1" applyFill="1" applyBorder="1" applyAlignment="1">
      <alignment horizontal="right" vertical="center"/>
    </xf>
    <xf numFmtId="196" fontId="7" fillId="0" borderId="0" xfId="3" applyNumberFormat="1" applyFont="1" applyFill="1" applyAlignment="1">
      <alignment horizontal="right" vertical="center"/>
    </xf>
    <xf numFmtId="196" fontId="9" fillId="0" borderId="0" xfId="5" applyNumberFormat="1" applyFont="1" applyFill="1" applyAlignment="1">
      <alignment horizontal="right" vertical="center"/>
    </xf>
    <xf numFmtId="196" fontId="9" fillId="0" borderId="1" xfId="5" applyNumberFormat="1" applyFont="1" applyFill="1" applyBorder="1" applyAlignment="1">
      <alignment horizontal="right" vertical="center"/>
    </xf>
    <xf numFmtId="196" fontId="7" fillId="0" borderId="0" xfId="5" applyNumberFormat="1" applyFont="1" applyFill="1" applyAlignment="1">
      <alignment horizontal="right" vertical="center"/>
    </xf>
    <xf numFmtId="0" fontId="9" fillId="0" borderId="5" xfId="5" applyFont="1" applyFill="1" applyBorder="1" applyAlignment="1">
      <alignment horizontal="center" vertical="center"/>
    </xf>
    <xf numFmtId="198" fontId="9" fillId="0" borderId="0" xfId="5" applyNumberFormat="1" applyFont="1" applyFill="1" applyBorder="1" applyAlignment="1">
      <alignment vertical="center"/>
    </xf>
    <xf numFmtId="0" fontId="7" fillId="0" borderId="0" xfId="5" applyFont="1" applyFill="1" applyAlignment="1">
      <alignment horizontal="center" vertical="center"/>
    </xf>
    <xf numFmtId="49" fontId="9" fillId="0" borderId="0" xfId="5" applyNumberFormat="1" applyFont="1" applyFill="1" applyBorder="1" applyAlignment="1">
      <alignment vertical="center"/>
    </xf>
    <xf numFmtId="0" fontId="17" fillId="0" borderId="0" xfId="5" applyFont="1"/>
    <xf numFmtId="0" fontId="8" fillId="2" borderId="20" xfId="5" applyFill="1" applyBorder="1"/>
    <xf numFmtId="0" fontId="8" fillId="0" borderId="20" xfId="5" applyBorder="1"/>
    <xf numFmtId="0" fontId="8" fillId="2" borderId="21" xfId="5" applyFill="1" applyBorder="1"/>
    <xf numFmtId="0" fontId="8" fillId="0" borderId="21" xfId="5" applyBorder="1"/>
    <xf numFmtId="0" fontId="8" fillId="0" borderId="22" xfId="5" applyBorder="1"/>
    <xf numFmtId="0" fontId="8" fillId="2" borderId="23" xfId="5" applyFill="1" applyBorder="1"/>
    <xf numFmtId="0" fontId="8" fillId="3" borderId="24" xfId="5" applyFill="1" applyBorder="1"/>
    <xf numFmtId="0" fontId="8" fillId="2" borderId="25" xfId="5" applyFill="1" applyBorder="1"/>
    <xf numFmtId="0" fontId="8" fillId="3" borderId="26" xfId="5" applyFill="1" applyBorder="1"/>
    <xf numFmtId="0" fontId="8" fillId="2" borderId="27" xfId="5" applyFill="1" applyBorder="1"/>
    <xf numFmtId="0" fontId="8" fillId="2" borderId="6" xfId="5" applyFill="1" applyBorder="1"/>
    <xf numFmtId="0" fontId="8" fillId="3" borderId="28" xfId="5" applyFill="1" applyBorder="1"/>
    <xf numFmtId="0" fontId="8" fillId="2" borderId="1" xfId="5" applyFill="1" applyBorder="1"/>
    <xf numFmtId="0" fontId="18" fillId="0" borderId="0" xfId="5" applyFont="1"/>
    <xf numFmtId="199" fontId="18" fillId="0" borderId="0" xfId="5" applyNumberFormat="1" applyFont="1" applyAlignment="1">
      <alignment horizontal="distributed" vertical="center" justifyLastLine="1"/>
    </xf>
    <xf numFmtId="199" fontId="18" fillId="0" borderId="0" xfId="5" applyNumberFormat="1" applyFont="1"/>
    <xf numFmtId="0" fontId="14" fillId="0" borderId="29" xfId="5" applyFont="1" applyBorder="1" applyAlignment="1">
      <alignment vertical="center"/>
    </xf>
    <xf numFmtId="0" fontId="14" fillId="0" borderId="0" xfId="5" applyFont="1"/>
    <xf numFmtId="38" fontId="14" fillId="0" borderId="29" xfId="5" applyNumberFormat="1" applyFont="1" applyBorder="1" applyAlignment="1">
      <alignment vertical="center"/>
    </xf>
    <xf numFmtId="49" fontId="14" fillId="0" borderId="29" xfId="5" applyNumberFormat="1" applyFont="1" applyBorder="1" applyAlignment="1"/>
    <xf numFmtId="38" fontId="14" fillId="0" borderId="29" xfId="3" applyFont="1" applyBorder="1"/>
    <xf numFmtId="49" fontId="14" fillId="0" borderId="29" xfId="5" applyNumberFormat="1" applyFont="1" applyFill="1" applyBorder="1" applyAlignment="1"/>
    <xf numFmtId="38" fontId="14" fillId="0" borderId="29" xfId="3" applyFont="1" applyFill="1" applyBorder="1"/>
    <xf numFmtId="185" fontId="14" fillId="0" borderId="0" xfId="5" applyNumberFormat="1" applyFont="1"/>
    <xf numFmtId="49" fontId="14" fillId="0" borderId="0" xfId="5" applyNumberFormat="1" applyFont="1" applyBorder="1" applyAlignment="1"/>
    <xf numFmtId="49" fontId="14" fillId="0" borderId="0" xfId="5" applyNumberFormat="1" applyFont="1" applyFill="1" applyBorder="1" applyAlignment="1"/>
    <xf numFmtId="185" fontId="14" fillId="0" borderId="0" xfId="5" applyNumberFormat="1" applyFont="1" applyFill="1"/>
    <xf numFmtId="181" fontId="5" fillId="0" borderId="0" xfId="3" applyNumberFormat="1" applyFont="1" applyFill="1" applyBorder="1" applyAlignment="1">
      <alignment vertical="center"/>
    </xf>
    <xf numFmtId="38" fontId="9" fillId="0" borderId="0" xfId="5" applyNumberFormat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30" fillId="0" borderId="0" xfId="0" applyNumberFormat="1" applyFont="1" applyAlignment="1">
      <alignment vertical="center"/>
    </xf>
    <xf numFmtId="181" fontId="28" fillId="0" borderId="0" xfId="5" applyNumberFormat="1" applyFont="1"/>
    <xf numFmtId="184" fontId="28" fillId="0" borderId="0" xfId="5" applyNumberFormat="1" applyFont="1"/>
    <xf numFmtId="181" fontId="30" fillId="0" borderId="0" xfId="5" applyNumberFormat="1" applyFont="1" applyBorder="1" applyAlignment="1"/>
    <xf numFmtId="0" fontId="28" fillId="0" borderId="30" xfId="5" applyFont="1" applyBorder="1" applyAlignment="1">
      <alignment horizontal="distributed" vertical="center" justifyLastLine="1"/>
    </xf>
    <xf numFmtId="0" fontId="8" fillId="0" borderId="31" xfId="5" applyBorder="1"/>
    <xf numFmtId="0" fontId="8" fillId="0" borderId="13" xfId="5" applyBorder="1"/>
    <xf numFmtId="0" fontId="8" fillId="0" borderId="14" xfId="5" applyBorder="1"/>
    <xf numFmtId="0" fontId="16" fillId="0" borderId="5" xfId="5" applyFont="1" applyFill="1" applyBorder="1" applyAlignment="1">
      <alignment vertical="center"/>
    </xf>
    <xf numFmtId="0" fontId="9" fillId="0" borderId="32" xfId="5" applyFont="1" applyFill="1" applyBorder="1" applyAlignment="1">
      <alignment horizontal="distributed" vertical="center" justifyLastLine="1"/>
    </xf>
    <xf numFmtId="0" fontId="9" fillId="0" borderId="33" xfId="5" applyFont="1" applyFill="1" applyBorder="1" applyAlignment="1">
      <alignment horizontal="distributed" vertical="center" justifyLastLine="1"/>
    </xf>
    <xf numFmtId="0" fontId="9" fillId="0" borderId="30" xfId="5" applyFont="1" applyFill="1" applyBorder="1" applyAlignment="1">
      <alignment horizontal="distributed" vertical="center" justifyLastLine="1"/>
    </xf>
    <xf numFmtId="0" fontId="9" fillId="0" borderId="31" xfId="5" applyFont="1" applyFill="1" applyBorder="1" applyAlignment="1">
      <alignment vertical="center"/>
    </xf>
    <xf numFmtId="0" fontId="9" fillId="0" borderId="32" xfId="5" applyFont="1" applyFill="1" applyBorder="1" applyAlignment="1">
      <alignment horizontal="center" vertical="center"/>
    </xf>
    <xf numFmtId="0" fontId="9" fillId="0" borderId="34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distributed" vertical="center"/>
    </xf>
    <xf numFmtId="49" fontId="7" fillId="0" borderId="13" xfId="5" applyNumberFormat="1" applyFont="1" applyFill="1" applyBorder="1" applyAlignment="1">
      <alignment horizontal="center" vertical="center"/>
    </xf>
    <xf numFmtId="49" fontId="9" fillId="0" borderId="13" xfId="5" applyNumberFormat="1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distributed" vertical="center"/>
    </xf>
    <xf numFmtId="0" fontId="0" fillId="0" borderId="35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197" fontId="9" fillId="0" borderId="31" xfId="5" applyNumberFormat="1" applyFont="1" applyFill="1" applyBorder="1" applyAlignment="1">
      <alignment vertical="center"/>
    </xf>
    <xf numFmtId="197" fontId="7" fillId="0" borderId="13" xfId="5" applyNumberFormat="1" applyFont="1" applyFill="1" applyBorder="1" applyAlignment="1">
      <alignment horizontal="distributed" vertical="center"/>
    </xf>
    <xf numFmtId="197" fontId="9" fillId="0" borderId="13" xfId="5" applyNumberFormat="1" applyFont="1" applyFill="1" applyBorder="1" applyAlignment="1">
      <alignment horizontal="distributed" vertical="center"/>
    </xf>
    <xf numFmtId="197" fontId="9" fillId="0" borderId="13" xfId="5" applyNumberFormat="1" applyFont="1" applyFill="1" applyBorder="1" applyAlignment="1">
      <alignment vertical="center"/>
    </xf>
    <xf numFmtId="197" fontId="9" fillId="0" borderId="36" xfId="5" applyNumberFormat="1" applyFont="1" applyFill="1" applyBorder="1" applyAlignment="1">
      <alignment vertical="center"/>
    </xf>
    <xf numFmtId="197" fontId="9" fillId="0" borderId="35" xfId="5" applyNumberFormat="1" applyFont="1" applyFill="1" applyBorder="1" applyAlignment="1">
      <alignment vertical="center"/>
    </xf>
    <xf numFmtId="197" fontId="9" fillId="0" borderId="12" xfId="5" applyNumberFormat="1" applyFont="1" applyFill="1" applyBorder="1" applyAlignment="1">
      <alignment vertical="center"/>
    </xf>
    <xf numFmtId="197" fontId="9" fillId="0" borderId="14" xfId="5" applyNumberFormat="1" applyFont="1" applyFill="1" applyBorder="1" applyAlignment="1">
      <alignment vertical="center"/>
    </xf>
    <xf numFmtId="197" fontId="7" fillId="0" borderId="12" xfId="5" applyNumberFormat="1" applyFont="1" applyFill="1" applyBorder="1" applyAlignment="1">
      <alignment vertical="center"/>
    </xf>
    <xf numFmtId="197" fontId="9" fillId="0" borderId="37" xfId="5" applyNumberFormat="1" applyFont="1" applyFill="1" applyBorder="1" applyAlignment="1">
      <alignment vertical="center"/>
    </xf>
    <xf numFmtId="0" fontId="9" fillId="0" borderId="33" xfId="5" applyFont="1" applyFill="1" applyBorder="1" applyAlignment="1">
      <alignment horizontal="distributed" vertical="center"/>
    </xf>
    <xf numFmtId="0" fontId="9" fillId="0" borderId="30" xfId="5" applyFont="1" applyFill="1" applyBorder="1" applyAlignment="1">
      <alignment horizontal="distributed" vertical="center"/>
    </xf>
    <xf numFmtId="0" fontId="9" fillId="0" borderId="38" xfId="5" applyFont="1" applyFill="1" applyBorder="1" applyAlignment="1">
      <alignment horizontal="center" vertical="center"/>
    </xf>
    <xf numFmtId="0" fontId="9" fillId="0" borderId="33" xfId="5" applyFont="1" applyFill="1" applyBorder="1" applyAlignment="1">
      <alignment horizontal="center" vertical="center"/>
    </xf>
    <xf numFmtId="0" fontId="9" fillId="0" borderId="36" xfId="5" applyFont="1" applyFill="1" applyBorder="1" applyAlignment="1">
      <alignment vertical="center"/>
    </xf>
    <xf numFmtId="0" fontId="7" fillId="0" borderId="12" xfId="5" applyFont="1" applyFill="1" applyBorder="1" applyAlignment="1">
      <alignment vertical="center"/>
    </xf>
    <xf numFmtId="0" fontId="9" fillId="0" borderId="37" xfId="5" applyFont="1" applyFill="1" applyBorder="1" applyAlignment="1">
      <alignment vertical="center"/>
    </xf>
    <xf numFmtId="197" fontId="9" fillId="0" borderId="33" xfId="5" applyNumberFormat="1" applyFont="1" applyFill="1" applyBorder="1" applyAlignment="1">
      <alignment horizontal="center" vertical="center"/>
    </xf>
    <xf numFmtId="197" fontId="9" fillId="0" borderId="30" xfId="5" applyNumberFormat="1" applyFont="1" applyFill="1" applyBorder="1" applyAlignment="1">
      <alignment horizontal="center" vertical="center"/>
    </xf>
    <xf numFmtId="197" fontId="9" fillId="0" borderId="38" xfId="5" applyNumberFormat="1" applyFont="1" applyFill="1" applyBorder="1" applyAlignment="1">
      <alignment horizontal="center" vertical="center"/>
    </xf>
    <xf numFmtId="0" fontId="9" fillId="0" borderId="35" xfId="5" applyFont="1" applyFill="1" applyBorder="1" applyAlignment="1">
      <alignment vertical="center"/>
    </xf>
    <xf numFmtId="0" fontId="9" fillId="0" borderId="30" xfId="5" applyFont="1" applyFill="1" applyBorder="1" applyAlignment="1">
      <alignment horizontal="center" vertical="center"/>
    </xf>
    <xf numFmtId="176" fontId="7" fillId="0" borderId="12" xfId="5" applyNumberFormat="1" applyFont="1" applyFill="1" applyBorder="1" applyAlignment="1">
      <alignment vertical="center"/>
    </xf>
    <xf numFmtId="176" fontId="9" fillId="0" borderId="12" xfId="5" applyNumberFormat="1" applyFont="1" applyFill="1" applyBorder="1" applyAlignment="1">
      <alignment vertical="center"/>
    </xf>
    <xf numFmtId="0" fontId="9" fillId="0" borderId="36" xfId="5" applyFont="1" applyFill="1" applyBorder="1" applyAlignment="1">
      <alignment horizontal="center" vertical="center"/>
    </xf>
    <xf numFmtId="0" fontId="9" fillId="0" borderId="35" xfId="5" applyFont="1" applyFill="1" applyBorder="1" applyAlignment="1">
      <alignment horizontal="center" vertical="center"/>
    </xf>
    <xf numFmtId="198" fontId="9" fillId="0" borderId="12" xfId="5" applyNumberFormat="1" applyFont="1" applyFill="1" applyBorder="1" applyAlignment="1">
      <alignment vertical="center"/>
    </xf>
    <xf numFmtId="0" fontId="9" fillId="0" borderId="37" xfId="5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0" fillId="0" borderId="13" xfId="0" applyFill="1" applyBorder="1"/>
    <xf numFmtId="0" fontId="2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4" fillId="0" borderId="0" xfId="5" applyFont="1" applyAlignment="1">
      <alignment vertical="center"/>
    </xf>
    <xf numFmtId="0" fontId="4" fillId="0" borderId="0" xfId="5" applyFont="1" applyAlignment="1">
      <alignment horizontal="distributed"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22" fillId="0" borderId="0" xfId="5" applyFont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horizontal="right" vertical="center"/>
    </xf>
    <xf numFmtId="0" fontId="4" fillId="0" borderId="5" xfId="5" applyFont="1" applyBorder="1" applyAlignment="1">
      <alignment vertical="center"/>
    </xf>
    <xf numFmtId="181" fontId="5" fillId="0" borderId="0" xfId="5" applyNumberFormat="1" applyFont="1" applyAlignment="1">
      <alignment vertical="center"/>
    </xf>
    <xf numFmtId="0" fontId="5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49" fontId="4" fillId="0" borderId="1" xfId="5" applyNumberFormat="1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49" fontId="4" fillId="0" borderId="5" xfId="5" applyNumberFormat="1" applyFont="1" applyBorder="1" applyAlignment="1">
      <alignment horizontal="center" vertical="center"/>
    </xf>
    <xf numFmtId="0" fontId="11" fillId="0" borderId="0" xfId="5" applyFont="1" applyBorder="1" applyAlignment="1">
      <alignment vertical="center"/>
    </xf>
    <xf numFmtId="0" fontId="4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horizontal="distributed" vertical="center"/>
    </xf>
    <xf numFmtId="0" fontId="8" fillId="0" borderId="5" xfId="5" applyBorder="1" applyAlignment="1">
      <alignment vertical="center"/>
    </xf>
    <xf numFmtId="0" fontId="4" fillId="0" borderId="25" xfId="5" applyFont="1" applyBorder="1" applyAlignment="1">
      <alignment vertical="center"/>
    </xf>
    <xf numFmtId="0" fontId="8" fillId="0" borderId="25" xfId="5" applyBorder="1" applyAlignment="1">
      <alignment horizontal="distributed" vertical="center"/>
    </xf>
    <xf numFmtId="0" fontId="4" fillId="0" borderId="12" xfId="5" applyFont="1" applyBorder="1" applyAlignment="1">
      <alignment vertical="center"/>
    </xf>
    <xf numFmtId="0" fontId="4" fillId="0" borderId="37" xfId="5" applyFont="1" applyBorder="1" applyAlignment="1">
      <alignment vertical="center"/>
    </xf>
    <xf numFmtId="0" fontId="4" fillId="0" borderId="0" xfId="5" applyFont="1" applyAlignment="1">
      <alignment vertical="center" justifyLastLine="1"/>
    </xf>
    <xf numFmtId="0" fontId="4" fillId="0" borderId="13" xfId="5" applyFont="1" applyBorder="1" applyAlignment="1">
      <alignment vertical="center"/>
    </xf>
    <xf numFmtId="0" fontId="4" fillId="0" borderId="31" xfId="5" applyFont="1" applyBorder="1" applyAlignment="1">
      <alignment horizontal="center" vertical="center"/>
    </xf>
    <xf numFmtId="0" fontId="4" fillId="0" borderId="14" xfId="5" applyFont="1" applyBorder="1" applyAlignment="1">
      <alignment vertical="center"/>
    </xf>
    <xf numFmtId="0" fontId="28" fillId="0" borderId="34" xfId="0" applyFont="1" applyBorder="1" applyAlignment="1">
      <alignment horizontal="distributed" vertical="center" justifyLastLine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distributed" vertical="center"/>
    </xf>
    <xf numFmtId="203" fontId="28" fillId="0" borderId="2" xfId="0" applyNumberFormat="1" applyFont="1" applyBorder="1" applyAlignment="1">
      <alignment vertical="center"/>
    </xf>
    <xf numFmtId="203" fontId="28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distributed" vertical="center"/>
    </xf>
    <xf numFmtId="203" fontId="30" fillId="0" borderId="2" xfId="0" applyNumberFormat="1" applyFont="1" applyBorder="1" applyAlignment="1">
      <alignment vertical="center"/>
    </xf>
    <xf numFmtId="0" fontId="0" fillId="0" borderId="13" xfId="0" applyBorder="1" applyAlignment="1"/>
    <xf numFmtId="203" fontId="30" fillId="0" borderId="0" xfId="0" applyNumberFormat="1" applyFont="1" applyBorder="1" applyAlignment="1">
      <alignment vertical="center"/>
    </xf>
    <xf numFmtId="0" fontId="28" fillId="0" borderId="39" xfId="0" applyFont="1" applyBorder="1" applyAlignment="1">
      <alignment horizontal="distributed" vertical="center" justifyLastLine="1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2" fillId="0" borderId="0" xfId="5" applyFont="1" applyBorder="1" applyAlignment="1">
      <alignment horizontal="distributed" vertical="center"/>
    </xf>
    <xf numFmtId="0" fontId="28" fillId="0" borderId="0" xfId="5" applyFont="1" applyBorder="1" applyAlignment="1">
      <alignment horizontal="distributed" vertical="center"/>
    </xf>
    <xf numFmtId="0" fontId="28" fillId="0" borderId="33" xfId="5" applyFont="1" applyBorder="1" applyAlignment="1">
      <alignment horizontal="distributed" vertical="center" justifyLastLine="1"/>
    </xf>
    <xf numFmtId="0" fontId="33" fillId="0" borderId="0" xfId="0" applyFont="1" applyAlignment="1">
      <alignment horizontal="center" vertical="center"/>
    </xf>
    <xf numFmtId="0" fontId="33" fillId="0" borderId="0" xfId="5" applyFont="1" applyAlignment="1">
      <alignment horizontal="right" vertical="top"/>
    </xf>
    <xf numFmtId="181" fontId="28" fillId="0" borderId="33" xfId="5" applyNumberFormat="1" applyFont="1" applyBorder="1" applyAlignment="1">
      <alignment horizontal="center" vertical="center"/>
    </xf>
    <xf numFmtId="0" fontId="33" fillId="0" borderId="0" xfId="5" applyFont="1" applyAlignment="1">
      <alignment horizontal="left" vertical="top"/>
    </xf>
    <xf numFmtId="208" fontId="34" fillId="0" borderId="0" xfId="0" applyNumberFormat="1" applyFont="1" applyAlignment="1">
      <alignment vertical="top"/>
    </xf>
    <xf numFmtId="0" fontId="29" fillId="0" borderId="0" xfId="5" applyFont="1" applyAlignment="1">
      <alignment horizontal="right" vertical="center"/>
    </xf>
    <xf numFmtId="0" fontId="16" fillId="0" borderId="0" xfId="5" applyFont="1"/>
    <xf numFmtId="0" fontId="0" fillId="0" borderId="0" xfId="0" applyFont="1"/>
    <xf numFmtId="0" fontId="0" fillId="0" borderId="0" xfId="0" applyFont="1" applyBorder="1"/>
    <xf numFmtId="209" fontId="0" fillId="0" borderId="0" xfId="0" applyNumberFormat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40" fillId="0" borderId="0" xfId="7" applyFont="1" applyFill="1" applyBorder="1" applyAlignment="1">
      <alignment vertical="center" textRotation="255"/>
    </xf>
    <xf numFmtId="0" fontId="41" fillId="0" borderId="0" xfId="0" applyFont="1" applyFill="1" applyBorder="1" applyAlignment="1">
      <alignment vertical="center" textRotation="255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43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44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40" fillId="0" borderId="0" xfId="0" applyFont="1" applyFill="1" applyBorder="1" applyAlignment="1">
      <alignment vertical="distributed" textRotation="255" wrapText="1" indent="4"/>
    </xf>
    <xf numFmtId="0" fontId="41" fillId="0" borderId="0" xfId="0" applyFont="1" applyFill="1" applyBorder="1" applyAlignment="1">
      <alignment vertical="distributed" textRotation="255" indent="4"/>
    </xf>
    <xf numFmtId="0" fontId="42" fillId="0" borderId="5" xfId="0" applyFont="1" applyFill="1" applyBorder="1" applyAlignment="1">
      <alignment vertical="center"/>
    </xf>
    <xf numFmtId="0" fontId="47" fillId="0" borderId="0" xfId="0" applyFont="1" applyFill="1" applyBorder="1" applyAlignment="1"/>
    <xf numFmtId="0" fontId="40" fillId="0" borderId="0" xfId="0" applyFont="1" applyFill="1" applyBorder="1" applyAlignment="1">
      <alignment vertical="distributed" textRotation="255" wrapText="1" justifyLastLine="1"/>
    </xf>
    <xf numFmtId="0" fontId="41" fillId="0" borderId="0" xfId="0" applyFont="1" applyFill="1" applyBorder="1" applyAlignment="1">
      <alignment vertical="distributed" textRotation="255" justifyLastLine="1"/>
    </xf>
    <xf numFmtId="0" fontId="40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77" fontId="29" fillId="0" borderId="0" xfId="0" applyNumberFormat="1" applyFont="1" applyAlignment="1">
      <alignment horizontal="center" vertical="center"/>
    </xf>
    <xf numFmtId="0" fontId="9" fillId="0" borderId="0" xfId="5" applyFont="1" applyAlignment="1">
      <alignment vertical="center"/>
    </xf>
    <xf numFmtId="0" fontId="48" fillId="0" borderId="0" xfId="0" applyFont="1"/>
    <xf numFmtId="0" fontId="16" fillId="0" borderId="0" xfId="0" applyFont="1" applyAlignment="1">
      <alignment vertical="center"/>
    </xf>
    <xf numFmtId="0" fontId="49" fillId="0" borderId="0" xfId="0" applyFont="1"/>
    <xf numFmtId="0" fontId="29" fillId="0" borderId="0" xfId="5" applyFont="1" applyBorder="1" applyAlignment="1">
      <alignment vertical="center"/>
    </xf>
    <xf numFmtId="0" fontId="29" fillId="0" borderId="0" xfId="0" applyFont="1" applyAlignment="1">
      <alignment horizontal="right"/>
    </xf>
    <xf numFmtId="0" fontId="15" fillId="0" borderId="0" xfId="5" applyFont="1" applyAlignment="1"/>
    <xf numFmtId="0" fontId="28" fillId="0" borderId="35" xfId="0" applyFont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2" fillId="0" borderId="0" xfId="11" applyFont="1" applyFill="1" applyBorder="1" applyAlignment="1">
      <alignment vertical="center"/>
    </xf>
    <xf numFmtId="0" fontId="44" fillId="0" borderId="0" xfId="11" applyFont="1" applyFill="1" applyBorder="1" applyAlignment="1">
      <alignment vertical="center" wrapText="1" justifyLastLine="1"/>
    </xf>
    <xf numFmtId="0" fontId="27" fillId="0" borderId="0" xfId="11" applyFont="1" applyFill="1" applyBorder="1" applyAlignment="1">
      <alignment vertical="top"/>
    </xf>
    <xf numFmtId="0" fontId="27" fillId="0" borderId="0" xfId="11" applyFont="1" applyBorder="1"/>
    <xf numFmtId="0" fontId="28" fillId="0" borderId="0" xfId="0" applyFont="1" applyAlignment="1">
      <alignment horizontal="center" vertical="center"/>
    </xf>
    <xf numFmtId="0" fontId="8" fillId="5" borderId="0" xfId="5" applyFill="1" applyBorder="1" applyAlignment="1">
      <alignment vertical="center"/>
    </xf>
    <xf numFmtId="0" fontId="8" fillId="5" borderId="0" xfId="5" applyFill="1" applyAlignment="1">
      <alignment vertical="center"/>
    </xf>
    <xf numFmtId="0" fontId="28" fillId="5" borderId="0" xfId="5" applyFont="1" applyFill="1" applyBorder="1" applyAlignment="1">
      <alignment horizontal="right" vertical="center"/>
    </xf>
    <xf numFmtId="0" fontId="31" fillId="5" borderId="0" xfId="5" applyFont="1" applyFill="1" applyBorder="1" applyAlignment="1">
      <alignment vertical="center"/>
    </xf>
    <xf numFmtId="49" fontId="28" fillId="5" borderId="0" xfId="5" applyNumberFormat="1" applyFont="1" applyFill="1" applyBorder="1" applyAlignment="1"/>
    <xf numFmtId="49" fontId="28" fillId="5" borderId="0" xfId="5" applyNumberFormat="1" applyFont="1" applyFill="1" applyBorder="1" applyAlignment="1">
      <alignment vertical="top"/>
    </xf>
    <xf numFmtId="0" fontId="28" fillId="5" borderId="0" xfId="5" applyFont="1" applyFill="1" applyBorder="1" applyAlignment="1">
      <alignment horizontal="center" vertical="center"/>
    </xf>
    <xf numFmtId="0" fontId="28" fillId="5" borderId="0" xfId="5" applyFont="1" applyFill="1" applyAlignment="1">
      <alignment horizontal="center" vertical="center"/>
    </xf>
    <xf numFmtId="0" fontId="8" fillId="0" borderId="0" xfId="5" applyFill="1" applyBorder="1" applyAlignment="1">
      <alignment vertical="center"/>
    </xf>
    <xf numFmtId="0" fontId="29" fillId="0" borderId="0" xfId="5" applyFont="1" applyFill="1" applyBorder="1" applyAlignment="1">
      <alignment horizontal="right" vertical="center"/>
    </xf>
    <xf numFmtId="0" fontId="0" fillId="6" borderId="13" xfId="0" applyFill="1" applyBorder="1"/>
    <xf numFmtId="203" fontId="30" fillId="6" borderId="2" xfId="0" applyNumberFormat="1" applyFont="1" applyFill="1" applyBorder="1" applyAlignment="1">
      <alignment vertical="center"/>
    </xf>
    <xf numFmtId="0" fontId="31" fillId="0" borderId="13" xfId="0" applyFont="1" applyBorder="1"/>
    <xf numFmtId="0" fontId="31" fillId="0" borderId="0" xfId="0" applyFont="1"/>
    <xf numFmtId="0" fontId="7" fillId="6" borderId="13" xfId="5" applyFont="1" applyFill="1" applyBorder="1" applyAlignment="1">
      <alignment vertical="center"/>
    </xf>
    <xf numFmtId="38" fontId="7" fillId="6" borderId="0" xfId="5" applyNumberFormat="1" applyFont="1" applyFill="1" applyBorder="1" applyAlignment="1">
      <alignment horizontal="right" vertical="center"/>
    </xf>
    <xf numFmtId="38" fontId="7" fillId="6" borderId="0" xfId="5" applyNumberFormat="1" applyFont="1" applyFill="1" applyAlignment="1">
      <alignment horizontal="right" vertical="center"/>
    </xf>
    <xf numFmtId="190" fontId="7" fillId="6" borderId="0" xfId="5" applyNumberFormat="1" applyFont="1" applyFill="1" applyAlignment="1">
      <alignment horizontal="right" vertical="center"/>
    </xf>
    <xf numFmtId="191" fontId="7" fillId="6" borderId="0" xfId="5" applyNumberFormat="1" applyFont="1" applyFill="1" applyAlignment="1">
      <alignment horizontal="right" vertical="center"/>
    </xf>
    <xf numFmtId="0" fontId="7" fillId="6" borderId="13" xfId="5" applyFont="1" applyFill="1" applyBorder="1" applyAlignment="1">
      <alignment horizontal="distributed" vertical="center"/>
    </xf>
    <xf numFmtId="176" fontId="7" fillId="6" borderId="0" xfId="5" applyNumberFormat="1" applyFont="1" applyFill="1" applyBorder="1" applyAlignment="1">
      <alignment horizontal="right" vertical="center"/>
    </xf>
    <xf numFmtId="176" fontId="7" fillId="6" borderId="2" xfId="5" applyNumberFormat="1" applyFont="1" applyFill="1" applyBorder="1" applyAlignment="1">
      <alignment horizontal="right" vertical="center"/>
    </xf>
    <xf numFmtId="0" fontId="31" fillId="0" borderId="0" xfId="0" applyFont="1" applyBorder="1"/>
    <xf numFmtId="176" fontId="9" fillId="0" borderId="0" xfId="6" applyNumberFormat="1" applyFont="1" applyFill="1" applyBorder="1" applyAlignment="1">
      <alignment vertical="center"/>
    </xf>
    <xf numFmtId="0" fontId="31" fillId="0" borderId="0" xfId="0" applyFont="1" applyAlignment="1"/>
    <xf numFmtId="176" fontId="30" fillId="6" borderId="0" xfId="5" applyNumberFormat="1" applyFont="1" applyFill="1" applyAlignment="1">
      <alignment vertical="center"/>
    </xf>
    <xf numFmtId="0" fontId="7" fillId="6" borderId="12" xfId="5" applyFont="1" applyFill="1" applyBorder="1" applyAlignment="1">
      <alignment vertical="center"/>
    </xf>
    <xf numFmtId="176" fontId="7" fillId="6" borderId="0" xfId="3" applyNumberFormat="1" applyFont="1" applyFill="1" applyBorder="1" applyAlignment="1">
      <alignment vertical="center"/>
    </xf>
    <xf numFmtId="0" fontId="5" fillId="0" borderId="13" xfId="5" applyFont="1" applyBorder="1" applyAlignment="1">
      <alignment vertical="center"/>
    </xf>
    <xf numFmtId="0" fontId="1" fillId="0" borderId="0" xfId="12" applyFont="1" applyAlignment="1"/>
    <xf numFmtId="0" fontId="1" fillId="0" borderId="0" xfId="12" applyFont="1" applyBorder="1" applyAlignment="1"/>
    <xf numFmtId="0" fontId="27" fillId="0" borderId="0" xfId="12" applyFont="1" applyBorder="1" applyAlignment="1"/>
    <xf numFmtId="0" fontId="42" fillId="0" borderId="0" xfId="12" applyFont="1" applyAlignment="1">
      <alignment vertical="center"/>
    </xf>
    <xf numFmtId="0" fontId="1" fillId="0" borderId="0" xfId="12" applyFont="1" applyBorder="1" applyAlignment="1">
      <alignment vertical="top"/>
    </xf>
    <xf numFmtId="0" fontId="27" fillId="0" borderId="0" xfId="12" applyFont="1" applyFill="1" applyBorder="1" applyAlignment="1">
      <alignment vertical="top"/>
    </xf>
    <xf numFmtId="0" fontId="44" fillId="0" borderId="0" xfId="12" applyFont="1" applyFill="1" applyBorder="1" applyAlignment="1">
      <alignment vertical="center" wrapText="1" justifyLastLine="1"/>
    </xf>
    <xf numFmtId="0" fontId="1" fillId="0" borderId="0" xfId="12" applyFont="1" applyBorder="1" applyAlignment="1">
      <alignment vertical="center" wrapText="1" justifyLastLine="1"/>
    </xf>
    <xf numFmtId="0" fontId="42" fillId="0" borderId="0" xfId="12" applyFont="1" applyFill="1" applyBorder="1" applyAlignment="1">
      <alignment vertical="center"/>
    </xf>
    <xf numFmtId="0" fontId="27" fillId="0" borderId="0" xfId="11" applyFont="1" applyFill="1" applyBorder="1"/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right" vertical="top"/>
    </xf>
    <xf numFmtId="0" fontId="28" fillId="0" borderId="36" xfId="0" applyFont="1" applyBorder="1" applyAlignment="1">
      <alignment horizontal="right" vertical="top"/>
    </xf>
    <xf numFmtId="0" fontId="29" fillId="0" borderId="0" xfId="0" applyFont="1" applyBorder="1" applyAlignment="1">
      <alignment vertical="center"/>
    </xf>
    <xf numFmtId="0" fontId="16" fillId="0" borderId="0" xfId="5" applyFont="1" applyAlignment="1">
      <alignment horizontal="right" vertical="top"/>
    </xf>
    <xf numFmtId="0" fontId="16" fillId="0" borderId="0" xfId="5" applyFont="1" applyFill="1" applyBorder="1" applyAlignment="1">
      <alignment vertical="center"/>
    </xf>
    <xf numFmtId="0" fontId="9" fillId="0" borderId="0" xfId="5" applyFont="1" applyFill="1" applyAlignment="1">
      <alignment horizontal="center" vertical="center"/>
    </xf>
    <xf numFmtId="207" fontId="34" fillId="0" borderId="0" xfId="0" applyNumberFormat="1" applyFont="1" applyAlignment="1">
      <alignment horizontal="right" vertical="top"/>
    </xf>
    <xf numFmtId="49" fontId="45" fillId="4" borderId="0" xfId="0" applyNumberFormat="1" applyFont="1" applyFill="1" applyBorder="1" applyAlignment="1">
      <alignment horizontal="center" justifyLastLine="1"/>
    </xf>
    <xf numFmtId="49" fontId="45" fillId="4" borderId="1" xfId="0" applyNumberFormat="1" applyFont="1" applyFill="1" applyBorder="1" applyAlignment="1">
      <alignment horizontal="center" justifyLastLine="1"/>
    </xf>
    <xf numFmtId="0" fontId="46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208" fontId="34" fillId="0" borderId="0" xfId="0" applyNumberFormat="1" applyFont="1" applyAlignment="1">
      <alignment horizontal="left" vertical="top"/>
    </xf>
    <xf numFmtId="0" fontId="0" fillId="0" borderId="0" xfId="0" applyAlignment="1"/>
    <xf numFmtId="0" fontId="51" fillId="0" borderId="0" xfId="5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9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28" fillId="0" borderId="0" xfId="0" applyFont="1" applyAlignment="1">
      <alignment horizontal="distributed" vertical="center" justifyLastLine="1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207" fontId="34" fillId="0" borderId="0" xfId="0" applyNumberFormat="1" applyFont="1" applyAlignment="1">
      <alignment vertical="top"/>
    </xf>
    <xf numFmtId="0" fontId="50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distributed" vertical="center" justifyLastLine="1"/>
    </xf>
    <xf numFmtId="0" fontId="28" fillId="0" borderId="32" xfId="0" applyFont="1" applyBorder="1" applyAlignment="1">
      <alignment horizontal="distributed" vertical="center" justifyLastLine="1"/>
    </xf>
    <xf numFmtId="0" fontId="30" fillId="6" borderId="0" xfId="0" applyFont="1" applyFill="1" applyAlignment="1">
      <alignment horizontal="distributed" vertical="center"/>
    </xf>
    <xf numFmtId="0" fontId="28" fillId="0" borderId="35" xfId="0" applyFont="1" applyBorder="1" applyAlignment="1">
      <alignment horizontal="right" vertical="top"/>
    </xf>
    <xf numFmtId="205" fontId="28" fillId="0" borderId="0" xfId="0" applyNumberFormat="1" applyFont="1" applyAlignment="1">
      <alignment vertical="center"/>
    </xf>
    <xf numFmtId="41" fontId="30" fillId="0" borderId="0" xfId="0" applyNumberFormat="1" applyFont="1" applyAlignment="1">
      <alignment horizontal="right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176" fontId="30" fillId="0" borderId="0" xfId="0" applyNumberFormat="1" applyFont="1" applyAlignment="1">
      <alignment vertical="center"/>
    </xf>
    <xf numFmtId="177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41" fontId="30" fillId="0" borderId="12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6" fontId="28" fillId="0" borderId="0" xfId="0" applyNumberFormat="1" applyFont="1" applyAlignment="1">
      <alignment vertical="center"/>
    </xf>
    <xf numFmtId="204" fontId="30" fillId="0" borderId="0" xfId="0" applyNumberFormat="1" applyFont="1" applyAlignment="1">
      <alignment horizontal="right" vertical="center"/>
    </xf>
    <xf numFmtId="206" fontId="28" fillId="0" borderId="12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204" fontId="28" fillId="0" borderId="12" xfId="0" applyNumberFormat="1" applyFont="1" applyBorder="1" applyAlignment="1">
      <alignment horizontal="right" vertical="center"/>
    </xf>
    <xf numFmtId="204" fontId="28" fillId="0" borderId="0" xfId="0" applyNumberFormat="1" applyFont="1" applyBorder="1" applyAlignment="1">
      <alignment horizontal="right" vertical="center"/>
    </xf>
    <xf numFmtId="204" fontId="28" fillId="0" borderId="0" xfId="0" applyNumberFormat="1" applyFont="1" applyAlignment="1">
      <alignment horizontal="right"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distributed" vertical="center"/>
    </xf>
    <xf numFmtId="176" fontId="28" fillId="0" borderId="0" xfId="0" applyNumberFormat="1" applyFont="1" applyAlignment="1">
      <alignment vertical="center"/>
    </xf>
    <xf numFmtId="0" fontId="28" fillId="0" borderId="38" xfId="0" applyFont="1" applyBorder="1" applyAlignment="1">
      <alignment horizontal="distributed" vertical="center" justifyLastLine="1"/>
    </xf>
    <xf numFmtId="0" fontId="28" fillId="0" borderId="33" xfId="0" applyFont="1" applyBorder="1" applyAlignment="1">
      <alignment horizontal="distributed" vertical="center" justifyLastLine="1"/>
    </xf>
    <xf numFmtId="0" fontId="28" fillId="0" borderId="34" xfId="0" applyFont="1" applyBorder="1" applyAlignment="1">
      <alignment horizontal="distributed" vertical="center" justifyLastLine="1"/>
    </xf>
    <xf numFmtId="0" fontId="28" fillId="0" borderId="30" xfId="0" applyFont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33" fillId="0" borderId="0" xfId="0" applyFont="1" applyAlignment="1">
      <alignment horizontal="center" vertical="center"/>
    </xf>
    <xf numFmtId="0" fontId="29" fillId="0" borderId="0" xfId="5" applyFont="1" applyBorder="1" applyAlignment="1">
      <alignment vertical="center"/>
    </xf>
    <xf numFmtId="0" fontId="29" fillId="0" borderId="0" xfId="5" applyFont="1" applyAlignment="1">
      <alignment horizontal="right" vertical="center"/>
    </xf>
    <xf numFmtId="177" fontId="29" fillId="0" borderId="0" xfId="5" applyNumberFormat="1" applyFont="1" applyAlignment="1">
      <alignment horizontal="center" vertical="center"/>
    </xf>
    <xf numFmtId="0" fontId="9" fillId="0" borderId="0" xfId="5" applyFont="1" applyBorder="1" applyAlignment="1">
      <alignment horizontal="distributed" vertical="center"/>
    </xf>
    <xf numFmtId="0" fontId="28" fillId="0" borderId="0" xfId="5" applyFont="1" applyBorder="1" applyAlignment="1">
      <alignment horizontal="distributed" vertical="center"/>
    </xf>
    <xf numFmtId="0" fontId="32" fillId="0" borderId="0" xfId="5" applyFont="1" applyBorder="1" applyAlignment="1">
      <alignment horizontal="distributed" vertical="center"/>
    </xf>
    <xf numFmtId="0" fontId="13" fillId="0" borderId="0" xfId="5" applyFont="1" applyBorder="1" applyAlignment="1">
      <alignment horizontal="distributed" vertical="center"/>
    </xf>
    <xf numFmtId="0" fontId="28" fillId="0" borderId="36" xfId="5" applyFont="1" applyBorder="1" applyAlignment="1">
      <alignment horizontal="center" vertical="center"/>
    </xf>
    <xf numFmtId="0" fontId="28" fillId="0" borderId="35" xfId="5" applyFont="1" applyBorder="1" applyAlignment="1">
      <alignment horizontal="center" vertical="center"/>
    </xf>
    <xf numFmtId="0" fontId="28" fillId="0" borderId="31" xfId="5" applyFont="1" applyBorder="1" applyAlignment="1">
      <alignment horizontal="center" vertical="center"/>
    </xf>
    <xf numFmtId="0" fontId="28" fillId="0" borderId="12" xfId="5" applyFont="1" applyBorder="1" applyAlignment="1">
      <alignment horizontal="center" vertical="center"/>
    </xf>
    <xf numFmtId="0" fontId="28" fillId="0" borderId="0" xfId="5" applyFont="1" applyBorder="1" applyAlignment="1">
      <alignment horizontal="center" vertical="center"/>
    </xf>
    <xf numFmtId="0" fontId="28" fillId="0" borderId="13" xfId="5" applyFont="1" applyBorder="1" applyAlignment="1">
      <alignment horizontal="center" vertical="center"/>
    </xf>
    <xf numFmtId="0" fontId="28" fillId="0" borderId="41" xfId="5" applyFont="1" applyBorder="1" applyAlignment="1">
      <alignment horizontal="center" vertical="center"/>
    </xf>
    <xf numFmtId="0" fontId="28" fillId="0" borderId="42" xfId="5" applyFont="1" applyBorder="1" applyAlignment="1">
      <alignment horizontal="center" vertical="center"/>
    </xf>
    <xf numFmtId="0" fontId="28" fillId="0" borderId="43" xfId="5" applyFont="1" applyBorder="1" applyAlignment="1">
      <alignment horizontal="center" vertical="center"/>
    </xf>
    <xf numFmtId="0" fontId="50" fillId="0" borderId="0" xfId="5" applyFont="1" applyAlignment="1">
      <alignment horizontal="right" vertical="top"/>
    </xf>
    <xf numFmtId="0" fontId="28" fillId="0" borderId="40" xfId="5" applyFont="1" applyBorder="1" applyAlignment="1">
      <alignment horizontal="distributed" vertical="center" justifyLastLine="1"/>
    </xf>
    <xf numFmtId="0" fontId="28" fillId="0" borderId="32" xfId="5" applyFont="1" applyBorder="1" applyAlignment="1">
      <alignment horizontal="distributed" vertical="center" justifyLastLine="1"/>
    </xf>
    <xf numFmtId="0" fontId="28" fillId="0" borderId="38" xfId="5" applyFont="1" applyBorder="1" applyAlignment="1">
      <alignment horizontal="distributed" vertical="center" justifyLastLine="1"/>
    </xf>
    <xf numFmtId="0" fontId="28" fillId="0" borderId="33" xfId="5" applyFont="1" applyBorder="1" applyAlignment="1">
      <alignment horizontal="distributed" vertical="center" justifyLastLine="1"/>
    </xf>
    <xf numFmtId="0" fontId="28" fillId="0" borderId="34" xfId="5" applyFont="1" applyBorder="1" applyAlignment="1">
      <alignment horizontal="distributed" vertical="center" justifyLastLine="1"/>
    </xf>
    <xf numFmtId="181" fontId="28" fillId="0" borderId="33" xfId="5" applyNumberFormat="1" applyFont="1" applyBorder="1" applyAlignment="1">
      <alignment horizontal="distributed" vertical="center" justifyLastLine="1"/>
    </xf>
    <xf numFmtId="0" fontId="28" fillId="0" borderId="30" xfId="5" applyFont="1" applyBorder="1" applyAlignment="1">
      <alignment horizontal="distributed" vertical="center" justifyLastLine="1"/>
    </xf>
    <xf numFmtId="0" fontId="28" fillId="0" borderId="44" xfId="5" applyFont="1" applyBorder="1" applyAlignment="1">
      <alignment horizontal="distributed" vertical="center" justifyLastLine="1"/>
    </xf>
    <xf numFmtId="0" fontId="28" fillId="0" borderId="45" xfId="5" applyFont="1" applyBorder="1" applyAlignment="1">
      <alignment horizontal="distributed" vertical="center" justifyLastLine="1"/>
    </xf>
    <xf numFmtId="0" fontId="28" fillId="0" borderId="36" xfId="5" applyFont="1" applyBorder="1" applyAlignment="1">
      <alignment horizontal="distributed" vertical="center" justifyLastLine="1"/>
    </xf>
    <xf numFmtId="0" fontId="28" fillId="0" borderId="41" xfId="5" applyFont="1" applyBorder="1" applyAlignment="1">
      <alignment horizontal="distributed" vertical="center" justifyLastLine="1"/>
    </xf>
    <xf numFmtId="181" fontId="28" fillId="0" borderId="30" xfId="5" applyNumberFormat="1" applyFont="1" applyBorder="1" applyAlignment="1">
      <alignment horizontal="distributed" vertical="center" justifyLastLine="1"/>
    </xf>
    <xf numFmtId="181" fontId="28" fillId="0" borderId="25" xfId="5" applyNumberFormat="1" applyFont="1" applyBorder="1" applyAlignment="1">
      <alignment horizontal="distributed" vertical="center" justifyLastLine="1"/>
    </xf>
    <xf numFmtId="181" fontId="28" fillId="0" borderId="38" xfId="5" applyNumberFormat="1" applyFont="1" applyBorder="1" applyAlignment="1">
      <alignment horizontal="distributed" vertical="center" justifyLastLine="1"/>
    </xf>
    <xf numFmtId="49" fontId="28" fillId="0" borderId="5" xfId="5" applyNumberFormat="1" applyFont="1" applyBorder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35" fillId="0" borderId="0" xfId="5" applyFont="1" applyBorder="1" applyAlignment="1">
      <alignment horizontal="distributed" vertical="center"/>
    </xf>
    <xf numFmtId="0" fontId="30" fillId="0" borderId="0" xfId="5" applyFont="1" applyBorder="1" applyAlignment="1">
      <alignment horizontal="distributed" vertical="center"/>
    </xf>
    <xf numFmtId="0" fontId="50" fillId="0" borderId="0" xfId="5" applyFont="1" applyAlignment="1">
      <alignment horizontal="left" vertical="top"/>
    </xf>
    <xf numFmtId="49" fontId="28" fillId="0" borderId="0" xfId="5" applyNumberFormat="1" applyFont="1" applyBorder="1" applyAlignment="1">
      <alignment horizontal="center" vertical="center"/>
    </xf>
    <xf numFmtId="0" fontId="9" fillId="0" borderId="0" xfId="5" applyFont="1" applyFill="1" applyBorder="1" applyAlignment="1">
      <alignment horizontal="distributed" vertical="center"/>
    </xf>
    <xf numFmtId="0" fontId="16" fillId="0" borderId="0" xfId="5" applyFont="1" applyFill="1" applyBorder="1" applyAlignment="1">
      <alignment horizontal="distributed" vertical="center"/>
    </xf>
    <xf numFmtId="0" fontId="7" fillId="0" borderId="0" xfId="5" applyFont="1" applyFill="1" applyBorder="1" applyAlignment="1">
      <alignment horizontal="distributed" vertical="center"/>
    </xf>
    <xf numFmtId="0" fontId="9" fillId="0" borderId="15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15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46" xfId="5" applyFont="1" applyFill="1" applyBorder="1" applyAlignment="1">
      <alignment horizontal="center" vertical="center"/>
    </xf>
    <xf numFmtId="0" fontId="9" fillId="0" borderId="47" xfId="5" applyFont="1" applyFill="1" applyBorder="1" applyAlignment="1">
      <alignment horizontal="center" vertical="center"/>
    </xf>
    <xf numFmtId="0" fontId="7" fillId="6" borderId="0" xfId="5" applyFont="1" applyFill="1" applyBorder="1" applyAlignment="1">
      <alignment horizontal="distributed" vertical="center"/>
    </xf>
    <xf numFmtId="0" fontId="51" fillId="0" borderId="0" xfId="5" applyFont="1" applyFill="1" applyAlignment="1">
      <alignment horizontal="right" vertical="center"/>
    </xf>
    <xf numFmtId="0" fontId="9" fillId="0" borderId="40" xfId="5" applyFont="1" applyFill="1" applyBorder="1" applyAlignment="1">
      <alignment horizontal="distributed" vertical="center" justifyLastLine="1"/>
    </xf>
    <xf numFmtId="0" fontId="9" fillId="0" borderId="32" xfId="5" applyFont="1" applyFill="1" applyBorder="1" applyAlignment="1">
      <alignment horizontal="distributed" vertical="center" justifyLastLine="1"/>
    </xf>
    <xf numFmtId="0" fontId="9" fillId="0" borderId="38" xfId="5" applyFont="1" applyFill="1" applyBorder="1" applyAlignment="1">
      <alignment horizontal="distributed" vertical="center" justifyLastLine="1"/>
    </xf>
    <xf numFmtId="0" fontId="9" fillId="0" borderId="33" xfId="5" applyFont="1" applyFill="1" applyBorder="1" applyAlignment="1">
      <alignment horizontal="distributed" vertical="center" justifyLastLine="1"/>
    </xf>
    <xf numFmtId="0" fontId="9" fillId="0" borderId="32" xfId="5" applyFont="1" applyFill="1" applyBorder="1" applyAlignment="1">
      <alignment horizontal="distributed" vertical="center" wrapText="1" justifyLastLine="1"/>
    </xf>
    <xf numFmtId="0" fontId="9" fillId="0" borderId="34" xfId="5" applyFont="1" applyFill="1" applyBorder="1" applyAlignment="1">
      <alignment horizontal="distributed" vertical="center" justifyLastLine="1"/>
    </xf>
    <xf numFmtId="0" fontId="51" fillId="0" borderId="0" xfId="5" applyFont="1" applyFill="1" applyAlignment="1">
      <alignment horizontal="left" vertical="center"/>
    </xf>
    <xf numFmtId="0" fontId="7" fillId="0" borderId="0" xfId="5" applyFont="1" applyFill="1" applyAlignment="1">
      <alignment horizontal="distributed" vertical="center"/>
    </xf>
    <xf numFmtId="0" fontId="51" fillId="0" borderId="0" xfId="5" applyFont="1" applyFill="1" applyBorder="1" applyAlignment="1">
      <alignment horizontal="left" vertical="center"/>
    </xf>
    <xf numFmtId="0" fontId="9" fillId="0" borderId="0" xfId="5" applyNumberFormat="1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vertical="center"/>
    </xf>
    <xf numFmtId="0" fontId="16" fillId="0" borderId="5" xfId="5" applyFont="1" applyFill="1" applyBorder="1" applyAlignment="1">
      <alignment horizontal="center" vertical="center"/>
    </xf>
    <xf numFmtId="49" fontId="7" fillId="0" borderId="0" xfId="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1" fillId="0" borderId="0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48" xfId="5" applyFont="1" applyFill="1" applyBorder="1" applyAlignment="1">
      <alignment horizontal="distributed" vertical="center" justifyLastLine="1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top"/>
    </xf>
    <xf numFmtId="0" fontId="9" fillId="0" borderId="0" xfId="5" applyFont="1" applyFill="1" applyBorder="1" applyAlignment="1">
      <alignment horizontal="center" vertical="center"/>
    </xf>
    <xf numFmtId="0" fontId="9" fillId="0" borderId="42" xfId="5" applyFont="1" applyFill="1" applyBorder="1" applyAlignment="1">
      <alignment horizontal="distributed"/>
    </xf>
    <xf numFmtId="0" fontId="9" fillId="0" borderId="0" xfId="5" applyFont="1" applyFill="1" applyBorder="1" applyAlignment="1">
      <alignment horizontal="distributed" vertical="top"/>
    </xf>
    <xf numFmtId="0" fontId="9" fillId="0" borderId="42" xfId="5" applyFont="1" applyFill="1" applyBorder="1" applyAlignment="1">
      <alignment horizontal="center"/>
    </xf>
    <xf numFmtId="0" fontId="9" fillId="0" borderId="0" xfId="5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distributed" vertical="top" justifyLastLine="1"/>
    </xf>
    <xf numFmtId="198" fontId="7" fillId="0" borderId="12" xfId="5" applyNumberFormat="1" applyFont="1" applyFill="1" applyBorder="1" applyAlignment="1">
      <alignment vertical="center"/>
    </xf>
    <xf numFmtId="198" fontId="7" fillId="0" borderId="0" xfId="5" applyNumberFormat="1" applyFont="1" applyFill="1" applyBorder="1" applyAlignment="1">
      <alignment vertical="center"/>
    </xf>
    <xf numFmtId="198" fontId="9" fillId="0" borderId="12" xfId="5" applyNumberFormat="1" applyFont="1" applyFill="1" applyBorder="1" applyAlignment="1">
      <alignment vertical="center"/>
    </xf>
    <xf numFmtId="198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distributed" vertical="center"/>
    </xf>
    <xf numFmtId="0" fontId="9" fillId="0" borderId="0" xfId="5" applyFont="1" applyFill="1" applyAlignment="1">
      <alignment horizontal="center" vertical="center"/>
    </xf>
    <xf numFmtId="0" fontId="9" fillId="0" borderId="10" xfId="5" applyFont="1" applyFill="1" applyBorder="1" applyAlignment="1">
      <alignment horizontal="distributed" vertical="center" justifyLastLine="1"/>
    </xf>
    <xf numFmtId="0" fontId="9" fillId="0" borderId="49" xfId="5" applyFont="1" applyFill="1" applyBorder="1" applyAlignment="1">
      <alignment horizontal="distributed" vertical="center" justifyLastLine="1"/>
    </xf>
    <xf numFmtId="0" fontId="9" fillId="0" borderId="43" xfId="5" applyFont="1" applyFill="1" applyBorder="1" applyAlignment="1">
      <alignment horizontal="distributed" vertical="center" justifyLastLine="1"/>
    </xf>
    <xf numFmtId="0" fontId="9" fillId="0" borderId="45" xfId="5" applyFont="1" applyFill="1" applyBorder="1" applyAlignment="1">
      <alignment horizontal="distributed" vertical="center" justifyLastLine="1"/>
    </xf>
    <xf numFmtId="0" fontId="9" fillId="0" borderId="49" xfId="5" applyFont="1" applyFill="1" applyBorder="1" applyAlignment="1">
      <alignment horizontal="center" vertical="center" wrapText="1"/>
    </xf>
    <xf numFmtId="0" fontId="9" fillId="0" borderId="49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horizontal="center" vertical="center"/>
    </xf>
    <xf numFmtId="0" fontId="9" fillId="0" borderId="45" xfId="5" applyFont="1" applyFill="1" applyBorder="1" applyAlignment="1">
      <alignment horizontal="center" vertical="center"/>
    </xf>
    <xf numFmtId="0" fontId="9" fillId="0" borderId="41" xfId="5" applyFont="1" applyFill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 wrapText="1" justifyLastLine="1"/>
    </xf>
    <xf numFmtId="0" fontId="9" fillId="0" borderId="32" xfId="0" applyFont="1" applyBorder="1" applyAlignment="1">
      <alignment horizontal="distributed" vertical="center" justifyLastLine="1"/>
    </xf>
    <xf numFmtId="0" fontId="9" fillId="0" borderId="45" xfId="0" applyFont="1" applyBorder="1" applyAlignment="1">
      <alignment horizontal="distributed" vertical="center" justifyLastLine="1"/>
    </xf>
    <xf numFmtId="0" fontId="9" fillId="0" borderId="33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wrapText="1" indent="1"/>
    </xf>
    <xf numFmtId="0" fontId="9" fillId="0" borderId="5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wrapText="1" indent="1"/>
    </xf>
    <xf numFmtId="0" fontId="9" fillId="0" borderId="0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indent="1"/>
    </xf>
    <xf numFmtId="0" fontId="9" fillId="0" borderId="41" xfId="0" applyFont="1" applyBorder="1" applyAlignment="1">
      <alignment horizontal="distributed" vertical="center" indent="1"/>
    </xf>
    <xf numFmtId="0" fontId="9" fillId="0" borderId="42" xfId="0" applyFont="1" applyBorder="1" applyAlignment="1">
      <alignment horizontal="distributed" vertical="center" indent="1"/>
    </xf>
    <xf numFmtId="0" fontId="9" fillId="0" borderId="43" xfId="0" applyFont="1" applyBorder="1" applyAlignment="1">
      <alignment horizontal="distributed" vertical="center" indent="1"/>
    </xf>
    <xf numFmtId="178" fontId="28" fillId="0" borderId="0" xfId="0" applyNumberFormat="1" applyFont="1" applyAlignment="1">
      <alignment vertical="center"/>
    </xf>
    <xf numFmtId="176" fontId="28" fillId="0" borderId="12" xfId="0" applyNumberFormat="1" applyFont="1" applyBorder="1" applyAlignment="1">
      <alignment vertical="center"/>
    </xf>
    <xf numFmtId="0" fontId="28" fillId="0" borderId="40" xfId="0" applyFont="1" applyBorder="1" applyAlignment="1">
      <alignment horizontal="distributed" vertical="center" wrapText="1" justifyLastLine="1"/>
    </xf>
    <xf numFmtId="0" fontId="28" fillId="0" borderId="43" xfId="0" applyFont="1" applyBorder="1" applyAlignment="1">
      <alignment horizontal="distributed" vertical="center" wrapText="1" justifyLastLine="1"/>
    </xf>
    <xf numFmtId="0" fontId="28" fillId="0" borderId="45" xfId="0" applyFont="1" applyBorder="1" applyAlignment="1">
      <alignment horizontal="distributed" vertical="center" justifyLastLine="1"/>
    </xf>
    <xf numFmtId="0" fontId="28" fillId="0" borderId="0" xfId="0" applyFont="1" applyBorder="1" applyAlignment="1">
      <alignment horizontal="distributed" vertical="center"/>
    </xf>
    <xf numFmtId="179" fontId="28" fillId="0" borderId="0" xfId="0" applyNumberFormat="1" applyFont="1" applyAlignment="1">
      <alignment vertical="center"/>
    </xf>
    <xf numFmtId="0" fontId="36" fillId="0" borderId="45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0" borderId="50" xfId="0" applyFont="1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28" fillId="0" borderId="49" xfId="0" applyFont="1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180" fontId="28" fillId="0" borderId="0" xfId="0" applyNumberFormat="1" applyFont="1" applyAlignment="1">
      <alignment vertical="center"/>
    </xf>
    <xf numFmtId="179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178" fontId="30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distributed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9" fillId="0" borderId="5" xfId="0" applyFont="1" applyBorder="1" applyAlignment="1">
      <alignment horizontal="right" vertical="center"/>
    </xf>
    <xf numFmtId="177" fontId="29" fillId="0" borderId="5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6" fontId="9" fillId="0" borderId="0" xfId="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28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97" fontId="51" fillId="0" borderId="0" xfId="5" applyNumberFormat="1" applyFont="1" applyFill="1" applyAlignment="1">
      <alignment horizontal="right" vertical="center"/>
    </xf>
    <xf numFmtId="0" fontId="9" fillId="0" borderId="0" xfId="5" applyFont="1" applyFill="1" applyAlignment="1">
      <alignment horizontal="right" vertical="center"/>
    </xf>
    <xf numFmtId="197" fontId="51" fillId="0" borderId="0" xfId="5" applyNumberFormat="1" applyFont="1" applyFill="1" applyAlignment="1">
      <alignment horizontal="left" vertical="center"/>
    </xf>
    <xf numFmtId="0" fontId="9" fillId="0" borderId="0" xfId="5" applyFont="1" applyFill="1" applyAlignment="1">
      <alignment horizontal="left" vertical="center"/>
    </xf>
    <xf numFmtId="0" fontId="9" fillId="0" borderId="30" xfId="5" applyFont="1" applyFill="1" applyBorder="1" applyAlignment="1">
      <alignment horizontal="distributed" vertical="center" justifyLastLine="1"/>
    </xf>
    <xf numFmtId="197" fontId="9" fillId="0" borderId="32" xfId="5" applyNumberFormat="1" applyFont="1" applyFill="1" applyBorder="1" applyAlignment="1">
      <alignment horizontal="distributed" vertical="center" justifyLastLine="1"/>
    </xf>
    <xf numFmtId="197" fontId="9" fillId="0" borderId="34" xfId="5" applyNumberFormat="1" applyFont="1" applyFill="1" applyBorder="1" applyAlignment="1">
      <alignment horizontal="distributed" vertical="center" justifyLastLine="1"/>
    </xf>
    <xf numFmtId="197" fontId="9" fillId="0" borderId="0" xfId="5" applyNumberFormat="1" applyFont="1" applyFill="1" applyAlignment="1">
      <alignment horizontal="left" vertical="center"/>
    </xf>
    <xf numFmtId="197" fontId="9" fillId="0" borderId="40" xfId="5" applyNumberFormat="1" applyFont="1" applyFill="1" applyBorder="1" applyAlignment="1">
      <alignment horizontal="distributed" vertical="center" justifyLastLine="1"/>
    </xf>
    <xf numFmtId="197" fontId="9" fillId="0" borderId="32" xfId="5" applyNumberFormat="1" applyFont="1" applyFill="1" applyBorder="1" applyAlignment="1">
      <alignment horizontal="distributed" vertical="center" wrapText="1" justifyLastLine="1"/>
    </xf>
    <xf numFmtId="197" fontId="9" fillId="0" borderId="0" xfId="5" applyNumberFormat="1" applyFont="1" applyFill="1" applyBorder="1" applyAlignment="1">
      <alignment horizontal="distributed" vertical="center"/>
    </xf>
    <xf numFmtId="197" fontId="7" fillId="0" borderId="0" xfId="5" applyNumberFormat="1" applyFont="1" applyFill="1" applyBorder="1" applyAlignment="1">
      <alignment horizontal="distributed" vertical="center"/>
    </xf>
    <xf numFmtId="0" fontId="52" fillId="0" borderId="0" xfId="5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4" fillId="0" borderId="0" xfId="5" applyFont="1" applyBorder="1" applyAlignment="1">
      <alignment horizontal="center" vertical="center"/>
    </xf>
    <xf numFmtId="0" fontId="8" fillId="0" borderId="0" xfId="5" applyAlignment="1">
      <alignment horizontal="center" vertical="center"/>
    </xf>
    <xf numFmtId="0" fontId="4" fillId="0" borderId="55" xfId="5" applyFont="1" applyBorder="1" applyAlignment="1">
      <alignment horizontal="distributed" vertical="center" justifyLastLine="1"/>
    </xf>
    <xf numFmtId="0" fontId="8" fillId="0" borderId="29" xfId="5" applyBorder="1" applyAlignment="1">
      <alignment horizontal="distributed" vertical="center"/>
    </xf>
    <xf numFmtId="0" fontId="8" fillId="0" borderId="8" xfId="5" applyBorder="1" applyAlignment="1">
      <alignment horizontal="distributed" vertical="center"/>
    </xf>
    <xf numFmtId="0" fontId="8" fillId="0" borderId="52" xfId="5" applyBorder="1" applyAlignment="1">
      <alignment horizontal="distributed" vertical="center"/>
    </xf>
    <xf numFmtId="0" fontId="8" fillId="0" borderId="20" xfId="5" applyBorder="1" applyAlignment="1">
      <alignment horizontal="distributed" vertical="center"/>
    </xf>
    <xf numFmtId="0" fontId="8" fillId="0" borderId="48" xfId="5" applyBorder="1" applyAlignment="1">
      <alignment horizontal="distributed" vertical="center"/>
    </xf>
    <xf numFmtId="0" fontId="4" fillId="0" borderId="5" xfId="5" applyFont="1" applyBorder="1" applyAlignment="1">
      <alignment horizontal="center" vertical="center" justifyLastLine="1"/>
    </xf>
    <xf numFmtId="0" fontId="4" fillId="0" borderId="0" xfId="5" applyFont="1" applyBorder="1" applyAlignment="1">
      <alignment horizontal="center" vertical="center" justifyLastLine="1"/>
    </xf>
    <xf numFmtId="0" fontId="4" fillId="0" borderId="42" xfId="5" applyFont="1" applyBorder="1" applyAlignment="1">
      <alignment horizontal="center" vertical="center" justifyLastLine="1"/>
    </xf>
    <xf numFmtId="0" fontId="4" fillId="0" borderId="56" xfId="5" applyFont="1" applyBorder="1" applyAlignment="1">
      <alignment horizontal="center" vertical="center" wrapText="1" justifyLastLine="1"/>
    </xf>
    <xf numFmtId="0" fontId="4" fillId="0" borderId="32" xfId="5" applyFont="1" applyBorder="1" applyAlignment="1">
      <alignment horizontal="center" vertical="center" wrapText="1" justifyLastLine="1"/>
    </xf>
    <xf numFmtId="0" fontId="4" fillId="0" borderId="57" xfId="5" applyFont="1" applyBorder="1" applyAlignment="1">
      <alignment horizontal="center" vertical="center" wrapText="1" justifyLastLine="1"/>
    </xf>
    <xf numFmtId="0" fontId="4" fillId="0" borderId="34" xfId="5" applyFont="1" applyBorder="1" applyAlignment="1">
      <alignment horizontal="center" vertical="center" wrapText="1" justifyLastLine="1"/>
    </xf>
    <xf numFmtId="0" fontId="4" fillId="0" borderId="33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200" fontId="9" fillId="0" borderId="0" xfId="5" applyNumberFormat="1" applyFont="1" applyAlignment="1">
      <alignment vertical="center"/>
    </xf>
    <xf numFmtId="200" fontId="5" fillId="0" borderId="12" xfId="2" applyNumberFormat="1" applyFont="1" applyBorder="1" applyAlignment="1">
      <alignment vertical="center"/>
    </xf>
    <xf numFmtId="200" fontId="5" fillId="0" borderId="0" xfId="2" applyNumberFormat="1" applyFont="1" applyBorder="1" applyAlignment="1">
      <alignment vertical="center"/>
    </xf>
    <xf numFmtId="200" fontId="7" fillId="0" borderId="0" xfId="5" applyNumberFormat="1" applyFont="1" applyAlignment="1">
      <alignment vertical="center"/>
    </xf>
    <xf numFmtId="200" fontId="9" fillId="0" borderId="0" xfId="5" applyNumberFormat="1" applyFont="1" applyBorder="1" applyAlignment="1">
      <alignment vertical="center"/>
    </xf>
    <xf numFmtId="200" fontId="7" fillId="0" borderId="0" xfId="5" applyNumberFormat="1" applyFont="1" applyBorder="1" applyAlignment="1">
      <alignment vertical="center"/>
    </xf>
    <xf numFmtId="200" fontId="4" fillId="0" borderId="12" xfId="2" applyNumberFormat="1" applyFont="1" applyBorder="1" applyAlignment="1">
      <alignment vertical="center"/>
    </xf>
    <xf numFmtId="200" fontId="4" fillId="0" borderId="0" xfId="2" applyNumberFormat="1" applyFont="1" applyBorder="1" applyAlignment="1">
      <alignment vertical="center"/>
    </xf>
    <xf numFmtId="202" fontId="7" fillId="0" borderId="0" xfId="5" applyNumberFormat="1" applyFont="1" applyAlignment="1">
      <alignment vertical="center"/>
    </xf>
    <xf numFmtId="202" fontId="9" fillId="0" borderId="0" xfId="5" applyNumberFormat="1" applyFont="1" applyAlignment="1">
      <alignment vertical="center"/>
    </xf>
    <xf numFmtId="0" fontId="5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right" vertical="top"/>
    </xf>
    <xf numFmtId="0" fontId="4" fillId="0" borderId="19" xfId="5" applyFont="1" applyBorder="1" applyAlignment="1">
      <alignment horizontal="center" vertical="center" justifyLastLine="1"/>
    </xf>
    <xf numFmtId="0" fontId="4" fillId="0" borderId="12" xfId="5" applyFont="1" applyBorder="1" applyAlignment="1">
      <alignment horizontal="center" vertical="center" justifyLastLine="1"/>
    </xf>
    <xf numFmtId="0" fontId="4" fillId="0" borderId="41" xfId="5" applyFont="1" applyBorder="1" applyAlignment="1">
      <alignment horizontal="center" vertical="center" justifyLastLine="1"/>
    </xf>
    <xf numFmtId="201" fontId="4" fillId="0" borderId="0" xfId="2" applyNumberFormat="1" applyFont="1" applyBorder="1" applyAlignment="1">
      <alignment vertical="center"/>
    </xf>
    <xf numFmtId="49" fontId="4" fillId="0" borderId="0" xfId="5" applyNumberFormat="1" applyFont="1" applyAlignment="1">
      <alignment horizontal="center" vertical="center"/>
    </xf>
    <xf numFmtId="49" fontId="5" fillId="0" borderId="0" xfId="5" applyNumberFormat="1" applyFont="1" applyAlignment="1">
      <alignment horizontal="center" vertical="center"/>
    </xf>
    <xf numFmtId="0" fontId="5" fillId="0" borderId="0" xfId="5" applyFont="1" applyAlignment="1">
      <alignment horizontal="center" vertical="center" justifyLastLine="1"/>
    </xf>
    <xf numFmtId="201" fontId="5" fillId="0" borderId="0" xfId="2" applyNumberFormat="1" applyFont="1" applyBorder="1" applyAlignment="1">
      <alignment vertical="center"/>
    </xf>
    <xf numFmtId="0" fontId="11" fillId="0" borderId="0" xfId="5" applyFont="1" applyBorder="1" applyAlignment="1">
      <alignment horizontal="distributed" vertical="center"/>
    </xf>
    <xf numFmtId="0" fontId="11" fillId="0" borderId="5" xfId="5" applyFont="1" applyBorder="1" applyAlignment="1">
      <alignment horizontal="right" vertical="center"/>
    </xf>
    <xf numFmtId="0" fontId="9" fillId="0" borderId="0" xfId="5" applyFont="1" applyBorder="1" applyAlignment="1">
      <alignment horizontal="center" vertical="center"/>
    </xf>
    <xf numFmtId="0" fontId="9" fillId="0" borderId="1" xfId="5" applyFont="1" applyBorder="1" applyAlignment="1">
      <alignment horizontal="left" vertical="center"/>
    </xf>
    <xf numFmtId="0" fontId="4" fillId="0" borderId="0" xfId="5" applyFont="1" applyAlignment="1">
      <alignment horizontal="center" vertical="center" justifyLastLine="1"/>
    </xf>
    <xf numFmtId="0" fontId="2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6" fillId="0" borderId="5" xfId="0" applyFont="1" applyBorder="1" applyAlignment="1">
      <alignment horizontal="right" vertical="center"/>
    </xf>
    <xf numFmtId="0" fontId="28" fillId="0" borderId="48" xfId="0" applyFont="1" applyBorder="1" applyAlignment="1">
      <alignment horizontal="distributed" vertical="center" justifyLastLine="1"/>
    </xf>
    <xf numFmtId="0" fontId="28" fillId="0" borderId="54" xfId="0" applyFont="1" applyBorder="1" applyAlignment="1">
      <alignment horizontal="distributed" vertical="center" justifyLastLine="1"/>
    </xf>
    <xf numFmtId="0" fontId="29" fillId="0" borderId="0" xfId="5" applyFont="1" applyFill="1" applyBorder="1" applyAlignment="1">
      <alignment vertical="center"/>
    </xf>
    <xf numFmtId="0" fontId="33" fillId="5" borderId="0" xfId="5" applyFont="1" applyFill="1" applyBorder="1" applyAlignment="1">
      <alignment horizontal="distributed" vertical="center"/>
    </xf>
    <xf numFmtId="0" fontId="37" fillId="5" borderId="15" xfId="5" applyFont="1" applyFill="1" applyBorder="1" applyAlignment="1">
      <alignment horizontal="center" vertical="distributed" textRotation="255" justifyLastLine="1"/>
    </xf>
    <xf numFmtId="0" fontId="37" fillId="5" borderId="11" xfId="5" applyFont="1" applyFill="1" applyBorder="1" applyAlignment="1">
      <alignment horizontal="center" vertical="distributed" textRotation="255" justifyLastLine="1"/>
    </xf>
    <xf numFmtId="0" fontId="31" fillId="5" borderId="11" xfId="5" applyFont="1" applyFill="1" applyBorder="1" applyAlignment="1">
      <alignment horizontal="center" vertical="distributed" textRotation="255" justifyLastLine="1"/>
    </xf>
    <xf numFmtId="0" fontId="31" fillId="5" borderId="7" xfId="5" applyFont="1" applyFill="1" applyBorder="1" applyAlignment="1">
      <alignment horizontal="center" vertical="distributed" textRotation="255" justifyLastLine="1"/>
    </xf>
  </cellXfs>
  <cellStyles count="15">
    <cellStyle name="桁区切り" xfId="1" builtinId="6"/>
    <cellStyle name="桁区切り 2" xfId="2"/>
    <cellStyle name="桁区切り 3" xfId="3"/>
    <cellStyle name="通貨 2" xfId="4"/>
    <cellStyle name="標準" xfId="0" builtinId="0"/>
    <cellStyle name="標準 2" xfId="5"/>
    <cellStyle name="標準 2 2" xfId="8"/>
    <cellStyle name="標準 2 3" xfId="9"/>
    <cellStyle name="標準 3" xfId="10"/>
    <cellStyle name="標準 3 2" xfId="11"/>
    <cellStyle name="標準 3 2 2" xfId="12"/>
    <cellStyle name="標準 3 3" xfId="13"/>
    <cellStyle name="標準 3_01まえがき" xfId="14"/>
    <cellStyle name="標準_00目次" xfId="7"/>
    <cellStyle name="標準_04　　　　　　　　　　　　　　　　　　　　２　「人口」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25689460085668E-2"/>
          <c:y val="9.5409877026666659E-2"/>
          <c:w val="0.86740456051848036"/>
          <c:h val="0.83812503378916736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'グラフ元データ(図5)'!$B$1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'グラフ元データ(図5)'!$A$2:$A$50</c:f>
              <c:strCache>
                <c:ptCount val="49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30">
                  <c:v>7</c:v>
                </c:pt>
                <c:pt idx="35">
                  <c:v>12</c:v>
                </c:pt>
                <c:pt idx="40">
                  <c:v>17</c:v>
                </c:pt>
                <c:pt idx="45">
                  <c:v>22</c:v>
                </c:pt>
                <c:pt idx="48">
                  <c:v>25</c:v>
                </c:pt>
              </c:strCache>
            </c:strRef>
          </c:cat>
          <c:val>
            <c:numRef>
              <c:f>'グラフ元データ(図5)'!$B$2:$B$50</c:f>
              <c:numCache>
                <c:formatCode>0.0_);\(0.0\)</c:formatCode>
                <c:ptCount val="49"/>
                <c:pt idx="0">
                  <c:v>32.545556146161289</c:v>
                </c:pt>
                <c:pt idx="1">
                  <c:v>32.025216405900338</c:v>
                </c:pt>
                <c:pt idx="2">
                  <c:v>31.479984131454547</c:v>
                </c:pt>
                <c:pt idx="3">
                  <c:v>31.66412899251938</c:v>
                </c:pt>
                <c:pt idx="4">
                  <c:v>32.312521373105611</c:v>
                </c:pt>
                <c:pt idx="5">
                  <c:v>32.850771348142274</c:v>
                </c:pt>
                <c:pt idx="6">
                  <c:v>32.922178540556594</c:v>
                </c:pt>
                <c:pt idx="7">
                  <c:v>33.084910842558948</c:v>
                </c:pt>
                <c:pt idx="8">
                  <c:v>33.441876465660542</c:v>
                </c:pt>
                <c:pt idx="9">
                  <c:v>33.608915475748859</c:v>
                </c:pt>
                <c:pt idx="10">
                  <c:v>33.533057851239668</c:v>
                </c:pt>
                <c:pt idx="11">
                  <c:v>33.201511218957812</c:v>
                </c:pt>
                <c:pt idx="12">
                  <c:v>32.730508319897787</c:v>
                </c:pt>
                <c:pt idx="13">
                  <c:v>32.09716965711484</c:v>
                </c:pt>
                <c:pt idx="14">
                  <c:v>31.324101751359159</c:v>
                </c:pt>
                <c:pt idx="15">
                  <c:v>30.26098612542139</c:v>
                </c:pt>
                <c:pt idx="16">
                  <c:v>28.894922361135606</c:v>
                </c:pt>
                <c:pt idx="17">
                  <c:v>28.225202296079104</c:v>
                </c:pt>
                <c:pt idx="18">
                  <c:v>26.780257023077226</c:v>
                </c:pt>
                <c:pt idx="19">
                  <c:v>25.771649025430747</c:v>
                </c:pt>
                <c:pt idx="20">
                  <c:v>24.900831462894732</c:v>
                </c:pt>
                <c:pt idx="21">
                  <c:v>24.170316594594095</c:v>
                </c:pt>
                <c:pt idx="22">
                  <c:v>23.240090869019767</c:v>
                </c:pt>
                <c:pt idx="23">
                  <c:v>22.293471724168654</c:v>
                </c:pt>
                <c:pt idx="24">
                  <c:v>21.460781619304129</c:v>
                </c:pt>
                <c:pt idx="25">
                  <c:v>20.644534872303982</c:v>
                </c:pt>
                <c:pt idx="26">
                  <c:v>20.088670228818692</c:v>
                </c:pt>
                <c:pt idx="27">
                  <c:v>19.655144167758849</c:v>
                </c:pt>
                <c:pt idx="28">
                  <c:v>19.266872201771506</c:v>
                </c:pt>
                <c:pt idx="29">
                  <c:v>19.035285592902337</c:v>
                </c:pt>
                <c:pt idx="30">
                  <c:v>18.902911845450362</c:v>
                </c:pt>
                <c:pt idx="31">
                  <c:v>18.820818046400213</c:v>
                </c:pt>
                <c:pt idx="32">
                  <c:v>18.767243731619317</c:v>
                </c:pt>
                <c:pt idx="33">
                  <c:v>18.741559026214635</c:v>
                </c:pt>
                <c:pt idx="34">
                  <c:v>18.657859426436392</c:v>
                </c:pt>
                <c:pt idx="35">
                  <c:v>18.666795915729612</c:v>
                </c:pt>
                <c:pt idx="36">
                  <c:v>18.725151970280411</c:v>
                </c:pt>
                <c:pt idx="37">
                  <c:v>18.777113188758339</c:v>
                </c:pt>
                <c:pt idx="38">
                  <c:v>18.78342102437453</c:v>
                </c:pt>
                <c:pt idx="39">
                  <c:v>18.78342102437453</c:v>
                </c:pt>
                <c:pt idx="40">
                  <c:v>18.87870947584226</c:v>
                </c:pt>
                <c:pt idx="41">
                  <c:v>18.844745349401315</c:v>
                </c:pt>
                <c:pt idx="42">
                  <c:v>18.905840951032143</c:v>
                </c:pt>
                <c:pt idx="43">
                  <c:v>18.922036756821541</c:v>
                </c:pt>
                <c:pt idx="44">
                  <c:v>18.899999999999999</c:v>
                </c:pt>
                <c:pt idx="45">
                  <c:v>18.899999999999999</c:v>
                </c:pt>
                <c:pt idx="46">
                  <c:v>18.899999999999999</c:v>
                </c:pt>
                <c:pt idx="47">
                  <c:v>18.899999999999999</c:v>
                </c:pt>
                <c:pt idx="48">
                  <c:v>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'グラフ元データ(図5)'!$C$1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'グラフ元データ(図5)'!$A$2:$A$50</c:f>
              <c:strCache>
                <c:ptCount val="49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30">
                  <c:v>7</c:v>
                </c:pt>
                <c:pt idx="35">
                  <c:v>12</c:v>
                </c:pt>
                <c:pt idx="40">
                  <c:v>17</c:v>
                </c:pt>
                <c:pt idx="45">
                  <c:v>22</c:v>
                </c:pt>
                <c:pt idx="48">
                  <c:v>25</c:v>
                </c:pt>
              </c:strCache>
            </c:strRef>
          </c:cat>
          <c:val>
            <c:numRef>
              <c:f>'グラフ元データ(図5)'!$C$2:$C$50</c:f>
              <c:numCache>
                <c:formatCode>0.0_);\(0.0\)</c:formatCode>
                <c:ptCount val="49"/>
                <c:pt idx="0">
                  <c:v>5.3253328971937144</c:v>
                </c:pt>
                <c:pt idx="1">
                  <c:v>5.2394511051223205</c:v>
                </c:pt>
                <c:pt idx="2">
                  <c:v>5.4277087819074348</c:v>
                </c:pt>
                <c:pt idx="3">
                  <c:v>5.6028391248909903</c:v>
                </c:pt>
                <c:pt idx="4">
                  <c:v>5.7687228405170137</c:v>
                </c:pt>
                <c:pt idx="5">
                  <c:v>5.9549759623867677</c:v>
                </c:pt>
                <c:pt idx="6">
                  <c:v>6.1113891394117159</c:v>
                </c:pt>
                <c:pt idx="7">
                  <c:v>6.2742964590551846</c:v>
                </c:pt>
                <c:pt idx="8">
                  <c:v>6.5979343541639857</c:v>
                </c:pt>
                <c:pt idx="9">
                  <c:v>6.8414758474345447</c:v>
                </c:pt>
                <c:pt idx="10">
                  <c:v>7.2110020661157028</c:v>
                </c:pt>
                <c:pt idx="11">
                  <c:v>7.5489277614813224</c:v>
                </c:pt>
                <c:pt idx="12">
                  <c:v>7.8952838702481269</c:v>
                </c:pt>
                <c:pt idx="13">
                  <c:v>8.2553972664747075</c:v>
                </c:pt>
                <c:pt idx="14">
                  <c:v>8.6078399903705325</c:v>
                </c:pt>
                <c:pt idx="15">
                  <c:v>9.0209769223843868</c:v>
                </c:pt>
                <c:pt idx="16">
                  <c:v>9.3377781200241454</c:v>
                </c:pt>
                <c:pt idx="17">
                  <c:v>9.699048923154777</c:v>
                </c:pt>
                <c:pt idx="18">
                  <c:v>9.9559710849038119</c:v>
                </c:pt>
                <c:pt idx="19">
                  <c:v>10.121884175223206</c:v>
                </c:pt>
                <c:pt idx="20">
                  <c:v>10.355406861568722</c:v>
                </c:pt>
                <c:pt idx="21">
                  <c:v>10.799311066458012</c:v>
                </c:pt>
                <c:pt idx="22">
                  <c:v>11.102521502277376</c:v>
                </c:pt>
                <c:pt idx="23">
                  <c:v>11.491636412232443</c:v>
                </c:pt>
                <c:pt idx="24">
                  <c:v>11.887429231022921</c:v>
                </c:pt>
                <c:pt idx="25">
                  <c:v>12.374240424162421</c:v>
                </c:pt>
                <c:pt idx="26">
                  <c:v>12.997874433055498</c:v>
                </c:pt>
                <c:pt idx="27">
                  <c:v>13.648729047389116</c:v>
                </c:pt>
                <c:pt idx="28">
                  <c:v>14.368237726520697</c:v>
                </c:pt>
                <c:pt idx="29">
                  <c:v>15.192084571556732</c:v>
                </c:pt>
                <c:pt idx="30">
                  <c:v>16.041609517658774</c:v>
                </c:pt>
                <c:pt idx="31">
                  <c:v>16.877855152300011</c:v>
                </c:pt>
                <c:pt idx="32">
                  <c:v>17.913557200462577</c:v>
                </c:pt>
                <c:pt idx="33">
                  <c:v>18.873800948852026</c:v>
                </c:pt>
                <c:pt idx="34">
                  <c:v>19.797522640101132</c:v>
                </c:pt>
                <c:pt idx="35">
                  <c:v>20.648399465770538</c:v>
                </c:pt>
                <c:pt idx="36">
                  <c:v>21.688276147399861</c:v>
                </c:pt>
                <c:pt idx="37">
                  <c:v>22.609791611553096</c:v>
                </c:pt>
                <c:pt idx="38">
                  <c:v>23.554171588102651</c:v>
                </c:pt>
                <c:pt idx="39">
                  <c:v>24.3</c:v>
                </c:pt>
                <c:pt idx="40">
                  <c:v>24.985073285353842</c:v>
                </c:pt>
                <c:pt idx="41">
                  <c:v>25.862179996307855</c:v>
                </c:pt>
                <c:pt idx="42">
                  <c:v>26.767949873395992</c:v>
                </c:pt>
                <c:pt idx="43">
                  <c:v>27.494633298589783</c:v>
                </c:pt>
                <c:pt idx="44">
                  <c:v>28.3</c:v>
                </c:pt>
                <c:pt idx="45">
                  <c:v>28.9</c:v>
                </c:pt>
                <c:pt idx="46">
                  <c:v>29.1</c:v>
                </c:pt>
                <c:pt idx="47">
                  <c:v>29.6</c:v>
                </c:pt>
                <c:pt idx="48">
                  <c:v>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'グラフ元データ(図5)'!$D$1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strRef>
              <c:f>'グラフ元データ(図5)'!$A$2:$A$50</c:f>
              <c:strCache>
                <c:ptCount val="49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30">
                  <c:v>7</c:v>
                </c:pt>
                <c:pt idx="35">
                  <c:v>12</c:v>
                </c:pt>
                <c:pt idx="40">
                  <c:v>17</c:v>
                </c:pt>
                <c:pt idx="45">
                  <c:v>22</c:v>
                </c:pt>
                <c:pt idx="48">
                  <c:v>25</c:v>
                </c:pt>
              </c:strCache>
            </c:strRef>
          </c:cat>
          <c:val>
            <c:numRef>
              <c:f>'グラフ元データ(図5)'!$D$2:$D$50</c:f>
              <c:numCache>
                <c:formatCode>0.0_);\(0.0\)</c:formatCode>
                <c:ptCount val="49"/>
                <c:pt idx="0">
                  <c:v>37.870889043355007</c:v>
                </c:pt>
                <c:pt idx="1">
                  <c:v>37.264667511022651</c:v>
                </c:pt>
                <c:pt idx="2">
                  <c:v>36.907692913361984</c:v>
                </c:pt>
                <c:pt idx="3">
                  <c:v>37.266968117410364</c:v>
                </c:pt>
                <c:pt idx="4">
                  <c:v>38.081244213622625</c:v>
                </c:pt>
                <c:pt idx="5">
                  <c:v>38.805747310529043</c:v>
                </c:pt>
                <c:pt idx="6">
                  <c:v>39.033567679968314</c:v>
                </c:pt>
                <c:pt idx="7">
                  <c:v>39.359207301614127</c:v>
                </c:pt>
                <c:pt idx="8">
                  <c:v>40.039810819824531</c:v>
                </c:pt>
                <c:pt idx="9">
                  <c:v>40.450391323183403</c:v>
                </c:pt>
                <c:pt idx="10">
                  <c:v>40.744059917355372</c:v>
                </c:pt>
                <c:pt idx="11">
                  <c:v>40.750438980439135</c:v>
                </c:pt>
                <c:pt idx="12">
                  <c:v>40.625792190145916</c:v>
                </c:pt>
                <c:pt idx="13">
                  <c:v>40.352566923589542</c:v>
                </c:pt>
                <c:pt idx="14">
                  <c:v>39.931941741729695</c:v>
                </c:pt>
                <c:pt idx="15">
                  <c:v>39.281963047805775</c:v>
                </c:pt>
                <c:pt idx="16">
                  <c:v>38.232700481159753</c:v>
                </c:pt>
                <c:pt idx="17">
                  <c:v>37.924251219233881</c:v>
                </c:pt>
                <c:pt idx="18">
                  <c:v>36.736228107981042</c:v>
                </c:pt>
                <c:pt idx="19">
                  <c:v>35.893533200653955</c:v>
                </c:pt>
                <c:pt idx="20">
                  <c:v>35.25623832446346</c:v>
                </c:pt>
                <c:pt idx="21">
                  <c:v>34.969627661052108</c:v>
                </c:pt>
                <c:pt idx="22">
                  <c:v>34.342612371297143</c:v>
                </c:pt>
                <c:pt idx="23">
                  <c:v>33.785108136401099</c:v>
                </c:pt>
                <c:pt idx="24">
                  <c:v>33.34821085032705</c:v>
                </c:pt>
                <c:pt idx="25">
                  <c:v>33.018775296466401</c:v>
                </c:pt>
                <c:pt idx="26">
                  <c:v>33.086544661874193</c:v>
                </c:pt>
                <c:pt idx="27">
                  <c:v>33.303873215147959</c:v>
                </c:pt>
                <c:pt idx="28">
                  <c:v>33.635109928292202</c:v>
                </c:pt>
                <c:pt idx="29">
                  <c:v>34.227370164459067</c:v>
                </c:pt>
                <c:pt idx="30">
                  <c:v>34.944521363109139</c:v>
                </c:pt>
                <c:pt idx="31">
                  <c:v>35.698673198700227</c:v>
                </c:pt>
                <c:pt idx="32">
                  <c:v>36.680800932081894</c:v>
                </c:pt>
                <c:pt idx="33">
                  <c:v>37.615359975066667</c:v>
                </c:pt>
                <c:pt idx="34">
                  <c:v>38.455382066537517</c:v>
                </c:pt>
                <c:pt idx="35">
                  <c:v>39.315195381500153</c:v>
                </c:pt>
                <c:pt idx="36">
                  <c:v>40.413428117680269</c:v>
                </c:pt>
                <c:pt idx="37">
                  <c:v>41.386904800311427</c:v>
                </c:pt>
                <c:pt idx="38">
                  <c:v>42.337592612477181</c:v>
                </c:pt>
                <c:pt idx="39">
                  <c:v>43</c:v>
                </c:pt>
                <c:pt idx="40">
                  <c:v>43.863782761196106</c:v>
                </c:pt>
                <c:pt idx="41">
                  <c:v>44.706925345709166</c:v>
                </c:pt>
                <c:pt idx="42">
                  <c:v>45.673790824428131</c:v>
                </c:pt>
                <c:pt idx="43">
                  <c:v>46.416670055411323</c:v>
                </c:pt>
                <c:pt idx="44">
                  <c:v>47.2</c:v>
                </c:pt>
                <c:pt idx="45">
                  <c:v>47.7</c:v>
                </c:pt>
                <c:pt idx="46">
                  <c:v>48</c:v>
                </c:pt>
                <c:pt idx="47">
                  <c:v>48.4</c:v>
                </c:pt>
                <c:pt idx="48">
                  <c:v>48.8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'グラフ元データ(図5)'!$E$1</c:f>
              <c:strCache>
                <c:ptCount val="1"/>
                <c:pt idx="0">
                  <c:v>老年化指数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'グラフ元データ(図5)'!$A$2:$A$50</c:f>
              <c:strCache>
                <c:ptCount val="49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30">
                  <c:v>7</c:v>
                </c:pt>
                <c:pt idx="35">
                  <c:v>12</c:v>
                </c:pt>
                <c:pt idx="40">
                  <c:v>17</c:v>
                </c:pt>
                <c:pt idx="45">
                  <c:v>22</c:v>
                </c:pt>
                <c:pt idx="48">
                  <c:v>25</c:v>
                </c:pt>
              </c:strCache>
            </c:strRef>
          </c:cat>
          <c:val>
            <c:numRef>
              <c:f>'グラフ元データ(図5)'!$E$2:$E$50</c:f>
              <c:numCache>
                <c:formatCode>0.0_);\(0.0\)</c:formatCode>
                <c:ptCount val="49"/>
                <c:pt idx="0">
                  <c:v>16.36270363080531</c:v>
                </c:pt>
                <c:pt idx="1">
                  <c:v>16.360392506690456</c:v>
                </c:pt>
                <c:pt idx="2">
                  <c:v>17.241777375879018</c:v>
                </c:pt>
                <c:pt idx="3">
                  <c:v>17.694594176945941</c:v>
                </c:pt>
                <c:pt idx="4">
                  <c:v>17.852902204401921</c:v>
                </c:pt>
                <c:pt idx="5">
                  <c:v>18.127355060487869</c:v>
                </c:pt>
                <c:pt idx="6">
                  <c:v>18.563137101887527</c:v>
                </c:pt>
                <c:pt idx="7">
                  <c:v>18.964223566787464</c:v>
                </c:pt>
                <c:pt idx="8">
                  <c:v>19.729557822327969</c:v>
                </c:pt>
                <c:pt idx="9">
                  <c:v>20.35613393229287</c:v>
                </c:pt>
                <c:pt idx="10">
                  <c:v>21.504158964879853</c:v>
                </c:pt>
                <c:pt idx="11">
                  <c:v>22.736699277624876</c:v>
                </c:pt>
                <c:pt idx="12">
                  <c:v>24.122093653670401</c:v>
                </c:pt>
                <c:pt idx="13">
                  <c:v>25.720016296342724</c:v>
                </c:pt>
                <c:pt idx="14">
                  <c:v>27.479926028515848</c:v>
                </c:pt>
                <c:pt idx="15">
                  <c:v>29.810584774057059</c:v>
                </c:pt>
                <c:pt idx="16">
                  <c:v>32.316328811402826</c:v>
                </c:pt>
                <c:pt idx="17">
                  <c:v>34.363080276317874</c:v>
                </c:pt>
                <c:pt idx="18">
                  <c:v>37.176532982205885</c:v>
                </c:pt>
                <c:pt idx="19">
                  <c:v>39.275267815556589</c:v>
                </c:pt>
                <c:pt idx="20">
                  <c:v>41.586590700794616</c:v>
                </c:pt>
                <c:pt idx="21">
                  <c:v>44.680056316984171</c:v>
                </c:pt>
                <c:pt idx="22">
                  <c:v>47.773141528795001</c:v>
                </c:pt>
                <c:pt idx="23">
                  <c:v>51.547092146147008</c:v>
                </c:pt>
                <c:pt idx="24">
                  <c:v>55.391408579126924</c:v>
                </c:pt>
                <c:pt idx="25">
                  <c:v>59.939545747592923</c:v>
                </c:pt>
                <c:pt idx="26">
                  <c:v>64.702512834369088</c:v>
                </c:pt>
                <c:pt idx="27">
                  <c:v>69.441001963128286</c:v>
                </c:pt>
                <c:pt idx="28">
                  <c:v>74.574832780588025</c:v>
                </c:pt>
                <c:pt idx="29">
                  <c:v>79.810121562985032</c:v>
                </c:pt>
                <c:pt idx="30">
                  <c:v>84.863166314346117</c:v>
                </c:pt>
                <c:pt idx="31">
                  <c:v>89.676522618145057</c:v>
                </c:pt>
                <c:pt idx="32">
                  <c:v>95.451188552965618</c:v>
                </c:pt>
                <c:pt idx="33">
                  <c:v>100.70560790835181</c:v>
                </c:pt>
                <c:pt idx="34">
                  <c:v>106.108220603538</c:v>
                </c:pt>
                <c:pt idx="35">
                  <c:v>110.61565980035775</c:v>
                </c:pt>
                <c:pt idx="36">
                  <c:v>115.82429975373427</c:v>
                </c:pt>
                <c:pt idx="37">
                  <c:v>120.41143590213508</c:v>
                </c:pt>
                <c:pt idx="38">
                  <c:v>125.39873092093981</c:v>
                </c:pt>
                <c:pt idx="39">
                  <c:v>129.19999999999999</c:v>
                </c:pt>
                <c:pt idx="40">
                  <c:v>132.34523957967286</c:v>
                </c:pt>
                <c:pt idx="41">
                  <c:v>137.2381505655606</c:v>
                </c:pt>
                <c:pt idx="42">
                  <c:v>141.58560808126668</c:v>
                </c:pt>
                <c:pt idx="43">
                  <c:v>145.30482977038795</c:v>
                </c:pt>
                <c:pt idx="44">
                  <c:v>149.30000000000001</c:v>
                </c:pt>
                <c:pt idx="45">
                  <c:v>153</c:v>
                </c:pt>
                <c:pt idx="46">
                  <c:v>154.19999999999999</c:v>
                </c:pt>
                <c:pt idx="47">
                  <c:v>156.5</c:v>
                </c:pt>
                <c:pt idx="48">
                  <c:v>161.69999999999999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23680"/>
        <c:axId val="164836096"/>
      </c:lineChart>
      <c:catAx>
        <c:axId val="15482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64836096"/>
        <c:crosses val="autoZero"/>
        <c:auto val="1"/>
        <c:lblAlgn val="ctr"/>
        <c:lblOffset val="100"/>
        <c:noMultiLvlLbl val="0"/>
      </c:catAx>
      <c:valAx>
        <c:axId val="164836096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0.0_);\(0.0\)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5482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37407398662796E-2"/>
          <c:y val="8.1708441431463261E-2"/>
          <c:w val="0.89037129140349214"/>
          <c:h val="0.8604600744792622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'グラフ元データ(図6)'!$B$1</c:f>
              <c:strCache>
                <c:ptCount val="1"/>
                <c:pt idx="0">
                  <c:v>転入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'グラフ元データ(図6)'!$A$2:$A$11</c:f>
              <c:strCache>
                <c:ptCount val="10"/>
                <c:pt idx="0">
                  <c:v>平成15年　　</c:v>
                </c:pt>
                <c:pt idx="1">
                  <c:v>　　16　　</c:v>
                </c:pt>
                <c:pt idx="2">
                  <c:v>　　17　　</c:v>
                </c:pt>
                <c:pt idx="3">
                  <c:v>　　18　　</c:v>
                </c:pt>
                <c:pt idx="4">
                  <c:v>    19</c:v>
                </c:pt>
                <c:pt idx="5">
                  <c:v>    20</c:v>
                </c:pt>
                <c:pt idx="6">
                  <c:v>    21</c:v>
                </c:pt>
                <c:pt idx="7">
                  <c:v>    22</c:v>
                </c:pt>
                <c:pt idx="8">
                  <c:v>    23</c:v>
                </c:pt>
                <c:pt idx="9">
                  <c:v>    24</c:v>
                </c:pt>
              </c:strCache>
            </c:strRef>
          </c:cat>
          <c:val>
            <c:numRef>
              <c:f>'グラフ元データ(図6)'!$B$2:$B$11</c:f>
              <c:numCache>
                <c:formatCode>#,##0_);\(#,##0\)</c:formatCode>
                <c:ptCount val="10"/>
                <c:pt idx="0">
                  <c:v>44505</c:v>
                </c:pt>
                <c:pt idx="1">
                  <c:v>43679</c:v>
                </c:pt>
                <c:pt idx="2">
                  <c:v>41654</c:v>
                </c:pt>
                <c:pt idx="3">
                  <c:v>43239</c:v>
                </c:pt>
                <c:pt idx="4">
                  <c:v>43691</c:v>
                </c:pt>
                <c:pt idx="5">
                  <c:v>41465</c:v>
                </c:pt>
                <c:pt idx="6">
                  <c:v>41402</c:v>
                </c:pt>
                <c:pt idx="7">
                  <c:v>39673</c:v>
                </c:pt>
                <c:pt idx="8">
                  <c:v>39982</c:v>
                </c:pt>
                <c:pt idx="9">
                  <c:v>40856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'グラフ元データ(図6)'!$C$1</c:f>
              <c:strCache>
                <c:ptCount val="1"/>
                <c:pt idx="0">
                  <c:v>転出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'グラフ元データ(図6)'!$A$2:$A$11</c:f>
              <c:strCache>
                <c:ptCount val="10"/>
                <c:pt idx="0">
                  <c:v>平成15年　　</c:v>
                </c:pt>
                <c:pt idx="1">
                  <c:v>　　16　　</c:v>
                </c:pt>
                <c:pt idx="2">
                  <c:v>　　17　　</c:v>
                </c:pt>
                <c:pt idx="3">
                  <c:v>　　18　　</c:v>
                </c:pt>
                <c:pt idx="4">
                  <c:v>    19</c:v>
                </c:pt>
                <c:pt idx="5">
                  <c:v>    20</c:v>
                </c:pt>
                <c:pt idx="6">
                  <c:v>    21</c:v>
                </c:pt>
                <c:pt idx="7">
                  <c:v>    22</c:v>
                </c:pt>
                <c:pt idx="8">
                  <c:v>    23</c:v>
                </c:pt>
                <c:pt idx="9">
                  <c:v>    24</c:v>
                </c:pt>
              </c:strCache>
            </c:strRef>
          </c:cat>
          <c:val>
            <c:numRef>
              <c:f>'グラフ元データ(図6)'!$C$2:$C$11</c:f>
              <c:numCache>
                <c:formatCode>#,##0_);\(#,##0\)</c:formatCode>
                <c:ptCount val="10"/>
                <c:pt idx="0">
                  <c:v>41468</c:v>
                </c:pt>
                <c:pt idx="1">
                  <c:v>40497</c:v>
                </c:pt>
                <c:pt idx="2">
                  <c:v>40857</c:v>
                </c:pt>
                <c:pt idx="3">
                  <c:v>39716</c:v>
                </c:pt>
                <c:pt idx="4">
                  <c:v>39819</c:v>
                </c:pt>
                <c:pt idx="5">
                  <c:v>37634</c:v>
                </c:pt>
                <c:pt idx="6">
                  <c:v>39411</c:v>
                </c:pt>
                <c:pt idx="7">
                  <c:v>39731</c:v>
                </c:pt>
                <c:pt idx="8">
                  <c:v>38712</c:v>
                </c:pt>
                <c:pt idx="9">
                  <c:v>39432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09696"/>
        <c:axId val="167711488"/>
      </c:lineChart>
      <c:catAx>
        <c:axId val="1677096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67711488"/>
        <c:crosses val="autoZero"/>
        <c:auto val="1"/>
        <c:lblAlgn val="ctr"/>
        <c:lblOffset val="100"/>
        <c:noMultiLvlLbl val="0"/>
      </c:catAx>
      <c:valAx>
        <c:axId val="167711488"/>
        <c:scaling>
          <c:orientation val="minMax"/>
          <c:min val="3700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67709696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5686462914764E-2"/>
          <c:y val="8.4076407115777199E-2"/>
          <c:w val="0.85754840339045912"/>
          <c:h val="0.8581992806454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'グラフ元データ(図7)'!$B$2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chemeClr val="tx1">
                    <a:lumMod val="75000"/>
                    <a:lumOff val="25000"/>
                  </a:schemeClr>
                </a:gs>
                <a:gs pos="49000">
                  <a:schemeClr val="bg1">
                    <a:lumMod val="85000"/>
                  </a:schemeClr>
                </a:gs>
                <a:gs pos="99000">
                  <a:srgbClr val="96AB94"/>
                </a:gs>
              </a:gsLst>
              <a:lin ang="10800000" scaled="0"/>
            </a:gra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9"/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>
                      <a:latin typeface="ＭＳ ゴシック" pitchFamily="49" charset="-128"/>
                      <a:ea typeface="ＭＳ ゴシック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>
                  <a:alpha val="80000"/>
                </a:schemeClr>
              </a:solidFill>
              <a:ln>
                <a:noFill/>
              </a:ln>
            </c:spPr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'グラフ元データ(図7)'!$A$3:$A$12</c:f>
              <c:strCache>
                <c:ptCount val="10"/>
                <c:pt idx="0">
                  <c:v>平成15年　　</c:v>
                </c:pt>
                <c:pt idx="1">
                  <c:v>　　16　　</c:v>
                </c:pt>
                <c:pt idx="2">
                  <c:v>　　17　　</c:v>
                </c:pt>
                <c:pt idx="3">
                  <c:v>　　18　　</c:v>
                </c:pt>
                <c:pt idx="4">
                  <c:v>    19</c:v>
                </c:pt>
                <c:pt idx="5">
                  <c:v>    20</c:v>
                </c:pt>
                <c:pt idx="6">
                  <c:v>    21</c:v>
                </c:pt>
                <c:pt idx="7">
                  <c:v>    22</c:v>
                </c:pt>
                <c:pt idx="8">
                  <c:v>    23</c:v>
                </c:pt>
                <c:pt idx="9">
                  <c:v>    24</c:v>
                </c:pt>
              </c:strCache>
            </c:strRef>
          </c:cat>
          <c:val>
            <c:numRef>
              <c:f>'グラフ元データ(図7)'!$B$3:$B$12</c:f>
              <c:numCache>
                <c:formatCode>#,##0_);[Red]\(#,##0\)</c:formatCode>
                <c:ptCount val="10"/>
                <c:pt idx="0">
                  <c:v>5740</c:v>
                </c:pt>
                <c:pt idx="1">
                  <c:v>5492</c:v>
                </c:pt>
                <c:pt idx="2">
                  <c:v>5488</c:v>
                </c:pt>
                <c:pt idx="3">
                  <c:v>5554</c:v>
                </c:pt>
                <c:pt idx="4">
                  <c:v>5825</c:v>
                </c:pt>
                <c:pt idx="5">
                  <c:v>6145</c:v>
                </c:pt>
                <c:pt idx="6">
                  <c:v>6202</c:v>
                </c:pt>
                <c:pt idx="7">
                  <c:v>6035</c:v>
                </c:pt>
                <c:pt idx="8">
                  <c:v>5679</c:v>
                </c:pt>
                <c:pt idx="9">
                  <c:v>5613</c:v>
                </c:pt>
              </c:numCache>
            </c:numRef>
          </c:val>
        </c:ser>
        <c:ser>
          <c:idx val="1"/>
          <c:order val="1"/>
          <c:tx>
            <c:strRef>
              <c:f>'グラフ元データ(図7)'!$C$2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rgbClr val="8488C4"/>
                </a:gs>
                <a:gs pos="46000">
                  <a:schemeClr val="bg1">
                    <a:lumMod val="85000"/>
                  </a:schemeClr>
                </a:gs>
                <a:gs pos="54000">
                  <a:schemeClr val="bg1">
                    <a:lumMod val="85000"/>
                  </a:schemeClr>
                </a:gs>
                <a:gs pos="100000">
                  <a:srgbClr val="96AB94"/>
                </a:gs>
              </a:gsLst>
              <a:lin ang="10800000" scaled="0"/>
            </a:gradFill>
            <a:ln>
              <a:solidFill>
                <a:schemeClr val="tx1"/>
              </a:solidFill>
            </a:ln>
          </c:spPr>
          <c:invertIfNegative val="0"/>
          <c:dLbls>
            <c:dLbl>
              <c:idx val="9"/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>
                      <a:latin typeface="ＭＳ ゴシック" pitchFamily="49" charset="-128"/>
                      <a:ea typeface="ＭＳ ゴシック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>
                  <a:alpha val="80000"/>
                </a:schemeClr>
              </a:solidFill>
              <a:ln>
                <a:noFill/>
              </a:ln>
            </c:spPr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'グラフ元データ(図7)'!$A$3:$A$12</c:f>
              <c:strCache>
                <c:ptCount val="10"/>
                <c:pt idx="0">
                  <c:v>平成15年　　</c:v>
                </c:pt>
                <c:pt idx="1">
                  <c:v>　　16　　</c:v>
                </c:pt>
                <c:pt idx="2">
                  <c:v>　　17　　</c:v>
                </c:pt>
                <c:pt idx="3">
                  <c:v>　　18　　</c:v>
                </c:pt>
                <c:pt idx="4">
                  <c:v>    19</c:v>
                </c:pt>
                <c:pt idx="5">
                  <c:v>    20</c:v>
                </c:pt>
                <c:pt idx="6">
                  <c:v>    21</c:v>
                </c:pt>
                <c:pt idx="7">
                  <c:v>    22</c:v>
                </c:pt>
                <c:pt idx="8">
                  <c:v>    23</c:v>
                </c:pt>
                <c:pt idx="9">
                  <c:v>    24</c:v>
                </c:pt>
              </c:strCache>
            </c:strRef>
          </c:cat>
          <c:val>
            <c:numRef>
              <c:f>'グラフ元データ(図7)'!$C$3:$C$12</c:f>
              <c:numCache>
                <c:formatCode>#,##0_);[Red]\(#,##0\)</c:formatCode>
                <c:ptCount val="10"/>
                <c:pt idx="0">
                  <c:v>6611</c:v>
                </c:pt>
                <c:pt idx="1">
                  <c:v>6622</c:v>
                </c:pt>
                <c:pt idx="2">
                  <c:v>6626</c:v>
                </c:pt>
                <c:pt idx="3">
                  <c:v>6807</c:v>
                </c:pt>
                <c:pt idx="4">
                  <c:v>7242</c:v>
                </c:pt>
                <c:pt idx="5">
                  <c:v>7590</c:v>
                </c:pt>
                <c:pt idx="6">
                  <c:v>7797</c:v>
                </c:pt>
                <c:pt idx="7">
                  <c:v>7877</c:v>
                </c:pt>
                <c:pt idx="8">
                  <c:v>7338</c:v>
                </c:pt>
                <c:pt idx="9">
                  <c:v>7127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7673856"/>
        <c:axId val="167675392"/>
      </c:barChart>
      <c:catAx>
        <c:axId val="16767385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67675392"/>
        <c:crosses val="autoZero"/>
        <c:auto val="1"/>
        <c:lblAlgn val="ctr"/>
        <c:lblOffset val="100"/>
        <c:noMultiLvlLbl val="0"/>
      </c:catAx>
      <c:valAx>
        <c:axId val="167675392"/>
        <c:scaling>
          <c:orientation val="minMax"/>
          <c:max val="1400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6767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275086826267929"/>
          <c:y val="5.4938663118976529E-2"/>
          <c:w val="4.545706407911132E-2"/>
          <c:h val="8.9381165271826296E-2"/>
        </c:manualLayout>
      </c:layout>
      <c:overlay val="0"/>
      <c:spPr>
        <a:ln w="12700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783269"/>
            <a:ext cx="3417194" cy="7395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5910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2959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05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農林業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56</xdr:row>
      <xdr:rowOff>76200</xdr:rowOff>
    </xdr:from>
    <xdr:to>
      <xdr:col>6</xdr:col>
      <xdr:colOff>542925</xdr:colOff>
      <xdr:row>57</xdr:row>
      <xdr:rowOff>19050</xdr:rowOff>
    </xdr:to>
    <xdr:sp macro="" textlink="">
      <xdr:nvSpPr>
        <xdr:cNvPr id="2" name="テキスト ボックス 1"/>
        <xdr:cNvSpPr txBox="1"/>
      </xdr:nvSpPr>
      <xdr:spPr bwMode="auto">
        <a:xfrm>
          <a:off x="3695700" y="96964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  0</a:t>
          </a:r>
        </a:p>
      </xdr:txBody>
    </xdr:sp>
    <xdr:clientData/>
  </xdr:twoCellAnchor>
  <xdr:twoCellAnchor>
    <xdr:from>
      <xdr:col>6</xdr:col>
      <xdr:colOff>9525</xdr:colOff>
      <xdr:row>53</xdr:row>
      <xdr:rowOff>152400</xdr:rowOff>
    </xdr:from>
    <xdr:to>
      <xdr:col>6</xdr:col>
      <xdr:colOff>533400</xdr:colOff>
      <xdr:row>54</xdr:row>
      <xdr:rowOff>95250</xdr:rowOff>
    </xdr:to>
    <xdr:sp macro="" textlink="">
      <xdr:nvSpPr>
        <xdr:cNvPr id="3" name="テキスト ボックス 2"/>
        <xdr:cNvSpPr txBox="1"/>
      </xdr:nvSpPr>
      <xdr:spPr bwMode="auto">
        <a:xfrm>
          <a:off x="3686175" y="925830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aseline="0"/>
            <a:t>   </a:t>
          </a:r>
          <a:r>
            <a:rPr kumimoji="1" lang="en-US" altLang="ja-JP" sz="1100" baseline="0"/>
            <a:t>5</a:t>
          </a:r>
          <a:endParaRPr kumimoji="1" lang="en-US" altLang="ja-JP" sz="1100"/>
        </a:p>
      </xdr:txBody>
    </xdr:sp>
    <xdr:clientData/>
  </xdr:twoCellAnchor>
  <xdr:twoCellAnchor>
    <xdr:from>
      <xdr:col>6</xdr:col>
      <xdr:colOff>9525</xdr:colOff>
      <xdr:row>51</xdr:row>
      <xdr:rowOff>85725</xdr:rowOff>
    </xdr:from>
    <xdr:to>
      <xdr:col>6</xdr:col>
      <xdr:colOff>533400</xdr:colOff>
      <xdr:row>52</xdr:row>
      <xdr:rowOff>28575</xdr:rowOff>
    </xdr:to>
    <xdr:sp macro="" textlink="">
      <xdr:nvSpPr>
        <xdr:cNvPr id="4" name="テキスト ボックス 3"/>
        <xdr:cNvSpPr txBox="1"/>
      </xdr:nvSpPr>
      <xdr:spPr bwMode="auto">
        <a:xfrm>
          <a:off x="3686175" y="8848725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10</a:t>
          </a:r>
        </a:p>
      </xdr:txBody>
    </xdr:sp>
    <xdr:clientData/>
  </xdr:twoCellAnchor>
  <xdr:twoCellAnchor>
    <xdr:from>
      <xdr:col>6</xdr:col>
      <xdr:colOff>0</xdr:colOff>
      <xdr:row>48</xdr:row>
      <xdr:rowOff>142875</xdr:rowOff>
    </xdr:from>
    <xdr:to>
      <xdr:col>6</xdr:col>
      <xdr:colOff>523875</xdr:colOff>
      <xdr:row>49</xdr:row>
      <xdr:rowOff>85725</xdr:rowOff>
    </xdr:to>
    <xdr:sp macro="" textlink="">
      <xdr:nvSpPr>
        <xdr:cNvPr id="5" name="テキスト ボックス 4"/>
        <xdr:cNvSpPr txBox="1"/>
      </xdr:nvSpPr>
      <xdr:spPr bwMode="auto">
        <a:xfrm>
          <a:off x="3676650" y="8391525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15</a:t>
          </a:r>
        </a:p>
      </xdr:txBody>
    </xdr:sp>
    <xdr:clientData/>
  </xdr:twoCellAnchor>
  <xdr:twoCellAnchor>
    <xdr:from>
      <xdr:col>6</xdr:col>
      <xdr:colOff>0</xdr:colOff>
      <xdr:row>46</xdr:row>
      <xdr:rowOff>85725</xdr:rowOff>
    </xdr:from>
    <xdr:to>
      <xdr:col>6</xdr:col>
      <xdr:colOff>523875</xdr:colOff>
      <xdr:row>47</xdr:row>
      <xdr:rowOff>28575</xdr:rowOff>
    </xdr:to>
    <xdr:sp macro="" textlink="">
      <xdr:nvSpPr>
        <xdr:cNvPr id="6" name="テキスト ボックス 5"/>
        <xdr:cNvSpPr txBox="1"/>
      </xdr:nvSpPr>
      <xdr:spPr bwMode="auto">
        <a:xfrm>
          <a:off x="3676650" y="7991475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20</a:t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523875</xdr:colOff>
      <xdr:row>44</xdr:row>
      <xdr:rowOff>114300</xdr:rowOff>
    </xdr:to>
    <xdr:sp macro="" textlink="">
      <xdr:nvSpPr>
        <xdr:cNvPr id="7" name="テキスト ボックス 6"/>
        <xdr:cNvSpPr txBox="1"/>
      </xdr:nvSpPr>
      <xdr:spPr bwMode="auto">
        <a:xfrm>
          <a:off x="3676650" y="756285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25</a:t>
          </a:r>
        </a:p>
      </xdr:txBody>
    </xdr:sp>
    <xdr:clientData/>
  </xdr:twoCellAnchor>
  <xdr:twoCellAnchor>
    <xdr:from>
      <xdr:col>6</xdr:col>
      <xdr:colOff>19050</xdr:colOff>
      <xdr:row>41</xdr:row>
      <xdr:rowOff>66675</xdr:rowOff>
    </xdr:from>
    <xdr:to>
      <xdr:col>6</xdr:col>
      <xdr:colOff>542925</xdr:colOff>
      <xdr:row>42</xdr:row>
      <xdr:rowOff>9525</xdr:rowOff>
    </xdr:to>
    <xdr:sp macro="" textlink="">
      <xdr:nvSpPr>
        <xdr:cNvPr id="8" name="テキスト ボックス 7"/>
        <xdr:cNvSpPr txBox="1"/>
      </xdr:nvSpPr>
      <xdr:spPr bwMode="auto">
        <a:xfrm>
          <a:off x="3695700" y="7115175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30</a:t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523875</xdr:colOff>
      <xdr:row>39</xdr:row>
      <xdr:rowOff>114300</xdr:rowOff>
    </xdr:to>
    <xdr:sp macro="" textlink="">
      <xdr:nvSpPr>
        <xdr:cNvPr id="9" name="テキスト ボックス 8"/>
        <xdr:cNvSpPr txBox="1"/>
      </xdr:nvSpPr>
      <xdr:spPr bwMode="auto">
        <a:xfrm>
          <a:off x="3676650" y="670560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35</a:t>
          </a:r>
        </a:p>
      </xdr:txBody>
    </xdr:sp>
    <xdr:clientData/>
  </xdr:twoCellAnchor>
  <xdr:twoCellAnchor>
    <xdr:from>
      <xdr:col>6</xdr:col>
      <xdr:colOff>9525</xdr:colOff>
      <xdr:row>36</xdr:row>
      <xdr:rowOff>95250</xdr:rowOff>
    </xdr:from>
    <xdr:to>
      <xdr:col>6</xdr:col>
      <xdr:colOff>533400</xdr:colOff>
      <xdr:row>37</xdr:row>
      <xdr:rowOff>38100</xdr:rowOff>
    </xdr:to>
    <xdr:sp macro="" textlink="">
      <xdr:nvSpPr>
        <xdr:cNvPr id="10" name="テキスト ボックス 9"/>
        <xdr:cNvSpPr txBox="1"/>
      </xdr:nvSpPr>
      <xdr:spPr bwMode="auto">
        <a:xfrm>
          <a:off x="3686175" y="628650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40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523875</xdr:colOff>
      <xdr:row>34</xdr:row>
      <xdr:rowOff>114300</xdr:rowOff>
    </xdr:to>
    <xdr:sp macro="" textlink="">
      <xdr:nvSpPr>
        <xdr:cNvPr id="11" name="テキスト ボックス 10"/>
        <xdr:cNvSpPr txBox="1"/>
      </xdr:nvSpPr>
      <xdr:spPr bwMode="auto">
        <a:xfrm>
          <a:off x="3676650" y="584835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45</a:t>
          </a:r>
        </a:p>
      </xdr:txBody>
    </xdr:sp>
    <xdr:clientData/>
  </xdr:twoCellAnchor>
  <xdr:twoCellAnchor>
    <xdr:from>
      <xdr:col>6</xdr:col>
      <xdr:colOff>0</xdr:colOff>
      <xdr:row>31</xdr:row>
      <xdr:rowOff>76200</xdr:rowOff>
    </xdr:from>
    <xdr:to>
      <xdr:col>6</xdr:col>
      <xdr:colOff>523875</xdr:colOff>
      <xdr:row>32</xdr:row>
      <xdr:rowOff>19050</xdr:rowOff>
    </xdr:to>
    <xdr:sp macro="" textlink="">
      <xdr:nvSpPr>
        <xdr:cNvPr id="12" name="テキスト ボックス 11"/>
        <xdr:cNvSpPr txBox="1"/>
      </xdr:nvSpPr>
      <xdr:spPr bwMode="auto">
        <a:xfrm>
          <a:off x="3676650" y="541020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50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523875</xdr:colOff>
      <xdr:row>29</xdr:row>
      <xdr:rowOff>114300</xdr:rowOff>
    </xdr:to>
    <xdr:sp macro="" textlink="">
      <xdr:nvSpPr>
        <xdr:cNvPr id="13" name="テキスト ボックス 12"/>
        <xdr:cNvSpPr txBox="1"/>
      </xdr:nvSpPr>
      <xdr:spPr bwMode="auto">
        <a:xfrm>
          <a:off x="3676650" y="499110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55</a:t>
          </a:r>
        </a:p>
      </xdr:txBody>
    </xdr:sp>
    <xdr:clientData/>
  </xdr:twoCellAnchor>
  <xdr:twoCellAnchor>
    <xdr:from>
      <xdr:col>6</xdr:col>
      <xdr:colOff>0</xdr:colOff>
      <xdr:row>26</xdr:row>
      <xdr:rowOff>66675</xdr:rowOff>
    </xdr:from>
    <xdr:to>
      <xdr:col>6</xdr:col>
      <xdr:colOff>523875</xdr:colOff>
      <xdr:row>27</xdr:row>
      <xdr:rowOff>9525</xdr:rowOff>
    </xdr:to>
    <xdr:sp macro="" textlink="">
      <xdr:nvSpPr>
        <xdr:cNvPr id="14" name="テキスト ボックス 13"/>
        <xdr:cNvSpPr txBox="1"/>
      </xdr:nvSpPr>
      <xdr:spPr bwMode="auto">
        <a:xfrm>
          <a:off x="3676650" y="4543425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60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523875</xdr:colOff>
      <xdr:row>24</xdr:row>
      <xdr:rowOff>114300</xdr:rowOff>
    </xdr:to>
    <xdr:sp macro="" textlink="">
      <xdr:nvSpPr>
        <xdr:cNvPr id="15" name="テキスト ボックス 14"/>
        <xdr:cNvSpPr txBox="1"/>
      </xdr:nvSpPr>
      <xdr:spPr bwMode="auto">
        <a:xfrm>
          <a:off x="3676650" y="413385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65</a:t>
          </a:r>
        </a:p>
      </xdr:txBody>
    </xdr:sp>
    <xdr:clientData/>
  </xdr:twoCellAnchor>
  <xdr:twoCellAnchor>
    <xdr:from>
      <xdr:col>6</xdr:col>
      <xdr:colOff>0</xdr:colOff>
      <xdr:row>21</xdr:row>
      <xdr:rowOff>66675</xdr:rowOff>
    </xdr:from>
    <xdr:to>
      <xdr:col>6</xdr:col>
      <xdr:colOff>523875</xdr:colOff>
      <xdr:row>22</xdr:row>
      <xdr:rowOff>9525</xdr:rowOff>
    </xdr:to>
    <xdr:sp macro="" textlink="">
      <xdr:nvSpPr>
        <xdr:cNvPr id="16" name="テキスト ボックス 15"/>
        <xdr:cNvSpPr txBox="1"/>
      </xdr:nvSpPr>
      <xdr:spPr bwMode="auto">
        <a:xfrm>
          <a:off x="3676650" y="3686175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70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523875</xdr:colOff>
      <xdr:row>19</xdr:row>
      <xdr:rowOff>114300</xdr:rowOff>
    </xdr:to>
    <xdr:sp macro="" textlink="">
      <xdr:nvSpPr>
        <xdr:cNvPr id="17" name="テキスト ボックス 16"/>
        <xdr:cNvSpPr txBox="1"/>
      </xdr:nvSpPr>
      <xdr:spPr bwMode="auto">
        <a:xfrm>
          <a:off x="3676650" y="327660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75</a:t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6</xdr:col>
      <xdr:colOff>523875</xdr:colOff>
      <xdr:row>17</xdr:row>
      <xdr:rowOff>28575</xdr:rowOff>
    </xdr:to>
    <xdr:sp macro="" textlink="">
      <xdr:nvSpPr>
        <xdr:cNvPr id="18" name="テキスト ボックス 17"/>
        <xdr:cNvSpPr txBox="1"/>
      </xdr:nvSpPr>
      <xdr:spPr bwMode="auto">
        <a:xfrm>
          <a:off x="3676650" y="2847975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523875</xdr:colOff>
      <xdr:row>14</xdr:row>
      <xdr:rowOff>114300</xdr:rowOff>
    </xdr:to>
    <xdr:sp macro="" textlink="">
      <xdr:nvSpPr>
        <xdr:cNvPr id="19" name="テキスト ボックス 18"/>
        <xdr:cNvSpPr txBox="1"/>
      </xdr:nvSpPr>
      <xdr:spPr bwMode="auto">
        <a:xfrm>
          <a:off x="3676650" y="241935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85</a:t>
          </a:r>
        </a:p>
      </xdr:txBody>
    </xdr:sp>
    <xdr:clientData/>
  </xdr:twoCellAnchor>
  <xdr:twoCellAnchor>
    <xdr:from>
      <xdr:col>6</xdr:col>
      <xdr:colOff>28575</xdr:colOff>
      <xdr:row>11</xdr:row>
      <xdr:rowOff>66675</xdr:rowOff>
    </xdr:from>
    <xdr:to>
      <xdr:col>6</xdr:col>
      <xdr:colOff>552450</xdr:colOff>
      <xdr:row>12</xdr:row>
      <xdr:rowOff>9525</xdr:rowOff>
    </xdr:to>
    <xdr:sp macro="" textlink="">
      <xdr:nvSpPr>
        <xdr:cNvPr id="20" name="テキスト ボックス 19"/>
        <xdr:cNvSpPr txBox="1"/>
      </xdr:nvSpPr>
      <xdr:spPr bwMode="auto">
        <a:xfrm>
          <a:off x="3705225" y="1971675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90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523875</xdr:colOff>
      <xdr:row>9</xdr:row>
      <xdr:rowOff>114300</xdr:rowOff>
    </xdr:to>
    <xdr:sp macro="" textlink="">
      <xdr:nvSpPr>
        <xdr:cNvPr id="21" name="テキスト ボックス 20"/>
        <xdr:cNvSpPr txBox="1"/>
      </xdr:nvSpPr>
      <xdr:spPr bwMode="auto">
        <a:xfrm>
          <a:off x="3676650" y="156210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 95</a:t>
          </a:r>
        </a:p>
      </xdr:txBody>
    </xdr:sp>
    <xdr:clientData/>
  </xdr:twoCellAnchor>
  <xdr:twoCellAnchor>
    <xdr:from>
      <xdr:col>6</xdr:col>
      <xdr:colOff>0</xdr:colOff>
      <xdr:row>6</xdr:row>
      <xdr:rowOff>57150</xdr:rowOff>
    </xdr:from>
    <xdr:to>
      <xdr:col>6</xdr:col>
      <xdr:colOff>523875</xdr:colOff>
      <xdr:row>7</xdr:row>
      <xdr:rowOff>0</xdr:rowOff>
    </xdr:to>
    <xdr:sp macro="" textlink="">
      <xdr:nvSpPr>
        <xdr:cNvPr id="22" name="テキスト ボックス 21"/>
        <xdr:cNvSpPr txBox="1"/>
      </xdr:nvSpPr>
      <xdr:spPr bwMode="auto">
        <a:xfrm>
          <a:off x="3676650" y="1104900"/>
          <a:ext cx="523875" cy="114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100 </a:t>
          </a:r>
        </a:p>
      </xdr:txBody>
    </xdr:sp>
    <xdr:clientData/>
  </xdr:twoCellAnchor>
  <xdr:twoCellAnchor>
    <xdr:from>
      <xdr:col>5</xdr:col>
      <xdr:colOff>323850</xdr:colOff>
      <xdr:row>57</xdr:row>
      <xdr:rowOff>57150</xdr:rowOff>
    </xdr:from>
    <xdr:to>
      <xdr:col>6</xdr:col>
      <xdr:colOff>161925</xdr:colOff>
      <xdr:row>58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3314700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  0</a:t>
          </a:r>
        </a:p>
      </xdr:txBody>
    </xdr:sp>
    <xdr:clientData/>
  </xdr:twoCellAnchor>
  <xdr:twoCellAnchor>
    <xdr:from>
      <xdr:col>6</xdr:col>
      <xdr:colOff>276225</xdr:colOff>
      <xdr:row>57</xdr:row>
      <xdr:rowOff>57150</xdr:rowOff>
    </xdr:from>
    <xdr:to>
      <xdr:col>7</xdr:col>
      <xdr:colOff>114300</xdr:colOff>
      <xdr:row>58</xdr:row>
      <xdr:rowOff>0</xdr:rowOff>
    </xdr:to>
    <xdr:sp macro="" textlink="">
      <xdr:nvSpPr>
        <xdr:cNvPr id="24" name="テキスト ボックス 23"/>
        <xdr:cNvSpPr txBox="1"/>
      </xdr:nvSpPr>
      <xdr:spPr bwMode="auto">
        <a:xfrm>
          <a:off x="3952875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  0</a:t>
          </a:r>
        </a:p>
      </xdr:txBody>
    </xdr:sp>
    <xdr:clientData/>
  </xdr:twoCellAnchor>
  <xdr:twoCellAnchor>
    <xdr:from>
      <xdr:col>4</xdr:col>
      <xdr:colOff>361950</xdr:colOff>
      <xdr:row>57</xdr:row>
      <xdr:rowOff>57150</xdr:rowOff>
    </xdr:from>
    <xdr:to>
      <xdr:col>5</xdr:col>
      <xdr:colOff>200025</xdr:colOff>
      <xdr:row>58</xdr:row>
      <xdr:rowOff>0</xdr:rowOff>
    </xdr:to>
    <xdr:sp macro="" textlink="">
      <xdr:nvSpPr>
        <xdr:cNvPr id="25" name="テキスト ボックス 24"/>
        <xdr:cNvSpPr txBox="1"/>
      </xdr:nvSpPr>
      <xdr:spPr bwMode="auto">
        <a:xfrm>
          <a:off x="2667000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2000</a:t>
          </a:r>
        </a:p>
      </xdr:txBody>
    </xdr:sp>
    <xdr:clientData/>
  </xdr:twoCellAnchor>
  <xdr:twoCellAnchor>
    <xdr:from>
      <xdr:col>3</xdr:col>
      <xdr:colOff>400050</xdr:colOff>
      <xdr:row>57</xdr:row>
      <xdr:rowOff>57150</xdr:rowOff>
    </xdr:from>
    <xdr:to>
      <xdr:col>4</xdr:col>
      <xdr:colOff>238125</xdr:colOff>
      <xdr:row>58</xdr:row>
      <xdr:rowOff>0</xdr:rowOff>
    </xdr:to>
    <xdr:sp macro="" textlink="">
      <xdr:nvSpPr>
        <xdr:cNvPr id="26" name="テキスト ボックス 25"/>
        <xdr:cNvSpPr txBox="1"/>
      </xdr:nvSpPr>
      <xdr:spPr bwMode="auto">
        <a:xfrm>
          <a:off x="2019300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4000</a:t>
          </a:r>
        </a:p>
      </xdr:txBody>
    </xdr:sp>
    <xdr:clientData/>
  </xdr:twoCellAnchor>
  <xdr:twoCellAnchor>
    <xdr:from>
      <xdr:col>2</xdr:col>
      <xdr:colOff>438150</xdr:colOff>
      <xdr:row>57</xdr:row>
      <xdr:rowOff>57150</xdr:rowOff>
    </xdr:from>
    <xdr:to>
      <xdr:col>3</xdr:col>
      <xdr:colOff>276225</xdr:colOff>
      <xdr:row>58</xdr:row>
      <xdr:rowOff>0</xdr:rowOff>
    </xdr:to>
    <xdr:sp macro="" textlink="">
      <xdr:nvSpPr>
        <xdr:cNvPr id="27" name="テキスト ボックス 26"/>
        <xdr:cNvSpPr txBox="1"/>
      </xdr:nvSpPr>
      <xdr:spPr bwMode="auto">
        <a:xfrm>
          <a:off x="1371600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6000</a:t>
          </a:r>
        </a:p>
      </xdr:txBody>
    </xdr:sp>
    <xdr:clientData/>
  </xdr:twoCellAnchor>
  <xdr:twoCellAnchor>
    <xdr:from>
      <xdr:col>1</xdr:col>
      <xdr:colOff>257175</xdr:colOff>
      <xdr:row>57</xdr:row>
      <xdr:rowOff>57150</xdr:rowOff>
    </xdr:from>
    <xdr:to>
      <xdr:col>2</xdr:col>
      <xdr:colOff>314325</xdr:colOff>
      <xdr:row>58</xdr:row>
      <xdr:rowOff>0</xdr:rowOff>
    </xdr:to>
    <xdr:sp macro="" textlink="">
      <xdr:nvSpPr>
        <xdr:cNvPr id="28" name="テキスト ボックス 27"/>
        <xdr:cNvSpPr txBox="1"/>
      </xdr:nvSpPr>
      <xdr:spPr bwMode="auto">
        <a:xfrm>
          <a:off x="723900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8000</a:t>
          </a:r>
        </a:p>
      </xdr:txBody>
    </xdr:sp>
    <xdr:clientData/>
  </xdr:twoCellAnchor>
  <xdr:twoCellAnchor>
    <xdr:from>
      <xdr:col>7</xdr:col>
      <xdr:colOff>238125</xdr:colOff>
      <xdr:row>57</xdr:row>
      <xdr:rowOff>57150</xdr:rowOff>
    </xdr:from>
    <xdr:to>
      <xdr:col>8</xdr:col>
      <xdr:colOff>76200</xdr:colOff>
      <xdr:row>58</xdr:row>
      <xdr:rowOff>0</xdr:rowOff>
    </xdr:to>
    <xdr:sp macro="" textlink="">
      <xdr:nvSpPr>
        <xdr:cNvPr id="29" name="テキスト ボックス 28"/>
        <xdr:cNvSpPr txBox="1"/>
      </xdr:nvSpPr>
      <xdr:spPr bwMode="auto">
        <a:xfrm>
          <a:off x="4600575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2000</a:t>
          </a:r>
        </a:p>
      </xdr:txBody>
    </xdr:sp>
    <xdr:clientData/>
  </xdr:twoCellAnchor>
  <xdr:twoCellAnchor>
    <xdr:from>
      <xdr:col>8</xdr:col>
      <xdr:colOff>200025</xdr:colOff>
      <xdr:row>57</xdr:row>
      <xdr:rowOff>57150</xdr:rowOff>
    </xdr:from>
    <xdr:to>
      <xdr:col>9</xdr:col>
      <xdr:colOff>38100</xdr:colOff>
      <xdr:row>58</xdr:row>
      <xdr:rowOff>0</xdr:rowOff>
    </xdr:to>
    <xdr:sp macro="" textlink="">
      <xdr:nvSpPr>
        <xdr:cNvPr id="30" name="テキスト ボックス 29"/>
        <xdr:cNvSpPr txBox="1"/>
      </xdr:nvSpPr>
      <xdr:spPr bwMode="auto">
        <a:xfrm>
          <a:off x="5248275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4000</a:t>
          </a:r>
        </a:p>
      </xdr:txBody>
    </xdr:sp>
    <xdr:clientData/>
  </xdr:twoCellAnchor>
  <xdr:twoCellAnchor>
    <xdr:from>
      <xdr:col>9</xdr:col>
      <xdr:colOff>161925</xdr:colOff>
      <xdr:row>57</xdr:row>
      <xdr:rowOff>57150</xdr:rowOff>
    </xdr:from>
    <xdr:to>
      <xdr:col>10</xdr:col>
      <xdr:colOff>0</xdr:colOff>
      <xdr:row>58</xdr:row>
      <xdr:rowOff>0</xdr:rowOff>
    </xdr:to>
    <xdr:sp macro="" textlink="">
      <xdr:nvSpPr>
        <xdr:cNvPr id="31" name="テキスト ボックス 30"/>
        <xdr:cNvSpPr txBox="1"/>
      </xdr:nvSpPr>
      <xdr:spPr bwMode="auto">
        <a:xfrm>
          <a:off x="5895975" y="9848850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6000</a:t>
          </a:r>
        </a:p>
      </xdr:txBody>
    </xdr:sp>
    <xdr:clientData/>
  </xdr:twoCellAnchor>
  <xdr:twoCellAnchor>
    <xdr:from>
      <xdr:col>10</xdr:col>
      <xdr:colOff>123825</xdr:colOff>
      <xdr:row>57</xdr:row>
      <xdr:rowOff>57151</xdr:rowOff>
    </xdr:from>
    <xdr:to>
      <xdr:col>10</xdr:col>
      <xdr:colOff>647700</xdr:colOff>
      <xdr:row>58</xdr:row>
      <xdr:rowOff>1</xdr:rowOff>
    </xdr:to>
    <xdr:sp macro="" textlink="">
      <xdr:nvSpPr>
        <xdr:cNvPr id="32" name="テキスト ボックス 31"/>
        <xdr:cNvSpPr txBox="1"/>
      </xdr:nvSpPr>
      <xdr:spPr bwMode="auto">
        <a:xfrm>
          <a:off x="6543675" y="9848851"/>
          <a:ext cx="5238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8000</a:t>
          </a:r>
        </a:p>
      </xdr:txBody>
    </xdr:sp>
    <xdr:clientData/>
  </xdr:twoCellAnchor>
  <xdr:oneCellAnchor>
    <xdr:from>
      <xdr:col>11</xdr:col>
      <xdr:colOff>314325</xdr:colOff>
      <xdr:row>4</xdr:row>
      <xdr:rowOff>19050</xdr:rowOff>
    </xdr:from>
    <xdr:ext cx="6867525" cy="9953625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7419975" y="723900"/>
          <a:ext cx="6867525" cy="995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209554</xdr:colOff>
      <xdr:row>4</xdr:row>
      <xdr:rowOff>57154</xdr:rowOff>
    </xdr:from>
    <xdr:ext cx="3267078" cy="9486898"/>
    <xdr:pic>
      <xdr:nvPicPr>
        <xdr:cNvPr id="34" name="図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2433631" y="3871914"/>
          <a:ext cx="9486898" cy="3267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304801</xdr:colOff>
      <xdr:row>4</xdr:row>
      <xdr:rowOff>76199</xdr:rowOff>
    </xdr:from>
    <xdr:ext cx="3267075" cy="9401177"/>
    <xdr:pic>
      <xdr:nvPicPr>
        <xdr:cNvPr id="35" name="図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14400" y="3848100"/>
          <a:ext cx="9401177" cy="32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66675</xdr:colOff>
      <xdr:row>7</xdr:row>
      <xdr:rowOff>104775</xdr:rowOff>
    </xdr:from>
    <xdr:to>
      <xdr:col>4</xdr:col>
      <xdr:colOff>361950</xdr:colOff>
      <xdr:row>9</xdr:row>
      <xdr:rowOff>38100</xdr:rowOff>
    </xdr:to>
    <xdr:sp macro="" textlink="">
      <xdr:nvSpPr>
        <xdr:cNvPr id="36" name="テキスト ボックス 35"/>
        <xdr:cNvSpPr txBox="1"/>
      </xdr:nvSpPr>
      <xdr:spPr bwMode="auto">
        <a:xfrm>
          <a:off x="2371725" y="1323975"/>
          <a:ext cx="2952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男</a:t>
          </a:r>
          <a:endParaRPr kumimoji="1" lang="en-US" altLang="ja-JP" sz="1100"/>
        </a:p>
      </xdr:txBody>
    </xdr:sp>
    <xdr:clientData/>
  </xdr:twoCellAnchor>
  <xdr:twoCellAnchor>
    <xdr:from>
      <xdr:col>1</xdr:col>
      <xdr:colOff>19050</xdr:colOff>
      <xdr:row>24</xdr:row>
      <xdr:rowOff>57150</xdr:rowOff>
    </xdr:from>
    <xdr:to>
      <xdr:col>6</xdr:col>
      <xdr:colOff>9525</xdr:colOff>
      <xdr:row>24</xdr:row>
      <xdr:rowOff>57150</xdr:rowOff>
    </xdr:to>
    <xdr:cxnSp macro="">
      <xdr:nvCxnSpPr>
        <xdr:cNvPr id="37" name="直線コネクタ 36"/>
        <xdr:cNvCxnSpPr/>
      </xdr:nvCxnSpPr>
      <xdr:spPr bwMode="auto">
        <a:xfrm flipH="1">
          <a:off x="485775" y="4191000"/>
          <a:ext cx="32004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49</xdr:row>
      <xdr:rowOff>95250</xdr:rowOff>
    </xdr:from>
    <xdr:to>
      <xdr:col>6</xdr:col>
      <xdr:colOff>9525</xdr:colOff>
      <xdr:row>49</xdr:row>
      <xdr:rowOff>95250</xdr:rowOff>
    </xdr:to>
    <xdr:cxnSp macro="">
      <xdr:nvCxnSpPr>
        <xdr:cNvPr id="38" name="直線コネクタ 37"/>
        <xdr:cNvCxnSpPr/>
      </xdr:nvCxnSpPr>
      <xdr:spPr bwMode="auto">
        <a:xfrm flipH="1">
          <a:off x="476250" y="8515350"/>
          <a:ext cx="32099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49</xdr:row>
      <xdr:rowOff>104775</xdr:rowOff>
    </xdr:from>
    <xdr:to>
      <xdr:col>10</xdr:col>
      <xdr:colOff>571500</xdr:colOff>
      <xdr:row>49</xdr:row>
      <xdr:rowOff>104775</xdr:rowOff>
    </xdr:to>
    <xdr:cxnSp macro="">
      <xdr:nvCxnSpPr>
        <xdr:cNvPr id="39" name="直線コネクタ 38"/>
        <xdr:cNvCxnSpPr/>
      </xdr:nvCxnSpPr>
      <xdr:spPr bwMode="auto">
        <a:xfrm>
          <a:off x="4248150" y="8524875"/>
          <a:ext cx="27432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24</xdr:row>
      <xdr:rowOff>57150</xdr:rowOff>
    </xdr:from>
    <xdr:to>
      <xdr:col>10</xdr:col>
      <xdr:colOff>571500</xdr:colOff>
      <xdr:row>24</xdr:row>
      <xdr:rowOff>66675</xdr:rowOff>
    </xdr:to>
    <xdr:cxnSp macro="">
      <xdr:nvCxnSpPr>
        <xdr:cNvPr id="40" name="直線コネクタ 39"/>
        <xdr:cNvCxnSpPr/>
      </xdr:nvCxnSpPr>
      <xdr:spPr bwMode="auto">
        <a:xfrm>
          <a:off x="4238625" y="4191000"/>
          <a:ext cx="2752725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8</xdr:row>
      <xdr:rowOff>9525</xdr:rowOff>
    </xdr:from>
    <xdr:to>
      <xdr:col>10</xdr:col>
      <xdr:colOff>466725</xdr:colOff>
      <xdr:row>12</xdr:row>
      <xdr:rowOff>85725</xdr:rowOff>
    </xdr:to>
    <xdr:grpSp>
      <xdr:nvGrpSpPr>
        <xdr:cNvPr id="41" name="グループ化 91"/>
        <xdr:cNvGrpSpPr>
          <a:grpSpLocks/>
        </xdr:cNvGrpSpPr>
      </xdr:nvGrpSpPr>
      <xdr:grpSpPr bwMode="auto">
        <a:xfrm>
          <a:off x="5448300" y="1400175"/>
          <a:ext cx="1438275" cy="762000"/>
          <a:chOff x="5429250" y="1047749"/>
          <a:chExt cx="1438275" cy="762000"/>
        </a:xfrm>
      </xdr:grpSpPr>
      <xdr:sp macro="" textlink="">
        <xdr:nvSpPr>
          <xdr:cNvPr id="42" name="正方形/長方形 41"/>
          <xdr:cNvSpPr/>
        </xdr:nvSpPr>
        <xdr:spPr>
          <a:xfrm>
            <a:off x="5429250" y="1047749"/>
            <a:ext cx="1438275" cy="762000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3" name="正方形/長方形 42"/>
          <xdr:cNvSpPr/>
        </xdr:nvSpPr>
        <xdr:spPr>
          <a:xfrm>
            <a:off x="5524500" y="1200149"/>
            <a:ext cx="438150" cy="133350"/>
          </a:xfrm>
          <a:prstGeom prst="rect">
            <a:avLst/>
          </a:prstGeom>
          <a:pattFill prst="pct20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44" name="直線コネクタ 43"/>
          <xdr:cNvCxnSpPr/>
        </xdr:nvCxnSpPr>
        <xdr:spPr>
          <a:xfrm>
            <a:off x="5543550" y="1581149"/>
            <a:ext cx="428625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5" name="テキスト ボックス 44"/>
          <xdr:cNvSpPr txBox="1"/>
        </xdr:nvSpPr>
        <xdr:spPr>
          <a:xfrm>
            <a:off x="6048375" y="1123949"/>
            <a:ext cx="714375" cy="238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/>
          <a:lstStyle/>
          <a:p>
            <a:r>
              <a:rPr kumimoji="1" lang="ja-JP" altLang="en-US" sz="900"/>
              <a:t>平成</a:t>
            </a:r>
            <a:r>
              <a:rPr kumimoji="1" lang="en-US" altLang="ja-JP" sz="900"/>
              <a:t>25</a:t>
            </a:r>
            <a:r>
              <a:rPr kumimoji="1" lang="ja-JP" altLang="en-US" sz="900"/>
              <a:t>年</a:t>
            </a:r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6048375" y="1447799"/>
            <a:ext cx="714375" cy="238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/>
          <a:lstStyle/>
          <a:p>
            <a:r>
              <a:rPr kumimoji="1" lang="ja-JP" altLang="en-US" sz="900"/>
              <a:t>平成</a:t>
            </a:r>
            <a:r>
              <a:rPr kumimoji="1" lang="en-US" altLang="ja-JP" sz="900"/>
              <a:t>15</a:t>
            </a:r>
            <a:r>
              <a:rPr kumimoji="1" lang="ja-JP" altLang="en-US" sz="900"/>
              <a:t>年</a:t>
            </a:r>
          </a:p>
        </xdr:txBody>
      </xdr:sp>
    </xdr:grpSp>
    <xdr:clientData/>
  </xdr:twoCellAnchor>
  <xdr:twoCellAnchor>
    <xdr:from>
      <xdr:col>7</xdr:col>
      <xdr:colOff>647700</xdr:colOff>
      <xdr:row>7</xdr:row>
      <xdr:rowOff>57150</xdr:rowOff>
    </xdr:from>
    <xdr:to>
      <xdr:col>8</xdr:col>
      <xdr:colOff>342900</xdr:colOff>
      <xdr:row>9</xdr:row>
      <xdr:rowOff>9525</xdr:rowOff>
    </xdr:to>
    <xdr:sp macro="" textlink="">
      <xdr:nvSpPr>
        <xdr:cNvPr id="47" name="テキスト ボックス 46"/>
        <xdr:cNvSpPr txBox="1"/>
      </xdr:nvSpPr>
      <xdr:spPr bwMode="auto">
        <a:xfrm>
          <a:off x="5010150" y="1276350"/>
          <a:ext cx="3810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女</a:t>
          </a:r>
          <a:endParaRPr kumimoji="1" lang="en-US" altLang="ja-JP" sz="1100"/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6</xdr:col>
      <xdr:colOff>9525</xdr:colOff>
      <xdr:row>5</xdr:row>
      <xdr:rowOff>0</xdr:rowOff>
    </xdr:to>
    <xdr:cxnSp macro="">
      <xdr:nvCxnSpPr>
        <xdr:cNvPr id="48" name="直線コネクタ 47"/>
        <xdr:cNvCxnSpPr/>
      </xdr:nvCxnSpPr>
      <xdr:spPr bwMode="auto">
        <a:xfrm flipH="1">
          <a:off x="485775" y="876300"/>
          <a:ext cx="32004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5</xdr:row>
      <xdr:rowOff>0</xdr:rowOff>
    </xdr:from>
    <xdr:to>
      <xdr:col>10</xdr:col>
      <xdr:colOff>571500</xdr:colOff>
      <xdr:row>5</xdr:row>
      <xdr:rowOff>9525</xdr:rowOff>
    </xdr:to>
    <xdr:cxnSp macro="">
      <xdr:nvCxnSpPr>
        <xdr:cNvPr id="49" name="直線コネクタ 48"/>
        <xdr:cNvCxnSpPr/>
      </xdr:nvCxnSpPr>
      <xdr:spPr bwMode="auto">
        <a:xfrm flipH="1" flipV="1">
          <a:off x="4248150" y="876300"/>
          <a:ext cx="2743200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57</xdr:row>
      <xdr:rowOff>9525</xdr:rowOff>
    </xdr:from>
    <xdr:to>
      <xdr:col>6</xdr:col>
      <xdr:colOff>0</xdr:colOff>
      <xdr:row>57</xdr:row>
      <xdr:rowOff>9525</xdr:rowOff>
    </xdr:to>
    <xdr:cxnSp macro="">
      <xdr:nvCxnSpPr>
        <xdr:cNvPr id="50" name="直線コネクタ 49"/>
        <xdr:cNvCxnSpPr/>
      </xdr:nvCxnSpPr>
      <xdr:spPr bwMode="auto">
        <a:xfrm flipH="1">
          <a:off x="466725" y="9801225"/>
          <a:ext cx="32099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57</xdr:row>
      <xdr:rowOff>0</xdr:rowOff>
    </xdr:from>
    <xdr:to>
      <xdr:col>10</xdr:col>
      <xdr:colOff>571500</xdr:colOff>
      <xdr:row>57</xdr:row>
      <xdr:rowOff>0</xdr:rowOff>
    </xdr:to>
    <xdr:cxnSp macro="">
      <xdr:nvCxnSpPr>
        <xdr:cNvPr id="51" name="直線コネクタ 50"/>
        <xdr:cNvCxnSpPr/>
      </xdr:nvCxnSpPr>
      <xdr:spPr bwMode="auto">
        <a:xfrm>
          <a:off x="4248150" y="9791700"/>
          <a:ext cx="27432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5</xdr:row>
      <xdr:rowOff>1</xdr:rowOff>
    </xdr:from>
    <xdr:to>
      <xdr:col>10</xdr:col>
      <xdr:colOff>561975</xdr:colOff>
      <xdr:row>57</xdr:row>
      <xdr:rowOff>9525</xdr:rowOff>
    </xdr:to>
    <xdr:cxnSp macro="">
      <xdr:nvCxnSpPr>
        <xdr:cNvPr id="52" name="直線コネクタ 51"/>
        <xdr:cNvCxnSpPr/>
      </xdr:nvCxnSpPr>
      <xdr:spPr bwMode="auto">
        <a:xfrm flipV="1">
          <a:off x="6981825" y="876301"/>
          <a:ext cx="0" cy="89249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19050</xdr:rowOff>
    </xdr:from>
    <xdr:to>
      <xdr:col>2</xdr:col>
      <xdr:colOff>0</xdr:colOff>
      <xdr:row>57</xdr:row>
      <xdr:rowOff>28574</xdr:rowOff>
    </xdr:to>
    <xdr:cxnSp macro="">
      <xdr:nvCxnSpPr>
        <xdr:cNvPr id="58" name="直線コネクタ 57"/>
        <xdr:cNvCxnSpPr/>
      </xdr:nvCxnSpPr>
      <xdr:spPr bwMode="auto">
        <a:xfrm flipV="1">
          <a:off x="933450" y="895350"/>
          <a:ext cx="0" cy="89249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</xdr:rowOff>
    </xdr:from>
    <xdr:to>
      <xdr:col>61</xdr:col>
      <xdr:colOff>101110</xdr:colOff>
      <xdr:row>36</xdr:row>
      <xdr:rowOff>114449</xdr:rowOff>
    </xdr:to>
    <xdr:grpSp>
      <xdr:nvGrpSpPr>
        <xdr:cNvPr id="2" name="グループ化 1"/>
        <xdr:cNvGrpSpPr>
          <a:grpSpLocks noChangeAspect="1"/>
        </xdr:cNvGrpSpPr>
      </xdr:nvGrpSpPr>
      <xdr:grpSpPr>
        <a:xfrm>
          <a:off x="0" y="1311520"/>
          <a:ext cx="7699129" cy="5653602"/>
          <a:chOff x="369414" y="440550"/>
          <a:chExt cx="9934192" cy="7481177"/>
        </a:xfrm>
      </xdr:grpSpPr>
      <xdr:sp macro="" textlink="">
        <xdr:nvSpPr>
          <xdr:cNvPr id="4" name="Freeform 2"/>
          <xdr:cNvSpPr>
            <a:spLocks/>
          </xdr:cNvSpPr>
        </xdr:nvSpPr>
        <xdr:spPr bwMode="auto">
          <a:xfrm>
            <a:off x="6067354" y="5064064"/>
            <a:ext cx="657028" cy="421268"/>
          </a:xfrm>
          <a:custGeom>
            <a:avLst/>
            <a:gdLst>
              <a:gd name="T0" fmla="*/ 2147483647 w 69"/>
              <a:gd name="T1" fmla="*/ 2147483647 h 43"/>
              <a:gd name="T2" fmla="*/ 2147483647 w 69"/>
              <a:gd name="T3" fmla="*/ 2147483647 h 43"/>
              <a:gd name="T4" fmla="*/ 2147483647 w 69"/>
              <a:gd name="T5" fmla="*/ 2147483647 h 43"/>
              <a:gd name="T6" fmla="*/ 2147483647 w 69"/>
              <a:gd name="T7" fmla="*/ 2147483647 h 43"/>
              <a:gd name="T8" fmla="*/ 2147483647 w 69"/>
              <a:gd name="T9" fmla="*/ 2147483647 h 43"/>
              <a:gd name="T10" fmla="*/ 2147483647 w 69"/>
              <a:gd name="T11" fmla="*/ 2147483647 h 43"/>
              <a:gd name="T12" fmla="*/ 2147483647 w 69"/>
              <a:gd name="T13" fmla="*/ 2147483647 h 43"/>
              <a:gd name="T14" fmla="*/ 2147483647 w 69"/>
              <a:gd name="T15" fmla="*/ 2147483647 h 43"/>
              <a:gd name="T16" fmla="*/ 2147483647 w 69"/>
              <a:gd name="T17" fmla="*/ 2147483647 h 43"/>
              <a:gd name="T18" fmla="*/ 2147483647 w 69"/>
              <a:gd name="T19" fmla="*/ 2147483647 h 43"/>
              <a:gd name="T20" fmla="*/ 2147483647 w 69"/>
              <a:gd name="T21" fmla="*/ 2147483647 h 43"/>
              <a:gd name="T22" fmla="*/ 2147483647 w 69"/>
              <a:gd name="T23" fmla="*/ 2147483647 h 43"/>
              <a:gd name="T24" fmla="*/ 2147483647 w 69"/>
              <a:gd name="T25" fmla="*/ 2147483647 h 43"/>
              <a:gd name="T26" fmla="*/ 2147483647 w 69"/>
              <a:gd name="T27" fmla="*/ 2147483647 h 43"/>
              <a:gd name="T28" fmla="*/ 2147483647 w 69"/>
              <a:gd name="T29" fmla="*/ 2147483647 h 43"/>
              <a:gd name="T30" fmla="*/ 2147483647 w 69"/>
              <a:gd name="T31" fmla="*/ 2147483647 h 43"/>
              <a:gd name="T32" fmla="*/ 2147483647 w 69"/>
              <a:gd name="T33" fmla="*/ 2147483647 h 43"/>
              <a:gd name="T34" fmla="*/ 2147483647 w 69"/>
              <a:gd name="T35" fmla="*/ 2147483647 h 43"/>
              <a:gd name="T36" fmla="*/ 2147483647 w 69"/>
              <a:gd name="T37" fmla="*/ 2147483647 h 43"/>
              <a:gd name="T38" fmla="*/ 2147483647 w 69"/>
              <a:gd name="T39" fmla="*/ 2147483647 h 43"/>
              <a:gd name="T40" fmla="*/ 2147483647 w 69"/>
              <a:gd name="T41" fmla="*/ 2147483647 h 43"/>
              <a:gd name="T42" fmla="*/ 2147483647 w 69"/>
              <a:gd name="T43" fmla="*/ 2147483647 h 43"/>
              <a:gd name="T44" fmla="*/ 2147483647 w 69"/>
              <a:gd name="T45" fmla="*/ 2147483647 h 43"/>
              <a:gd name="T46" fmla="*/ 2147483647 w 69"/>
              <a:gd name="T47" fmla="*/ 2147483647 h 43"/>
              <a:gd name="T48" fmla="*/ 2147483647 w 69"/>
              <a:gd name="T49" fmla="*/ 0 h 43"/>
              <a:gd name="T50" fmla="*/ 2147483647 w 69"/>
              <a:gd name="T51" fmla="*/ 2147483647 h 43"/>
              <a:gd name="T52" fmla="*/ 2147483647 w 69"/>
              <a:gd name="T53" fmla="*/ 2147483647 h 43"/>
              <a:gd name="T54" fmla="*/ 2147483647 w 69"/>
              <a:gd name="T55" fmla="*/ 2147483647 h 43"/>
              <a:gd name="T56" fmla="*/ 2147483647 w 69"/>
              <a:gd name="T57" fmla="*/ 2147483647 h 43"/>
              <a:gd name="T58" fmla="*/ 0 w 69"/>
              <a:gd name="T59" fmla="*/ 2147483647 h 43"/>
              <a:gd name="T60" fmla="*/ 2147483647 w 69"/>
              <a:gd name="T61" fmla="*/ 2147483647 h 43"/>
              <a:gd name="T62" fmla="*/ 0 w 69"/>
              <a:gd name="T63" fmla="*/ 2147483647 h 43"/>
              <a:gd name="T64" fmla="*/ 2147483647 w 69"/>
              <a:gd name="T65" fmla="*/ 2147483647 h 43"/>
              <a:gd name="T66" fmla="*/ 2147483647 w 69"/>
              <a:gd name="T67" fmla="*/ 2147483647 h 43"/>
              <a:gd name="T68" fmla="*/ 2147483647 w 69"/>
              <a:gd name="T69" fmla="*/ 2147483647 h 43"/>
              <a:gd name="T70" fmla="*/ 2147483647 w 69"/>
              <a:gd name="T71" fmla="*/ 2147483647 h 43"/>
              <a:gd name="T72" fmla="*/ 2147483647 w 69"/>
              <a:gd name="T73" fmla="*/ 2147483647 h 43"/>
              <a:gd name="T74" fmla="*/ 0 w 69"/>
              <a:gd name="T75" fmla="*/ 2147483647 h 43"/>
              <a:gd name="T76" fmla="*/ 2147483647 w 69"/>
              <a:gd name="T77" fmla="*/ 2147483647 h 43"/>
              <a:gd name="T78" fmla="*/ 2147483647 w 69"/>
              <a:gd name="T79" fmla="*/ 2147483647 h 43"/>
              <a:gd name="T80" fmla="*/ 2147483647 w 69"/>
              <a:gd name="T81" fmla="*/ 2147483647 h 43"/>
              <a:gd name="T82" fmla="*/ 2147483647 w 69"/>
              <a:gd name="T83" fmla="*/ 2147483647 h 43"/>
              <a:gd name="T84" fmla="*/ 2147483647 w 69"/>
              <a:gd name="T85" fmla="*/ 2147483647 h 43"/>
              <a:gd name="T86" fmla="*/ 2147483647 w 69"/>
              <a:gd name="T87" fmla="*/ 2147483647 h 43"/>
              <a:gd name="T88" fmla="*/ 2147483647 w 69"/>
              <a:gd name="T89" fmla="*/ 2147483647 h 43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69"/>
              <a:gd name="T136" fmla="*/ 0 h 43"/>
              <a:gd name="T137" fmla="*/ 69 w 69"/>
              <a:gd name="T138" fmla="*/ 43 h 43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69" h="43">
                <a:moveTo>
                  <a:pt x="23" y="43"/>
                </a:moveTo>
                <a:lnTo>
                  <a:pt x="27" y="42"/>
                </a:lnTo>
                <a:lnTo>
                  <a:pt x="35" y="41"/>
                </a:lnTo>
                <a:lnTo>
                  <a:pt x="37" y="39"/>
                </a:lnTo>
                <a:lnTo>
                  <a:pt x="38" y="38"/>
                </a:lnTo>
                <a:lnTo>
                  <a:pt x="44" y="34"/>
                </a:lnTo>
                <a:lnTo>
                  <a:pt x="47" y="33"/>
                </a:lnTo>
                <a:lnTo>
                  <a:pt x="49" y="32"/>
                </a:lnTo>
                <a:lnTo>
                  <a:pt x="51" y="31"/>
                </a:lnTo>
                <a:lnTo>
                  <a:pt x="52" y="30"/>
                </a:lnTo>
                <a:lnTo>
                  <a:pt x="55" y="30"/>
                </a:lnTo>
                <a:lnTo>
                  <a:pt x="64" y="28"/>
                </a:lnTo>
                <a:lnTo>
                  <a:pt x="69" y="27"/>
                </a:lnTo>
                <a:lnTo>
                  <a:pt x="68" y="21"/>
                </a:lnTo>
                <a:lnTo>
                  <a:pt x="62" y="23"/>
                </a:lnTo>
                <a:lnTo>
                  <a:pt x="58" y="10"/>
                </a:lnTo>
                <a:lnTo>
                  <a:pt x="53" y="9"/>
                </a:lnTo>
                <a:lnTo>
                  <a:pt x="45" y="7"/>
                </a:lnTo>
                <a:lnTo>
                  <a:pt x="42" y="6"/>
                </a:lnTo>
                <a:lnTo>
                  <a:pt x="39" y="5"/>
                </a:lnTo>
                <a:lnTo>
                  <a:pt x="35" y="1"/>
                </a:lnTo>
                <a:lnTo>
                  <a:pt x="34" y="1"/>
                </a:lnTo>
                <a:lnTo>
                  <a:pt x="33" y="0"/>
                </a:lnTo>
                <a:lnTo>
                  <a:pt x="30" y="4"/>
                </a:lnTo>
                <a:lnTo>
                  <a:pt x="27" y="11"/>
                </a:lnTo>
                <a:lnTo>
                  <a:pt x="16" y="12"/>
                </a:lnTo>
                <a:lnTo>
                  <a:pt x="12" y="12"/>
                </a:lnTo>
                <a:lnTo>
                  <a:pt x="0" y="13"/>
                </a:lnTo>
                <a:lnTo>
                  <a:pt x="1" y="17"/>
                </a:lnTo>
                <a:lnTo>
                  <a:pt x="0" y="20"/>
                </a:lnTo>
                <a:lnTo>
                  <a:pt x="1" y="22"/>
                </a:lnTo>
                <a:lnTo>
                  <a:pt x="1" y="25"/>
                </a:lnTo>
                <a:lnTo>
                  <a:pt x="2" y="28"/>
                </a:lnTo>
                <a:lnTo>
                  <a:pt x="1" y="32"/>
                </a:lnTo>
                <a:lnTo>
                  <a:pt x="1" y="36"/>
                </a:lnTo>
                <a:lnTo>
                  <a:pt x="0" y="43"/>
                </a:lnTo>
                <a:lnTo>
                  <a:pt x="3" y="43"/>
                </a:lnTo>
                <a:lnTo>
                  <a:pt x="8" y="42"/>
                </a:lnTo>
                <a:lnTo>
                  <a:pt x="10" y="42"/>
                </a:lnTo>
                <a:lnTo>
                  <a:pt x="11" y="42"/>
                </a:lnTo>
                <a:lnTo>
                  <a:pt x="15" y="43"/>
                </a:lnTo>
                <a:lnTo>
                  <a:pt x="18" y="43"/>
                </a:lnTo>
                <a:lnTo>
                  <a:pt x="23" y="43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" name="Freeform 3"/>
          <xdr:cNvSpPr>
            <a:spLocks/>
          </xdr:cNvSpPr>
        </xdr:nvSpPr>
        <xdr:spPr bwMode="auto">
          <a:xfrm>
            <a:off x="1685841" y="5652288"/>
            <a:ext cx="437355" cy="529988"/>
          </a:xfrm>
          <a:custGeom>
            <a:avLst/>
            <a:gdLst>
              <a:gd name="T0" fmla="*/ 2147483647 w 46"/>
              <a:gd name="T1" fmla="*/ 2147483647 h 54"/>
              <a:gd name="T2" fmla="*/ 2147483647 w 46"/>
              <a:gd name="T3" fmla="*/ 2147483647 h 54"/>
              <a:gd name="T4" fmla="*/ 2147483647 w 46"/>
              <a:gd name="T5" fmla="*/ 2147483647 h 54"/>
              <a:gd name="T6" fmla="*/ 2147483647 w 46"/>
              <a:gd name="T7" fmla="*/ 2147483647 h 54"/>
              <a:gd name="T8" fmla="*/ 2147483647 w 46"/>
              <a:gd name="T9" fmla="*/ 2147483647 h 54"/>
              <a:gd name="T10" fmla="*/ 2147483647 w 46"/>
              <a:gd name="T11" fmla="*/ 2147483647 h 54"/>
              <a:gd name="T12" fmla="*/ 2147483647 w 46"/>
              <a:gd name="T13" fmla="*/ 2147483647 h 54"/>
              <a:gd name="T14" fmla="*/ 2147483647 w 46"/>
              <a:gd name="T15" fmla="*/ 2147483647 h 54"/>
              <a:gd name="T16" fmla="*/ 2147483647 w 46"/>
              <a:gd name="T17" fmla="*/ 2147483647 h 54"/>
              <a:gd name="T18" fmla="*/ 2147483647 w 46"/>
              <a:gd name="T19" fmla="*/ 2147483647 h 54"/>
              <a:gd name="T20" fmla="*/ 2147483647 w 46"/>
              <a:gd name="T21" fmla="*/ 2147483647 h 54"/>
              <a:gd name="T22" fmla="*/ 2147483647 w 46"/>
              <a:gd name="T23" fmla="*/ 2147483647 h 54"/>
              <a:gd name="T24" fmla="*/ 2147483647 w 46"/>
              <a:gd name="T25" fmla="*/ 2147483647 h 54"/>
              <a:gd name="T26" fmla="*/ 2147483647 w 46"/>
              <a:gd name="T27" fmla="*/ 2147483647 h 54"/>
              <a:gd name="T28" fmla="*/ 2147483647 w 46"/>
              <a:gd name="T29" fmla="*/ 2147483647 h 54"/>
              <a:gd name="T30" fmla="*/ 0 w 46"/>
              <a:gd name="T31" fmla="*/ 2147483647 h 54"/>
              <a:gd name="T32" fmla="*/ 2147483647 w 46"/>
              <a:gd name="T33" fmla="*/ 2147483647 h 54"/>
              <a:gd name="T34" fmla="*/ 2147483647 w 46"/>
              <a:gd name="T35" fmla="*/ 2147483647 h 54"/>
              <a:gd name="T36" fmla="*/ 2147483647 w 46"/>
              <a:gd name="T37" fmla="*/ 2147483647 h 54"/>
              <a:gd name="T38" fmla="*/ 2147483647 w 46"/>
              <a:gd name="T39" fmla="*/ 2147483647 h 54"/>
              <a:gd name="T40" fmla="*/ 2147483647 w 46"/>
              <a:gd name="T41" fmla="*/ 2147483647 h 54"/>
              <a:gd name="T42" fmla="*/ 2147483647 w 46"/>
              <a:gd name="T43" fmla="*/ 2147483647 h 54"/>
              <a:gd name="T44" fmla="*/ 2147483647 w 46"/>
              <a:gd name="T45" fmla="*/ 0 h 54"/>
              <a:gd name="T46" fmla="*/ 2147483647 w 46"/>
              <a:gd name="T47" fmla="*/ 2147483647 h 54"/>
              <a:gd name="T48" fmla="*/ 2147483647 w 46"/>
              <a:gd name="T49" fmla="*/ 2147483647 h 54"/>
              <a:gd name="T50" fmla="*/ 2147483647 w 46"/>
              <a:gd name="T51" fmla="*/ 2147483647 h 54"/>
              <a:gd name="T52" fmla="*/ 2147483647 w 46"/>
              <a:gd name="T53" fmla="*/ 2147483647 h 54"/>
              <a:gd name="T54" fmla="*/ 2147483647 w 46"/>
              <a:gd name="T55" fmla="*/ 2147483647 h 54"/>
              <a:gd name="T56" fmla="*/ 2147483647 w 46"/>
              <a:gd name="T57" fmla="*/ 2147483647 h 54"/>
              <a:gd name="T58" fmla="*/ 2147483647 w 46"/>
              <a:gd name="T59" fmla="*/ 2147483647 h 54"/>
              <a:gd name="T60" fmla="*/ 2147483647 w 46"/>
              <a:gd name="T61" fmla="*/ 2147483647 h 54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46"/>
              <a:gd name="T94" fmla="*/ 0 h 54"/>
              <a:gd name="T95" fmla="*/ 46 w 46"/>
              <a:gd name="T96" fmla="*/ 54 h 54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46" h="54">
                <a:moveTo>
                  <a:pt x="45" y="36"/>
                </a:moveTo>
                <a:lnTo>
                  <a:pt x="39" y="37"/>
                </a:lnTo>
                <a:lnTo>
                  <a:pt x="37" y="38"/>
                </a:lnTo>
                <a:lnTo>
                  <a:pt x="36" y="38"/>
                </a:lnTo>
                <a:lnTo>
                  <a:pt x="35" y="39"/>
                </a:lnTo>
                <a:lnTo>
                  <a:pt x="35" y="40"/>
                </a:lnTo>
                <a:lnTo>
                  <a:pt x="34" y="43"/>
                </a:lnTo>
                <a:lnTo>
                  <a:pt x="32" y="45"/>
                </a:lnTo>
                <a:lnTo>
                  <a:pt x="31" y="46"/>
                </a:lnTo>
                <a:lnTo>
                  <a:pt x="30" y="48"/>
                </a:lnTo>
                <a:lnTo>
                  <a:pt x="28" y="49"/>
                </a:lnTo>
                <a:lnTo>
                  <a:pt x="27" y="49"/>
                </a:lnTo>
                <a:lnTo>
                  <a:pt x="25" y="50"/>
                </a:lnTo>
                <a:lnTo>
                  <a:pt x="9" y="54"/>
                </a:lnTo>
                <a:lnTo>
                  <a:pt x="4" y="24"/>
                </a:lnTo>
                <a:lnTo>
                  <a:pt x="0" y="4"/>
                </a:lnTo>
                <a:lnTo>
                  <a:pt x="3" y="3"/>
                </a:lnTo>
                <a:lnTo>
                  <a:pt x="7" y="3"/>
                </a:lnTo>
                <a:lnTo>
                  <a:pt x="11" y="2"/>
                </a:lnTo>
                <a:lnTo>
                  <a:pt x="14" y="2"/>
                </a:lnTo>
                <a:lnTo>
                  <a:pt x="17" y="2"/>
                </a:lnTo>
                <a:lnTo>
                  <a:pt x="23" y="1"/>
                </a:lnTo>
                <a:lnTo>
                  <a:pt x="27" y="0"/>
                </a:lnTo>
                <a:lnTo>
                  <a:pt x="28" y="5"/>
                </a:lnTo>
                <a:lnTo>
                  <a:pt x="39" y="2"/>
                </a:lnTo>
                <a:lnTo>
                  <a:pt x="41" y="2"/>
                </a:lnTo>
                <a:lnTo>
                  <a:pt x="41" y="5"/>
                </a:lnTo>
                <a:lnTo>
                  <a:pt x="42" y="14"/>
                </a:lnTo>
                <a:lnTo>
                  <a:pt x="44" y="21"/>
                </a:lnTo>
                <a:lnTo>
                  <a:pt x="46" y="21"/>
                </a:lnTo>
                <a:lnTo>
                  <a:pt x="45" y="36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" name="Freeform 4"/>
          <xdr:cNvSpPr>
            <a:spLocks/>
          </xdr:cNvSpPr>
        </xdr:nvSpPr>
        <xdr:spPr bwMode="auto">
          <a:xfrm>
            <a:off x="6067354" y="4788391"/>
            <a:ext cx="723884" cy="500867"/>
          </a:xfrm>
          <a:custGeom>
            <a:avLst/>
            <a:gdLst>
              <a:gd name="T0" fmla="*/ 2147483647 w 76"/>
              <a:gd name="T1" fmla="*/ 2147483647 h 51"/>
              <a:gd name="T2" fmla="*/ 2147483647 w 76"/>
              <a:gd name="T3" fmla="*/ 2147483647 h 51"/>
              <a:gd name="T4" fmla="*/ 2147483647 w 76"/>
              <a:gd name="T5" fmla="*/ 2147483647 h 51"/>
              <a:gd name="T6" fmla="*/ 2147483647 w 76"/>
              <a:gd name="T7" fmla="*/ 2147483647 h 51"/>
              <a:gd name="T8" fmla="*/ 2147483647 w 76"/>
              <a:gd name="T9" fmla="*/ 2147483647 h 51"/>
              <a:gd name="T10" fmla="*/ 2147483647 w 76"/>
              <a:gd name="T11" fmla="*/ 2147483647 h 51"/>
              <a:gd name="T12" fmla="*/ 2147483647 w 76"/>
              <a:gd name="T13" fmla="*/ 2147483647 h 51"/>
              <a:gd name="T14" fmla="*/ 2147483647 w 76"/>
              <a:gd name="T15" fmla="*/ 2147483647 h 51"/>
              <a:gd name="T16" fmla="*/ 2147483647 w 76"/>
              <a:gd name="T17" fmla="*/ 2147483647 h 51"/>
              <a:gd name="T18" fmla="*/ 2147483647 w 76"/>
              <a:gd name="T19" fmla="*/ 2147483647 h 51"/>
              <a:gd name="T20" fmla="*/ 2147483647 w 76"/>
              <a:gd name="T21" fmla="*/ 2147483647 h 51"/>
              <a:gd name="T22" fmla="*/ 2147483647 w 76"/>
              <a:gd name="T23" fmla="*/ 2147483647 h 51"/>
              <a:gd name="T24" fmla="*/ 2147483647 w 76"/>
              <a:gd name="T25" fmla="*/ 2147483647 h 51"/>
              <a:gd name="T26" fmla="*/ 2147483647 w 76"/>
              <a:gd name="T27" fmla="*/ 2147483647 h 51"/>
              <a:gd name="T28" fmla="*/ 2147483647 w 76"/>
              <a:gd name="T29" fmla="*/ 2147483647 h 51"/>
              <a:gd name="T30" fmla="*/ 2147483647 w 76"/>
              <a:gd name="T31" fmla="*/ 2147483647 h 51"/>
              <a:gd name="T32" fmla="*/ 2147483647 w 76"/>
              <a:gd name="T33" fmla="*/ 2147483647 h 51"/>
              <a:gd name="T34" fmla="*/ 2147483647 w 76"/>
              <a:gd name="T35" fmla="*/ 2147483647 h 51"/>
              <a:gd name="T36" fmla="*/ 2147483647 w 76"/>
              <a:gd name="T37" fmla="*/ 2147483647 h 51"/>
              <a:gd name="T38" fmla="*/ 0 w 76"/>
              <a:gd name="T39" fmla="*/ 2147483647 h 51"/>
              <a:gd name="T40" fmla="*/ 2147483647 w 76"/>
              <a:gd name="T41" fmla="*/ 2147483647 h 51"/>
              <a:gd name="T42" fmla="*/ 2147483647 w 76"/>
              <a:gd name="T43" fmla="*/ 2147483647 h 51"/>
              <a:gd name="T44" fmla="*/ 2147483647 w 76"/>
              <a:gd name="T45" fmla="*/ 2147483647 h 51"/>
              <a:gd name="T46" fmla="*/ 2147483647 w 76"/>
              <a:gd name="T47" fmla="*/ 2147483647 h 51"/>
              <a:gd name="T48" fmla="*/ 2147483647 w 76"/>
              <a:gd name="T49" fmla="*/ 2147483647 h 51"/>
              <a:gd name="T50" fmla="*/ 2147483647 w 76"/>
              <a:gd name="T51" fmla="*/ 2147483647 h 51"/>
              <a:gd name="T52" fmla="*/ 2147483647 w 76"/>
              <a:gd name="T53" fmla="*/ 2147483647 h 51"/>
              <a:gd name="T54" fmla="*/ 2147483647 w 76"/>
              <a:gd name="T55" fmla="*/ 2147483647 h 51"/>
              <a:gd name="T56" fmla="*/ 2147483647 w 76"/>
              <a:gd name="T57" fmla="*/ 2147483647 h 51"/>
              <a:gd name="T58" fmla="*/ 2147483647 w 76"/>
              <a:gd name="T59" fmla="*/ 2147483647 h 51"/>
              <a:gd name="T60" fmla="*/ 2147483647 w 76"/>
              <a:gd name="T61" fmla="*/ 2147483647 h 51"/>
              <a:gd name="T62" fmla="*/ 2147483647 w 76"/>
              <a:gd name="T63" fmla="*/ 2147483647 h 51"/>
              <a:gd name="T64" fmla="*/ 2147483647 w 76"/>
              <a:gd name="T65" fmla="*/ 2147483647 h 51"/>
              <a:gd name="T66" fmla="*/ 2147483647 w 76"/>
              <a:gd name="T67" fmla="*/ 2147483647 h 51"/>
              <a:gd name="T68" fmla="*/ 2147483647 w 76"/>
              <a:gd name="T69" fmla="*/ 2147483647 h 51"/>
              <a:gd name="T70" fmla="*/ 2147483647 w 76"/>
              <a:gd name="T71" fmla="*/ 0 h 51"/>
              <a:gd name="T72" fmla="*/ 2147483647 w 76"/>
              <a:gd name="T73" fmla="*/ 2147483647 h 51"/>
              <a:gd name="T74" fmla="*/ 2147483647 w 76"/>
              <a:gd name="T75" fmla="*/ 2147483647 h 51"/>
              <a:gd name="T76" fmla="*/ 2147483647 w 76"/>
              <a:gd name="T77" fmla="*/ 2147483647 h 51"/>
              <a:gd name="T78" fmla="*/ 2147483647 w 76"/>
              <a:gd name="T79" fmla="*/ 2147483647 h 51"/>
              <a:gd name="T80" fmla="*/ 2147483647 w 76"/>
              <a:gd name="T81" fmla="*/ 2147483647 h 51"/>
              <a:gd name="T82" fmla="*/ 2147483647 w 76"/>
              <a:gd name="T83" fmla="*/ 2147483647 h 51"/>
              <a:gd name="T84" fmla="*/ 2147483647 w 76"/>
              <a:gd name="T85" fmla="*/ 2147483647 h 51"/>
              <a:gd name="T86" fmla="*/ 2147483647 w 76"/>
              <a:gd name="T87" fmla="*/ 2147483647 h 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6"/>
              <a:gd name="T133" fmla="*/ 0 h 51"/>
              <a:gd name="T134" fmla="*/ 76 w 76"/>
              <a:gd name="T135" fmla="*/ 51 h 51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6" h="51">
                <a:moveTo>
                  <a:pt x="76" y="29"/>
                </a:moveTo>
                <a:lnTo>
                  <a:pt x="72" y="34"/>
                </a:lnTo>
                <a:lnTo>
                  <a:pt x="70" y="37"/>
                </a:lnTo>
                <a:lnTo>
                  <a:pt x="68" y="41"/>
                </a:lnTo>
                <a:lnTo>
                  <a:pt x="68" y="49"/>
                </a:lnTo>
                <a:lnTo>
                  <a:pt x="62" y="51"/>
                </a:lnTo>
                <a:lnTo>
                  <a:pt x="58" y="38"/>
                </a:lnTo>
                <a:lnTo>
                  <a:pt x="53" y="37"/>
                </a:lnTo>
                <a:lnTo>
                  <a:pt x="45" y="35"/>
                </a:lnTo>
                <a:lnTo>
                  <a:pt x="42" y="34"/>
                </a:lnTo>
                <a:lnTo>
                  <a:pt x="39" y="33"/>
                </a:lnTo>
                <a:lnTo>
                  <a:pt x="35" y="29"/>
                </a:lnTo>
                <a:lnTo>
                  <a:pt x="34" y="29"/>
                </a:lnTo>
                <a:lnTo>
                  <a:pt x="33" y="28"/>
                </a:lnTo>
                <a:lnTo>
                  <a:pt x="30" y="32"/>
                </a:lnTo>
                <a:lnTo>
                  <a:pt x="27" y="39"/>
                </a:lnTo>
                <a:lnTo>
                  <a:pt x="16" y="40"/>
                </a:lnTo>
                <a:lnTo>
                  <a:pt x="12" y="40"/>
                </a:lnTo>
                <a:lnTo>
                  <a:pt x="0" y="41"/>
                </a:lnTo>
                <a:lnTo>
                  <a:pt x="1" y="37"/>
                </a:lnTo>
                <a:lnTo>
                  <a:pt x="2" y="35"/>
                </a:lnTo>
                <a:lnTo>
                  <a:pt x="4" y="33"/>
                </a:lnTo>
                <a:lnTo>
                  <a:pt x="8" y="30"/>
                </a:lnTo>
                <a:lnTo>
                  <a:pt x="9" y="24"/>
                </a:lnTo>
                <a:lnTo>
                  <a:pt x="10" y="21"/>
                </a:lnTo>
                <a:lnTo>
                  <a:pt x="11" y="20"/>
                </a:lnTo>
                <a:lnTo>
                  <a:pt x="12" y="18"/>
                </a:lnTo>
                <a:lnTo>
                  <a:pt x="14" y="14"/>
                </a:lnTo>
                <a:lnTo>
                  <a:pt x="16" y="12"/>
                </a:lnTo>
                <a:lnTo>
                  <a:pt x="19" y="9"/>
                </a:lnTo>
                <a:lnTo>
                  <a:pt x="21" y="8"/>
                </a:lnTo>
                <a:lnTo>
                  <a:pt x="24" y="8"/>
                </a:lnTo>
                <a:lnTo>
                  <a:pt x="24" y="6"/>
                </a:lnTo>
                <a:lnTo>
                  <a:pt x="26" y="2"/>
                </a:lnTo>
                <a:lnTo>
                  <a:pt x="26" y="0"/>
                </a:lnTo>
                <a:lnTo>
                  <a:pt x="51" y="15"/>
                </a:lnTo>
                <a:lnTo>
                  <a:pt x="62" y="21"/>
                </a:lnTo>
                <a:lnTo>
                  <a:pt x="62" y="22"/>
                </a:lnTo>
                <a:lnTo>
                  <a:pt x="63" y="22"/>
                </a:lnTo>
                <a:lnTo>
                  <a:pt x="65" y="23"/>
                </a:lnTo>
                <a:lnTo>
                  <a:pt x="68" y="25"/>
                </a:lnTo>
                <a:lnTo>
                  <a:pt x="73" y="27"/>
                </a:lnTo>
                <a:lnTo>
                  <a:pt x="76" y="29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" name="Freeform 5"/>
          <xdr:cNvSpPr>
            <a:spLocks/>
          </xdr:cNvSpPr>
        </xdr:nvSpPr>
        <xdr:spPr bwMode="auto">
          <a:xfrm>
            <a:off x="6285034" y="5337790"/>
            <a:ext cx="448898" cy="364979"/>
          </a:xfrm>
          <a:custGeom>
            <a:avLst/>
            <a:gdLst>
              <a:gd name="T0" fmla="*/ 2147483647 w 47"/>
              <a:gd name="T1" fmla="*/ 2147483647 h 37"/>
              <a:gd name="T2" fmla="*/ 2147483647 w 47"/>
              <a:gd name="T3" fmla="*/ 2147483647 h 37"/>
              <a:gd name="T4" fmla="*/ 2147483647 w 47"/>
              <a:gd name="T5" fmla="*/ 2147483647 h 37"/>
              <a:gd name="T6" fmla="*/ 2147483647 w 47"/>
              <a:gd name="T7" fmla="*/ 2147483647 h 37"/>
              <a:gd name="T8" fmla="*/ 2147483647 w 47"/>
              <a:gd name="T9" fmla="*/ 2147483647 h 37"/>
              <a:gd name="T10" fmla="*/ 2147483647 w 47"/>
              <a:gd name="T11" fmla="*/ 2147483647 h 37"/>
              <a:gd name="T12" fmla="*/ 2147483647 w 47"/>
              <a:gd name="T13" fmla="*/ 2147483647 h 37"/>
              <a:gd name="T14" fmla="*/ 2147483647 w 47"/>
              <a:gd name="T15" fmla="*/ 2147483647 h 37"/>
              <a:gd name="T16" fmla="*/ 2147483647 w 47"/>
              <a:gd name="T17" fmla="*/ 2147483647 h 37"/>
              <a:gd name="T18" fmla="*/ 2147483647 w 47"/>
              <a:gd name="T19" fmla="*/ 2147483647 h 37"/>
              <a:gd name="T20" fmla="*/ 2147483647 w 47"/>
              <a:gd name="T21" fmla="*/ 2147483647 h 37"/>
              <a:gd name="T22" fmla="*/ 2147483647 w 47"/>
              <a:gd name="T23" fmla="*/ 0 h 37"/>
              <a:gd name="T24" fmla="*/ 2147483647 w 47"/>
              <a:gd name="T25" fmla="*/ 2147483647 h 37"/>
              <a:gd name="T26" fmla="*/ 2147483647 w 47"/>
              <a:gd name="T27" fmla="*/ 2147483647 h 37"/>
              <a:gd name="T28" fmla="*/ 2147483647 w 47"/>
              <a:gd name="T29" fmla="*/ 2147483647 h 37"/>
              <a:gd name="T30" fmla="*/ 2147483647 w 47"/>
              <a:gd name="T31" fmla="*/ 2147483647 h 37"/>
              <a:gd name="T32" fmla="*/ 2147483647 w 47"/>
              <a:gd name="T33" fmla="*/ 2147483647 h 37"/>
              <a:gd name="T34" fmla="*/ 2147483647 w 47"/>
              <a:gd name="T35" fmla="*/ 2147483647 h 37"/>
              <a:gd name="T36" fmla="*/ 2147483647 w 47"/>
              <a:gd name="T37" fmla="*/ 2147483647 h 37"/>
              <a:gd name="T38" fmla="*/ 2147483647 w 47"/>
              <a:gd name="T39" fmla="*/ 2147483647 h 37"/>
              <a:gd name="T40" fmla="*/ 2147483647 w 47"/>
              <a:gd name="T41" fmla="*/ 2147483647 h 37"/>
              <a:gd name="T42" fmla="*/ 2147483647 w 47"/>
              <a:gd name="T43" fmla="*/ 2147483647 h 37"/>
              <a:gd name="T44" fmla="*/ 2147483647 w 47"/>
              <a:gd name="T45" fmla="*/ 2147483647 h 37"/>
              <a:gd name="T46" fmla="*/ 2147483647 w 47"/>
              <a:gd name="T47" fmla="*/ 2147483647 h 37"/>
              <a:gd name="T48" fmla="*/ 0 w 47"/>
              <a:gd name="T49" fmla="*/ 2147483647 h 37"/>
              <a:gd name="T50" fmla="*/ 2147483647 w 47"/>
              <a:gd name="T51" fmla="*/ 2147483647 h 37"/>
              <a:gd name="T52" fmla="*/ 0 w 47"/>
              <a:gd name="T53" fmla="*/ 2147483647 h 37"/>
              <a:gd name="T54" fmla="*/ 2147483647 w 47"/>
              <a:gd name="T55" fmla="*/ 2147483647 h 37"/>
              <a:gd name="T56" fmla="*/ 2147483647 w 47"/>
              <a:gd name="T57" fmla="*/ 2147483647 h 37"/>
              <a:gd name="T58" fmla="*/ 2147483647 w 47"/>
              <a:gd name="T59" fmla="*/ 2147483647 h 37"/>
              <a:gd name="T60" fmla="*/ 2147483647 w 47"/>
              <a:gd name="T61" fmla="*/ 2147483647 h 37"/>
              <a:gd name="T62" fmla="*/ 2147483647 w 47"/>
              <a:gd name="T63" fmla="*/ 2147483647 h 37"/>
              <a:gd name="T64" fmla="*/ 2147483647 w 47"/>
              <a:gd name="T65" fmla="*/ 2147483647 h 37"/>
              <a:gd name="T66" fmla="*/ 2147483647 w 47"/>
              <a:gd name="T67" fmla="*/ 2147483647 h 37"/>
              <a:gd name="T68" fmla="*/ 2147483647 w 47"/>
              <a:gd name="T69" fmla="*/ 2147483647 h 37"/>
              <a:gd name="T70" fmla="*/ 2147483647 w 47"/>
              <a:gd name="T71" fmla="*/ 2147483647 h 37"/>
              <a:gd name="T72" fmla="*/ 2147483647 w 47"/>
              <a:gd name="T73" fmla="*/ 2147483647 h 37"/>
              <a:gd name="T74" fmla="*/ 2147483647 w 47"/>
              <a:gd name="T75" fmla="*/ 2147483647 h 37"/>
              <a:gd name="T76" fmla="*/ 2147483647 w 47"/>
              <a:gd name="T77" fmla="*/ 2147483647 h 37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7"/>
              <a:gd name="T118" fmla="*/ 0 h 37"/>
              <a:gd name="T119" fmla="*/ 47 w 47"/>
              <a:gd name="T120" fmla="*/ 37 h 37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7" h="37">
                <a:moveTo>
                  <a:pt x="12" y="37"/>
                </a:moveTo>
                <a:lnTo>
                  <a:pt x="16" y="37"/>
                </a:lnTo>
                <a:lnTo>
                  <a:pt x="24" y="36"/>
                </a:lnTo>
                <a:lnTo>
                  <a:pt x="24" y="33"/>
                </a:lnTo>
                <a:lnTo>
                  <a:pt x="47" y="30"/>
                </a:lnTo>
                <a:lnTo>
                  <a:pt x="46" y="25"/>
                </a:lnTo>
                <a:lnTo>
                  <a:pt x="46" y="21"/>
                </a:lnTo>
                <a:lnTo>
                  <a:pt x="45" y="17"/>
                </a:lnTo>
                <a:lnTo>
                  <a:pt x="44" y="14"/>
                </a:lnTo>
                <a:lnTo>
                  <a:pt x="43" y="8"/>
                </a:lnTo>
                <a:lnTo>
                  <a:pt x="42" y="8"/>
                </a:lnTo>
                <a:lnTo>
                  <a:pt x="41" y="0"/>
                </a:lnTo>
                <a:lnTo>
                  <a:pt x="32" y="2"/>
                </a:lnTo>
                <a:lnTo>
                  <a:pt x="29" y="2"/>
                </a:lnTo>
                <a:lnTo>
                  <a:pt x="28" y="3"/>
                </a:lnTo>
                <a:lnTo>
                  <a:pt x="26" y="4"/>
                </a:lnTo>
                <a:lnTo>
                  <a:pt x="24" y="5"/>
                </a:lnTo>
                <a:lnTo>
                  <a:pt x="21" y="6"/>
                </a:lnTo>
                <a:lnTo>
                  <a:pt x="15" y="10"/>
                </a:lnTo>
                <a:lnTo>
                  <a:pt x="14" y="11"/>
                </a:lnTo>
                <a:lnTo>
                  <a:pt x="12" y="13"/>
                </a:lnTo>
                <a:lnTo>
                  <a:pt x="4" y="14"/>
                </a:lnTo>
                <a:lnTo>
                  <a:pt x="0" y="15"/>
                </a:lnTo>
                <a:lnTo>
                  <a:pt x="1" y="16"/>
                </a:lnTo>
                <a:lnTo>
                  <a:pt x="0" y="16"/>
                </a:lnTo>
                <a:lnTo>
                  <a:pt x="2" y="21"/>
                </a:lnTo>
                <a:lnTo>
                  <a:pt x="4" y="28"/>
                </a:lnTo>
                <a:lnTo>
                  <a:pt x="4" y="29"/>
                </a:lnTo>
                <a:lnTo>
                  <a:pt x="9" y="27"/>
                </a:lnTo>
                <a:lnTo>
                  <a:pt x="10" y="27"/>
                </a:lnTo>
                <a:lnTo>
                  <a:pt x="11" y="30"/>
                </a:lnTo>
                <a:lnTo>
                  <a:pt x="12" y="34"/>
                </a:lnTo>
                <a:lnTo>
                  <a:pt x="12" y="35"/>
                </a:lnTo>
                <a:lnTo>
                  <a:pt x="12" y="37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" name="Freeform 6"/>
          <xdr:cNvSpPr>
            <a:spLocks/>
          </xdr:cNvSpPr>
        </xdr:nvSpPr>
        <xdr:spPr bwMode="auto">
          <a:xfrm>
            <a:off x="8191252" y="5681406"/>
            <a:ext cx="351395" cy="491162"/>
          </a:xfrm>
          <a:custGeom>
            <a:avLst/>
            <a:gdLst>
              <a:gd name="T0" fmla="*/ 2147483647 w 37"/>
              <a:gd name="T1" fmla="*/ 2147483647 h 50"/>
              <a:gd name="T2" fmla="*/ 2147483647 w 37"/>
              <a:gd name="T3" fmla="*/ 2147483647 h 50"/>
              <a:gd name="T4" fmla="*/ 2147483647 w 37"/>
              <a:gd name="T5" fmla="*/ 2147483647 h 50"/>
              <a:gd name="T6" fmla="*/ 2147483647 w 37"/>
              <a:gd name="T7" fmla="*/ 2147483647 h 50"/>
              <a:gd name="T8" fmla="*/ 2147483647 w 37"/>
              <a:gd name="T9" fmla="*/ 2147483647 h 50"/>
              <a:gd name="T10" fmla="*/ 2147483647 w 37"/>
              <a:gd name="T11" fmla="*/ 2147483647 h 50"/>
              <a:gd name="T12" fmla="*/ 2147483647 w 37"/>
              <a:gd name="T13" fmla="*/ 2147483647 h 50"/>
              <a:gd name="T14" fmla="*/ 2147483647 w 37"/>
              <a:gd name="T15" fmla="*/ 2147483647 h 50"/>
              <a:gd name="T16" fmla="*/ 2147483647 w 37"/>
              <a:gd name="T17" fmla="*/ 2147483647 h 50"/>
              <a:gd name="T18" fmla="*/ 2147483647 w 37"/>
              <a:gd name="T19" fmla="*/ 2147483647 h 50"/>
              <a:gd name="T20" fmla="*/ 2147483647 w 37"/>
              <a:gd name="T21" fmla="*/ 2147483647 h 50"/>
              <a:gd name="T22" fmla="*/ 2147483647 w 37"/>
              <a:gd name="T23" fmla="*/ 2147483647 h 50"/>
              <a:gd name="T24" fmla="*/ 2147483647 w 37"/>
              <a:gd name="T25" fmla="*/ 2147483647 h 50"/>
              <a:gd name="T26" fmla="*/ 2147483647 w 37"/>
              <a:gd name="T27" fmla="*/ 2147483647 h 50"/>
              <a:gd name="T28" fmla="*/ 2147483647 w 37"/>
              <a:gd name="T29" fmla="*/ 2147483647 h 50"/>
              <a:gd name="T30" fmla="*/ 2147483647 w 37"/>
              <a:gd name="T31" fmla="*/ 2147483647 h 50"/>
              <a:gd name="T32" fmla="*/ 0 w 37"/>
              <a:gd name="T33" fmla="*/ 2147483647 h 50"/>
              <a:gd name="T34" fmla="*/ 0 w 37"/>
              <a:gd name="T35" fmla="*/ 2147483647 h 50"/>
              <a:gd name="T36" fmla="*/ 0 w 37"/>
              <a:gd name="T37" fmla="*/ 2147483647 h 50"/>
              <a:gd name="T38" fmla="*/ 2147483647 w 37"/>
              <a:gd name="T39" fmla="*/ 2147483647 h 50"/>
              <a:gd name="T40" fmla="*/ 2147483647 w 37"/>
              <a:gd name="T41" fmla="*/ 2147483647 h 50"/>
              <a:gd name="T42" fmla="*/ 2147483647 w 37"/>
              <a:gd name="T43" fmla="*/ 2147483647 h 50"/>
              <a:gd name="T44" fmla="*/ 2147483647 w 37"/>
              <a:gd name="T45" fmla="*/ 2147483647 h 50"/>
              <a:gd name="T46" fmla="*/ 2147483647 w 37"/>
              <a:gd name="T47" fmla="*/ 0 h 50"/>
              <a:gd name="T48" fmla="*/ 2147483647 w 37"/>
              <a:gd name="T49" fmla="*/ 2147483647 h 50"/>
              <a:gd name="T50" fmla="*/ 2147483647 w 37"/>
              <a:gd name="T51" fmla="*/ 2147483647 h 50"/>
              <a:gd name="T52" fmla="*/ 2147483647 w 37"/>
              <a:gd name="T53" fmla="*/ 2147483647 h 50"/>
              <a:gd name="T54" fmla="*/ 2147483647 w 37"/>
              <a:gd name="T55" fmla="*/ 2147483647 h 50"/>
              <a:gd name="T56" fmla="*/ 2147483647 w 37"/>
              <a:gd name="T57" fmla="*/ 2147483647 h 50"/>
              <a:gd name="T58" fmla="*/ 2147483647 w 37"/>
              <a:gd name="T59" fmla="*/ 2147483647 h 50"/>
              <a:gd name="T60" fmla="*/ 2147483647 w 37"/>
              <a:gd name="T61" fmla="*/ 2147483647 h 50"/>
              <a:gd name="T62" fmla="*/ 2147483647 w 37"/>
              <a:gd name="T63" fmla="*/ 2147483647 h 50"/>
              <a:gd name="T64" fmla="*/ 2147483647 w 37"/>
              <a:gd name="T65" fmla="*/ 2147483647 h 50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7"/>
              <a:gd name="T100" fmla="*/ 0 h 50"/>
              <a:gd name="T101" fmla="*/ 37 w 37"/>
              <a:gd name="T102" fmla="*/ 50 h 50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7" h="50">
                <a:moveTo>
                  <a:pt x="36" y="14"/>
                </a:moveTo>
                <a:lnTo>
                  <a:pt x="37" y="19"/>
                </a:lnTo>
                <a:lnTo>
                  <a:pt x="36" y="20"/>
                </a:lnTo>
                <a:lnTo>
                  <a:pt x="37" y="35"/>
                </a:lnTo>
                <a:lnTo>
                  <a:pt x="37" y="41"/>
                </a:lnTo>
                <a:lnTo>
                  <a:pt x="36" y="45"/>
                </a:lnTo>
                <a:lnTo>
                  <a:pt x="36" y="50"/>
                </a:lnTo>
                <a:lnTo>
                  <a:pt x="33" y="46"/>
                </a:lnTo>
                <a:lnTo>
                  <a:pt x="31" y="46"/>
                </a:lnTo>
                <a:lnTo>
                  <a:pt x="24" y="44"/>
                </a:lnTo>
                <a:lnTo>
                  <a:pt x="18" y="44"/>
                </a:lnTo>
                <a:lnTo>
                  <a:pt x="3" y="44"/>
                </a:lnTo>
                <a:lnTo>
                  <a:pt x="2" y="38"/>
                </a:lnTo>
                <a:lnTo>
                  <a:pt x="1" y="32"/>
                </a:lnTo>
                <a:lnTo>
                  <a:pt x="1" y="25"/>
                </a:lnTo>
                <a:lnTo>
                  <a:pt x="0" y="18"/>
                </a:lnTo>
                <a:lnTo>
                  <a:pt x="0" y="14"/>
                </a:lnTo>
                <a:lnTo>
                  <a:pt x="0" y="5"/>
                </a:lnTo>
                <a:lnTo>
                  <a:pt x="3" y="5"/>
                </a:lnTo>
                <a:lnTo>
                  <a:pt x="5" y="4"/>
                </a:lnTo>
                <a:lnTo>
                  <a:pt x="6" y="3"/>
                </a:lnTo>
                <a:lnTo>
                  <a:pt x="7" y="2"/>
                </a:lnTo>
                <a:lnTo>
                  <a:pt x="9" y="0"/>
                </a:lnTo>
                <a:lnTo>
                  <a:pt x="11" y="2"/>
                </a:lnTo>
                <a:lnTo>
                  <a:pt x="12" y="4"/>
                </a:lnTo>
                <a:lnTo>
                  <a:pt x="13" y="6"/>
                </a:lnTo>
                <a:lnTo>
                  <a:pt x="17" y="5"/>
                </a:lnTo>
                <a:lnTo>
                  <a:pt x="21" y="5"/>
                </a:lnTo>
                <a:lnTo>
                  <a:pt x="25" y="5"/>
                </a:lnTo>
                <a:lnTo>
                  <a:pt x="29" y="9"/>
                </a:lnTo>
                <a:lnTo>
                  <a:pt x="30" y="9"/>
                </a:lnTo>
                <a:lnTo>
                  <a:pt x="36" y="14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" name="Freeform 7"/>
          <xdr:cNvSpPr>
            <a:spLocks/>
          </xdr:cNvSpPr>
        </xdr:nvSpPr>
        <xdr:spPr bwMode="auto">
          <a:xfrm>
            <a:off x="7665946" y="4926226"/>
            <a:ext cx="580618" cy="401856"/>
          </a:xfrm>
          <a:custGeom>
            <a:avLst/>
            <a:gdLst>
              <a:gd name="T0" fmla="*/ 2147483647 w 61"/>
              <a:gd name="T1" fmla="*/ 2147483647 h 41"/>
              <a:gd name="T2" fmla="*/ 2147483647 w 61"/>
              <a:gd name="T3" fmla="*/ 2147483647 h 41"/>
              <a:gd name="T4" fmla="*/ 2147483647 w 61"/>
              <a:gd name="T5" fmla="*/ 2147483647 h 41"/>
              <a:gd name="T6" fmla="*/ 2147483647 w 61"/>
              <a:gd name="T7" fmla="*/ 2147483647 h 41"/>
              <a:gd name="T8" fmla="*/ 2147483647 w 61"/>
              <a:gd name="T9" fmla="*/ 2147483647 h 41"/>
              <a:gd name="T10" fmla="*/ 2147483647 w 61"/>
              <a:gd name="T11" fmla="*/ 2147483647 h 41"/>
              <a:gd name="T12" fmla="*/ 2147483647 w 61"/>
              <a:gd name="T13" fmla="*/ 2147483647 h 41"/>
              <a:gd name="T14" fmla="*/ 2147483647 w 61"/>
              <a:gd name="T15" fmla="*/ 2147483647 h 41"/>
              <a:gd name="T16" fmla="*/ 2147483647 w 61"/>
              <a:gd name="T17" fmla="*/ 2147483647 h 41"/>
              <a:gd name="T18" fmla="*/ 2147483647 w 61"/>
              <a:gd name="T19" fmla="*/ 2147483647 h 41"/>
              <a:gd name="T20" fmla="*/ 2147483647 w 61"/>
              <a:gd name="T21" fmla="*/ 2147483647 h 41"/>
              <a:gd name="T22" fmla="*/ 2147483647 w 61"/>
              <a:gd name="T23" fmla="*/ 2147483647 h 41"/>
              <a:gd name="T24" fmla="*/ 2147483647 w 61"/>
              <a:gd name="T25" fmla="*/ 2147483647 h 41"/>
              <a:gd name="T26" fmla="*/ 2147483647 w 61"/>
              <a:gd name="T27" fmla="*/ 2147483647 h 41"/>
              <a:gd name="T28" fmla="*/ 0 w 61"/>
              <a:gd name="T29" fmla="*/ 2147483647 h 41"/>
              <a:gd name="T30" fmla="*/ 2147483647 w 61"/>
              <a:gd name="T31" fmla="*/ 2147483647 h 41"/>
              <a:gd name="T32" fmla="*/ 2147483647 w 61"/>
              <a:gd name="T33" fmla="*/ 2147483647 h 41"/>
              <a:gd name="T34" fmla="*/ 2147483647 w 61"/>
              <a:gd name="T35" fmla="*/ 2147483647 h 41"/>
              <a:gd name="T36" fmla="*/ 2147483647 w 61"/>
              <a:gd name="T37" fmla="*/ 2147483647 h 41"/>
              <a:gd name="T38" fmla="*/ 2147483647 w 61"/>
              <a:gd name="T39" fmla="*/ 2147483647 h 41"/>
              <a:gd name="T40" fmla="*/ 2147483647 w 61"/>
              <a:gd name="T41" fmla="*/ 2147483647 h 41"/>
              <a:gd name="T42" fmla="*/ 2147483647 w 61"/>
              <a:gd name="T43" fmla="*/ 2147483647 h 41"/>
              <a:gd name="T44" fmla="*/ 2147483647 w 61"/>
              <a:gd name="T45" fmla="*/ 2147483647 h 41"/>
              <a:gd name="T46" fmla="*/ 2147483647 w 61"/>
              <a:gd name="T47" fmla="*/ 2147483647 h 41"/>
              <a:gd name="T48" fmla="*/ 2147483647 w 61"/>
              <a:gd name="T49" fmla="*/ 2147483647 h 41"/>
              <a:gd name="T50" fmla="*/ 2147483647 w 61"/>
              <a:gd name="T51" fmla="*/ 2147483647 h 41"/>
              <a:gd name="T52" fmla="*/ 2147483647 w 61"/>
              <a:gd name="T53" fmla="*/ 2147483647 h 41"/>
              <a:gd name="T54" fmla="*/ 2147483647 w 61"/>
              <a:gd name="T55" fmla="*/ 2147483647 h 41"/>
              <a:gd name="T56" fmla="*/ 2147483647 w 61"/>
              <a:gd name="T57" fmla="*/ 2147483647 h 41"/>
              <a:gd name="T58" fmla="*/ 2147483647 w 61"/>
              <a:gd name="T59" fmla="*/ 2147483647 h 41"/>
              <a:gd name="T60" fmla="*/ 2147483647 w 61"/>
              <a:gd name="T61" fmla="*/ 2147483647 h 41"/>
              <a:gd name="T62" fmla="*/ 2147483647 w 61"/>
              <a:gd name="T63" fmla="*/ 2147483647 h 41"/>
              <a:gd name="T64" fmla="*/ 2147483647 w 61"/>
              <a:gd name="T65" fmla="*/ 2147483647 h 41"/>
              <a:gd name="T66" fmla="*/ 2147483647 w 61"/>
              <a:gd name="T67" fmla="*/ 2147483647 h 41"/>
              <a:gd name="T68" fmla="*/ 2147483647 w 61"/>
              <a:gd name="T69" fmla="*/ 2147483647 h 41"/>
              <a:gd name="T70" fmla="*/ 2147483647 w 61"/>
              <a:gd name="T71" fmla="*/ 2147483647 h 41"/>
              <a:gd name="T72" fmla="*/ 2147483647 w 61"/>
              <a:gd name="T73" fmla="*/ 2147483647 h 41"/>
              <a:gd name="T74" fmla="*/ 2147483647 w 61"/>
              <a:gd name="T75" fmla="*/ 0 h 41"/>
              <a:gd name="T76" fmla="*/ 2147483647 w 61"/>
              <a:gd name="T77" fmla="*/ 2147483647 h 41"/>
              <a:gd name="T78" fmla="*/ 2147483647 w 61"/>
              <a:gd name="T79" fmla="*/ 2147483647 h 41"/>
              <a:gd name="T80" fmla="*/ 2147483647 w 61"/>
              <a:gd name="T81" fmla="*/ 2147483647 h 41"/>
              <a:gd name="T82" fmla="*/ 2147483647 w 61"/>
              <a:gd name="T83" fmla="*/ 2147483647 h 41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61"/>
              <a:gd name="T127" fmla="*/ 0 h 41"/>
              <a:gd name="T128" fmla="*/ 61 w 61"/>
              <a:gd name="T129" fmla="*/ 41 h 41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61" h="41">
                <a:moveTo>
                  <a:pt x="61" y="32"/>
                </a:moveTo>
                <a:lnTo>
                  <a:pt x="47" y="35"/>
                </a:lnTo>
                <a:lnTo>
                  <a:pt x="43" y="36"/>
                </a:lnTo>
                <a:lnTo>
                  <a:pt x="41" y="37"/>
                </a:lnTo>
                <a:lnTo>
                  <a:pt x="36" y="38"/>
                </a:lnTo>
                <a:lnTo>
                  <a:pt x="27" y="39"/>
                </a:lnTo>
                <a:lnTo>
                  <a:pt x="21" y="40"/>
                </a:lnTo>
                <a:lnTo>
                  <a:pt x="14" y="41"/>
                </a:lnTo>
                <a:lnTo>
                  <a:pt x="6" y="41"/>
                </a:lnTo>
                <a:lnTo>
                  <a:pt x="6" y="40"/>
                </a:lnTo>
                <a:lnTo>
                  <a:pt x="3" y="34"/>
                </a:lnTo>
                <a:lnTo>
                  <a:pt x="3" y="33"/>
                </a:lnTo>
                <a:lnTo>
                  <a:pt x="1" y="29"/>
                </a:lnTo>
                <a:lnTo>
                  <a:pt x="0" y="27"/>
                </a:lnTo>
                <a:lnTo>
                  <a:pt x="1" y="21"/>
                </a:lnTo>
                <a:lnTo>
                  <a:pt x="2" y="18"/>
                </a:lnTo>
                <a:lnTo>
                  <a:pt x="2" y="17"/>
                </a:lnTo>
                <a:lnTo>
                  <a:pt x="3" y="14"/>
                </a:lnTo>
                <a:lnTo>
                  <a:pt x="3" y="13"/>
                </a:lnTo>
                <a:lnTo>
                  <a:pt x="3" y="11"/>
                </a:lnTo>
                <a:lnTo>
                  <a:pt x="3" y="9"/>
                </a:lnTo>
                <a:lnTo>
                  <a:pt x="6" y="8"/>
                </a:lnTo>
                <a:lnTo>
                  <a:pt x="12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20" y="7"/>
                </a:lnTo>
                <a:lnTo>
                  <a:pt x="29" y="7"/>
                </a:lnTo>
                <a:lnTo>
                  <a:pt x="30" y="5"/>
                </a:lnTo>
                <a:lnTo>
                  <a:pt x="30" y="2"/>
                </a:lnTo>
                <a:lnTo>
                  <a:pt x="30" y="1"/>
                </a:lnTo>
                <a:lnTo>
                  <a:pt x="36" y="2"/>
                </a:lnTo>
                <a:lnTo>
                  <a:pt x="40" y="2"/>
                </a:lnTo>
                <a:lnTo>
                  <a:pt x="42" y="2"/>
                </a:lnTo>
                <a:lnTo>
                  <a:pt x="44" y="1"/>
                </a:lnTo>
                <a:lnTo>
                  <a:pt x="45" y="1"/>
                </a:lnTo>
                <a:lnTo>
                  <a:pt x="53" y="0"/>
                </a:lnTo>
                <a:lnTo>
                  <a:pt x="54" y="5"/>
                </a:lnTo>
                <a:lnTo>
                  <a:pt x="55" y="11"/>
                </a:lnTo>
                <a:lnTo>
                  <a:pt x="58" y="22"/>
                </a:lnTo>
                <a:lnTo>
                  <a:pt x="61" y="32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" name="Freeform 8"/>
          <xdr:cNvSpPr>
            <a:spLocks/>
          </xdr:cNvSpPr>
        </xdr:nvSpPr>
        <xdr:spPr bwMode="auto">
          <a:xfrm>
            <a:off x="6913408" y="1853078"/>
            <a:ext cx="637926" cy="893017"/>
          </a:xfrm>
          <a:custGeom>
            <a:avLst/>
            <a:gdLst>
              <a:gd name="T0" fmla="*/ 2147483647 w 67"/>
              <a:gd name="T1" fmla="*/ 2147483647 h 91"/>
              <a:gd name="T2" fmla="*/ 2147483647 w 67"/>
              <a:gd name="T3" fmla="*/ 2147483647 h 91"/>
              <a:gd name="T4" fmla="*/ 2147483647 w 67"/>
              <a:gd name="T5" fmla="*/ 2147483647 h 91"/>
              <a:gd name="T6" fmla="*/ 2147483647 w 67"/>
              <a:gd name="T7" fmla="*/ 2147483647 h 91"/>
              <a:gd name="T8" fmla="*/ 2147483647 w 67"/>
              <a:gd name="T9" fmla="*/ 2147483647 h 91"/>
              <a:gd name="T10" fmla="*/ 2147483647 w 67"/>
              <a:gd name="T11" fmla="*/ 2147483647 h 91"/>
              <a:gd name="T12" fmla="*/ 2147483647 w 67"/>
              <a:gd name="T13" fmla="*/ 2147483647 h 91"/>
              <a:gd name="T14" fmla="*/ 2147483647 w 67"/>
              <a:gd name="T15" fmla="*/ 2147483647 h 91"/>
              <a:gd name="T16" fmla="*/ 2147483647 w 67"/>
              <a:gd name="T17" fmla="*/ 2147483647 h 91"/>
              <a:gd name="T18" fmla="*/ 2147483647 w 67"/>
              <a:gd name="T19" fmla="*/ 2147483647 h 91"/>
              <a:gd name="T20" fmla="*/ 2147483647 w 67"/>
              <a:gd name="T21" fmla="*/ 2147483647 h 91"/>
              <a:gd name="T22" fmla="*/ 2147483647 w 67"/>
              <a:gd name="T23" fmla="*/ 2147483647 h 91"/>
              <a:gd name="T24" fmla="*/ 2147483647 w 67"/>
              <a:gd name="T25" fmla="*/ 2147483647 h 91"/>
              <a:gd name="T26" fmla="*/ 2147483647 w 67"/>
              <a:gd name="T27" fmla="*/ 2147483647 h 91"/>
              <a:gd name="T28" fmla="*/ 2147483647 w 67"/>
              <a:gd name="T29" fmla="*/ 2147483647 h 91"/>
              <a:gd name="T30" fmla="*/ 2147483647 w 67"/>
              <a:gd name="T31" fmla="*/ 2147483647 h 91"/>
              <a:gd name="T32" fmla="*/ 2147483647 w 67"/>
              <a:gd name="T33" fmla="*/ 2147483647 h 91"/>
              <a:gd name="T34" fmla="*/ 2147483647 w 67"/>
              <a:gd name="T35" fmla="*/ 2147483647 h 91"/>
              <a:gd name="T36" fmla="*/ 2147483647 w 67"/>
              <a:gd name="T37" fmla="*/ 2147483647 h 91"/>
              <a:gd name="T38" fmla="*/ 2147483647 w 67"/>
              <a:gd name="T39" fmla="*/ 2147483647 h 91"/>
              <a:gd name="T40" fmla="*/ 2147483647 w 67"/>
              <a:gd name="T41" fmla="*/ 2147483647 h 91"/>
              <a:gd name="T42" fmla="*/ 2147483647 w 67"/>
              <a:gd name="T43" fmla="*/ 2147483647 h 91"/>
              <a:gd name="T44" fmla="*/ 2147483647 w 67"/>
              <a:gd name="T45" fmla="*/ 2147483647 h 91"/>
              <a:gd name="T46" fmla="*/ 2147483647 w 67"/>
              <a:gd name="T47" fmla="*/ 2147483647 h 91"/>
              <a:gd name="T48" fmla="*/ 2147483647 w 67"/>
              <a:gd name="T49" fmla="*/ 2147483647 h 91"/>
              <a:gd name="T50" fmla="*/ 2147483647 w 67"/>
              <a:gd name="T51" fmla="*/ 2147483647 h 91"/>
              <a:gd name="T52" fmla="*/ 2147483647 w 67"/>
              <a:gd name="T53" fmla="*/ 2147483647 h 91"/>
              <a:gd name="T54" fmla="*/ 2147483647 w 67"/>
              <a:gd name="T55" fmla="*/ 2147483647 h 91"/>
              <a:gd name="T56" fmla="*/ 2147483647 w 67"/>
              <a:gd name="T57" fmla="*/ 2147483647 h 91"/>
              <a:gd name="T58" fmla="*/ 2147483647 w 67"/>
              <a:gd name="T59" fmla="*/ 2147483647 h 91"/>
              <a:gd name="T60" fmla="*/ 2147483647 w 67"/>
              <a:gd name="T61" fmla="*/ 2147483647 h 91"/>
              <a:gd name="T62" fmla="*/ 2147483647 w 67"/>
              <a:gd name="T63" fmla="*/ 2147483647 h 91"/>
              <a:gd name="T64" fmla="*/ 2147483647 w 67"/>
              <a:gd name="T65" fmla="*/ 2147483647 h 91"/>
              <a:gd name="T66" fmla="*/ 2147483647 w 67"/>
              <a:gd name="T67" fmla="*/ 2147483647 h 91"/>
              <a:gd name="T68" fmla="*/ 2147483647 w 67"/>
              <a:gd name="T69" fmla="*/ 0 h 91"/>
              <a:gd name="T70" fmla="*/ 2147483647 w 67"/>
              <a:gd name="T71" fmla="*/ 2147483647 h 91"/>
              <a:gd name="T72" fmla="*/ 2147483647 w 67"/>
              <a:gd name="T73" fmla="*/ 2147483647 h 91"/>
              <a:gd name="T74" fmla="*/ 2147483647 w 67"/>
              <a:gd name="T75" fmla="*/ 2147483647 h 91"/>
              <a:gd name="T76" fmla="*/ 2147483647 w 67"/>
              <a:gd name="T77" fmla="*/ 2147483647 h 91"/>
              <a:gd name="T78" fmla="*/ 2147483647 w 67"/>
              <a:gd name="T79" fmla="*/ 2147483647 h 91"/>
              <a:gd name="T80" fmla="*/ 2147483647 w 67"/>
              <a:gd name="T81" fmla="*/ 2147483647 h 91"/>
              <a:gd name="T82" fmla="*/ 2147483647 w 67"/>
              <a:gd name="T83" fmla="*/ 2147483647 h 91"/>
              <a:gd name="T84" fmla="*/ 2147483647 w 67"/>
              <a:gd name="T85" fmla="*/ 2147483647 h 91"/>
              <a:gd name="T86" fmla="*/ 2147483647 w 67"/>
              <a:gd name="T87" fmla="*/ 2147483647 h 91"/>
              <a:gd name="T88" fmla="*/ 2147483647 w 67"/>
              <a:gd name="T89" fmla="*/ 2147483647 h 91"/>
              <a:gd name="T90" fmla="*/ 2147483647 w 67"/>
              <a:gd name="T91" fmla="*/ 2147483647 h 91"/>
              <a:gd name="T92" fmla="*/ 2147483647 w 67"/>
              <a:gd name="T93" fmla="*/ 2147483647 h 91"/>
              <a:gd name="T94" fmla="*/ 2147483647 w 67"/>
              <a:gd name="T95" fmla="*/ 2147483647 h 91"/>
              <a:gd name="T96" fmla="*/ 0 w 67"/>
              <a:gd name="T97" fmla="*/ 2147483647 h 91"/>
              <a:gd name="T98" fmla="*/ 0 w 67"/>
              <a:gd name="T99" fmla="*/ 2147483647 h 91"/>
              <a:gd name="T100" fmla="*/ 2147483647 w 67"/>
              <a:gd name="T101" fmla="*/ 2147483647 h 91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67"/>
              <a:gd name="T154" fmla="*/ 0 h 91"/>
              <a:gd name="T155" fmla="*/ 67 w 67"/>
              <a:gd name="T156" fmla="*/ 91 h 91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67" h="91">
                <a:moveTo>
                  <a:pt x="1" y="35"/>
                </a:moveTo>
                <a:lnTo>
                  <a:pt x="4" y="35"/>
                </a:lnTo>
                <a:lnTo>
                  <a:pt x="7" y="45"/>
                </a:lnTo>
                <a:lnTo>
                  <a:pt x="10" y="45"/>
                </a:lnTo>
                <a:lnTo>
                  <a:pt x="14" y="63"/>
                </a:lnTo>
                <a:lnTo>
                  <a:pt x="14" y="72"/>
                </a:lnTo>
                <a:lnTo>
                  <a:pt x="17" y="91"/>
                </a:lnTo>
                <a:lnTo>
                  <a:pt x="28" y="89"/>
                </a:lnTo>
                <a:lnTo>
                  <a:pt x="39" y="88"/>
                </a:lnTo>
                <a:lnTo>
                  <a:pt x="43" y="87"/>
                </a:lnTo>
                <a:lnTo>
                  <a:pt x="47" y="86"/>
                </a:lnTo>
                <a:lnTo>
                  <a:pt x="52" y="84"/>
                </a:lnTo>
                <a:lnTo>
                  <a:pt x="57" y="82"/>
                </a:lnTo>
                <a:lnTo>
                  <a:pt x="66" y="79"/>
                </a:lnTo>
                <a:lnTo>
                  <a:pt x="66" y="75"/>
                </a:lnTo>
                <a:lnTo>
                  <a:pt x="67" y="71"/>
                </a:lnTo>
                <a:lnTo>
                  <a:pt x="66" y="65"/>
                </a:lnTo>
                <a:lnTo>
                  <a:pt x="66" y="63"/>
                </a:lnTo>
                <a:lnTo>
                  <a:pt x="63" y="55"/>
                </a:lnTo>
                <a:lnTo>
                  <a:pt x="61" y="53"/>
                </a:lnTo>
                <a:lnTo>
                  <a:pt x="59" y="51"/>
                </a:lnTo>
                <a:lnTo>
                  <a:pt x="58" y="49"/>
                </a:lnTo>
                <a:lnTo>
                  <a:pt x="56" y="45"/>
                </a:lnTo>
                <a:lnTo>
                  <a:pt x="54" y="44"/>
                </a:lnTo>
                <a:lnTo>
                  <a:pt x="47" y="34"/>
                </a:lnTo>
                <a:lnTo>
                  <a:pt x="45" y="31"/>
                </a:lnTo>
                <a:lnTo>
                  <a:pt x="44" y="30"/>
                </a:lnTo>
                <a:lnTo>
                  <a:pt x="41" y="24"/>
                </a:lnTo>
                <a:lnTo>
                  <a:pt x="40" y="21"/>
                </a:lnTo>
                <a:lnTo>
                  <a:pt x="39" y="20"/>
                </a:lnTo>
                <a:lnTo>
                  <a:pt x="39" y="18"/>
                </a:lnTo>
                <a:lnTo>
                  <a:pt x="38" y="17"/>
                </a:lnTo>
                <a:lnTo>
                  <a:pt x="37" y="16"/>
                </a:lnTo>
                <a:lnTo>
                  <a:pt x="33" y="13"/>
                </a:lnTo>
                <a:lnTo>
                  <a:pt x="15" y="0"/>
                </a:lnTo>
                <a:lnTo>
                  <a:pt x="14" y="1"/>
                </a:lnTo>
                <a:lnTo>
                  <a:pt x="12" y="3"/>
                </a:lnTo>
                <a:lnTo>
                  <a:pt x="12" y="4"/>
                </a:lnTo>
                <a:lnTo>
                  <a:pt x="11" y="5"/>
                </a:lnTo>
                <a:lnTo>
                  <a:pt x="11" y="6"/>
                </a:lnTo>
                <a:lnTo>
                  <a:pt x="10" y="7"/>
                </a:lnTo>
                <a:lnTo>
                  <a:pt x="9" y="8"/>
                </a:lnTo>
                <a:lnTo>
                  <a:pt x="8" y="9"/>
                </a:lnTo>
                <a:lnTo>
                  <a:pt x="8" y="10"/>
                </a:lnTo>
                <a:lnTo>
                  <a:pt x="7" y="10"/>
                </a:lnTo>
                <a:lnTo>
                  <a:pt x="1" y="19"/>
                </a:lnTo>
                <a:lnTo>
                  <a:pt x="0" y="21"/>
                </a:lnTo>
                <a:lnTo>
                  <a:pt x="1" y="35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" name="Freeform 9"/>
          <xdr:cNvSpPr>
            <a:spLocks/>
          </xdr:cNvSpPr>
        </xdr:nvSpPr>
        <xdr:spPr bwMode="auto">
          <a:xfrm>
            <a:off x="8475789" y="4435066"/>
            <a:ext cx="771639" cy="452336"/>
          </a:xfrm>
          <a:custGeom>
            <a:avLst/>
            <a:gdLst>
              <a:gd name="T0" fmla="*/ 2147483647 w 81"/>
              <a:gd name="T1" fmla="*/ 2147483647 h 46"/>
              <a:gd name="T2" fmla="*/ 2147483647 w 81"/>
              <a:gd name="T3" fmla="*/ 2147483647 h 46"/>
              <a:gd name="T4" fmla="*/ 2147483647 w 81"/>
              <a:gd name="T5" fmla="*/ 2147483647 h 46"/>
              <a:gd name="T6" fmla="*/ 2147483647 w 81"/>
              <a:gd name="T7" fmla="*/ 2147483647 h 46"/>
              <a:gd name="T8" fmla="*/ 2147483647 w 81"/>
              <a:gd name="T9" fmla="*/ 2147483647 h 46"/>
              <a:gd name="T10" fmla="*/ 2147483647 w 81"/>
              <a:gd name="T11" fmla="*/ 2147483647 h 46"/>
              <a:gd name="T12" fmla="*/ 2147483647 w 81"/>
              <a:gd name="T13" fmla="*/ 2147483647 h 46"/>
              <a:gd name="T14" fmla="*/ 2147483647 w 81"/>
              <a:gd name="T15" fmla="*/ 2147483647 h 46"/>
              <a:gd name="T16" fmla="*/ 2147483647 w 81"/>
              <a:gd name="T17" fmla="*/ 2147483647 h 46"/>
              <a:gd name="T18" fmla="*/ 2147483647 w 81"/>
              <a:gd name="T19" fmla="*/ 2147483647 h 46"/>
              <a:gd name="T20" fmla="*/ 2147483647 w 81"/>
              <a:gd name="T21" fmla="*/ 2147483647 h 46"/>
              <a:gd name="T22" fmla="*/ 2147483647 w 81"/>
              <a:gd name="T23" fmla="*/ 2147483647 h 46"/>
              <a:gd name="T24" fmla="*/ 2147483647 w 81"/>
              <a:gd name="T25" fmla="*/ 2147483647 h 46"/>
              <a:gd name="T26" fmla="*/ 0 w 81"/>
              <a:gd name="T27" fmla="*/ 2147483647 h 46"/>
              <a:gd name="T28" fmla="*/ 2147483647 w 81"/>
              <a:gd name="T29" fmla="*/ 2147483647 h 46"/>
              <a:gd name="T30" fmla="*/ 2147483647 w 81"/>
              <a:gd name="T31" fmla="*/ 2147483647 h 46"/>
              <a:gd name="T32" fmla="*/ 2147483647 w 81"/>
              <a:gd name="T33" fmla="*/ 2147483647 h 46"/>
              <a:gd name="T34" fmla="*/ 2147483647 w 81"/>
              <a:gd name="T35" fmla="*/ 2147483647 h 46"/>
              <a:gd name="T36" fmla="*/ 2147483647 w 81"/>
              <a:gd name="T37" fmla="*/ 2147483647 h 46"/>
              <a:gd name="T38" fmla="*/ 2147483647 w 81"/>
              <a:gd name="T39" fmla="*/ 2147483647 h 46"/>
              <a:gd name="T40" fmla="*/ 2147483647 w 81"/>
              <a:gd name="T41" fmla="*/ 2147483647 h 46"/>
              <a:gd name="T42" fmla="*/ 2147483647 w 81"/>
              <a:gd name="T43" fmla="*/ 2147483647 h 46"/>
              <a:gd name="T44" fmla="*/ 2147483647 w 81"/>
              <a:gd name="T45" fmla="*/ 2147483647 h 46"/>
              <a:gd name="T46" fmla="*/ 2147483647 w 81"/>
              <a:gd name="T47" fmla="*/ 0 h 46"/>
              <a:gd name="T48" fmla="*/ 2147483647 w 81"/>
              <a:gd name="T49" fmla="*/ 2147483647 h 46"/>
              <a:gd name="T50" fmla="*/ 2147483647 w 81"/>
              <a:gd name="T51" fmla="*/ 2147483647 h 46"/>
              <a:gd name="T52" fmla="*/ 2147483647 w 81"/>
              <a:gd name="T53" fmla="*/ 2147483647 h 46"/>
              <a:gd name="T54" fmla="*/ 2147483647 w 81"/>
              <a:gd name="T55" fmla="*/ 2147483647 h 46"/>
              <a:gd name="T56" fmla="*/ 2147483647 w 81"/>
              <a:gd name="T57" fmla="*/ 2147483647 h 46"/>
              <a:gd name="T58" fmla="*/ 2147483647 w 81"/>
              <a:gd name="T59" fmla="*/ 2147483647 h 46"/>
              <a:gd name="T60" fmla="*/ 2147483647 w 81"/>
              <a:gd name="T61" fmla="*/ 2147483647 h 46"/>
              <a:gd name="T62" fmla="*/ 2147483647 w 81"/>
              <a:gd name="T63" fmla="*/ 2147483647 h 46"/>
              <a:gd name="T64" fmla="*/ 2147483647 w 81"/>
              <a:gd name="T65" fmla="*/ 2147483647 h 46"/>
              <a:gd name="T66" fmla="*/ 2147483647 w 81"/>
              <a:gd name="T67" fmla="*/ 2147483647 h 46"/>
              <a:gd name="T68" fmla="*/ 2147483647 w 81"/>
              <a:gd name="T69" fmla="*/ 2147483647 h 46"/>
              <a:gd name="T70" fmla="*/ 2147483647 w 81"/>
              <a:gd name="T71" fmla="*/ 2147483647 h 46"/>
              <a:gd name="T72" fmla="*/ 2147483647 w 81"/>
              <a:gd name="T73" fmla="*/ 2147483647 h 46"/>
              <a:gd name="T74" fmla="*/ 2147483647 w 81"/>
              <a:gd name="T75" fmla="*/ 2147483647 h 46"/>
              <a:gd name="T76" fmla="*/ 2147483647 w 81"/>
              <a:gd name="T77" fmla="*/ 2147483647 h 46"/>
              <a:gd name="T78" fmla="*/ 2147483647 w 81"/>
              <a:gd name="T79" fmla="*/ 2147483647 h 46"/>
              <a:gd name="T80" fmla="*/ 2147483647 w 81"/>
              <a:gd name="T81" fmla="*/ 2147483647 h 46"/>
              <a:gd name="T82" fmla="*/ 2147483647 w 81"/>
              <a:gd name="T83" fmla="*/ 2147483647 h 46"/>
              <a:gd name="T84" fmla="*/ 2147483647 w 81"/>
              <a:gd name="T85" fmla="*/ 2147483647 h 46"/>
              <a:gd name="T86" fmla="*/ 2147483647 w 81"/>
              <a:gd name="T87" fmla="*/ 2147483647 h 4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81"/>
              <a:gd name="T133" fmla="*/ 0 h 46"/>
              <a:gd name="T134" fmla="*/ 81 w 81"/>
              <a:gd name="T135" fmla="*/ 46 h 4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81" h="46">
                <a:moveTo>
                  <a:pt x="66" y="45"/>
                </a:moveTo>
                <a:lnTo>
                  <a:pt x="66" y="43"/>
                </a:lnTo>
                <a:lnTo>
                  <a:pt x="56" y="44"/>
                </a:lnTo>
                <a:lnTo>
                  <a:pt x="53" y="44"/>
                </a:lnTo>
                <a:lnTo>
                  <a:pt x="51" y="44"/>
                </a:lnTo>
                <a:lnTo>
                  <a:pt x="49" y="45"/>
                </a:lnTo>
                <a:lnTo>
                  <a:pt x="48" y="45"/>
                </a:lnTo>
                <a:lnTo>
                  <a:pt x="46" y="45"/>
                </a:lnTo>
                <a:lnTo>
                  <a:pt x="42" y="44"/>
                </a:lnTo>
                <a:lnTo>
                  <a:pt x="40" y="43"/>
                </a:lnTo>
                <a:lnTo>
                  <a:pt x="42" y="39"/>
                </a:lnTo>
                <a:lnTo>
                  <a:pt x="34" y="38"/>
                </a:lnTo>
                <a:lnTo>
                  <a:pt x="32" y="38"/>
                </a:lnTo>
                <a:lnTo>
                  <a:pt x="29" y="39"/>
                </a:lnTo>
                <a:lnTo>
                  <a:pt x="25" y="41"/>
                </a:lnTo>
                <a:lnTo>
                  <a:pt x="24" y="39"/>
                </a:lnTo>
                <a:lnTo>
                  <a:pt x="21" y="40"/>
                </a:lnTo>
                <a:lnTo>
                  <a:pt x="19" y="43"/>
                </a:lnTo>
                <a:lnTo>
                  <a:pt x="15" y="46"/>
                </a:lnTo>
                <a:lnTo>
                  <a:pt x="13" y="42"/>
                </a:lnTo>
                <a:lnTo>
                  <a:pt x="11" y="40"/>
                </a:lnTo>
                <a:lnTo>
                  <a:pt x="8" y="33"/>
                </a:lnTo>
                <a:lnTo>
                  <a:pt x="7" y="33"/>
                </a:lnTo>
                <a:lnTo>
                  <a:pt x="4" y="32"/>
                </a:lnTo>
                <a:lnTo>
                  <a:pt x="3" y="32"/>
                </a:lnTo>
                <a:lnTo>
                  <a:pt x="1" y="31"/>
                </a:lnTo>
                <a:lnTo>
                  <a:pt x="0" y="29"/>
                </a:lnTo>
                <a:lnTo>
                  <a:pt x="3" y="29"/>
                </a:lnTo>
                <a:lnTo>
                  <a:pt x="5" y="28"/>
                </a:lnTo>
                <a:lnTo>
                  <a:pt x="7" y="26"/>
                </a:lnTo>
                <a:lnTo>
                  <a:pt x="9" y="24"/>
                </a:lnTo>
                <a:lnTo>
                  <a:pt x="9" y="23"/>
                </a:lnTo>
                <a:lnTo>
                  <a:pt x="10" y="19"/>
                </a:lnTo>
                <a:lnTo>
                  <a:pt x="11" y="17"/>
                </a:lnTo>
                <a:lnTo>
                  <a:pt x="13" y="15"/>
                </a:lnTo>
                <a:lnTo>
                  <a:pt x="14" y="11"/>
                </a:lnTo>
                <a:lnTo>
                  <a:pt x="15" y="12"/>
                </a:lnTo>
                <a:lnTo>
                  <a:pt x="16" y="11"/>
                </a:lnTo>
                <a:lnTo>
                  <a:pt x="18" y="10"/>
                </a:lnTo>
                <a:lnTo>
                  <a:pt x="19" y="9"/>
                </a:lnTo>
                <a:lnTo>
                  <a:pt x="19" y="6"/>
                </a:lnTo>
                <a:lnTo>
                  <a:pt x="20" y="5"/>
                </a:lnTo>
                <a:lnTo>
                  <a:pt x="20" y="4"/>
                </a:lnTo>
                <a:lnTo>
                  <a:pt x="20" y="3"/>
                </a:lnTo>
                <a:lnTo>
                  <a:pt x="20" y="1"/>
                </a:lnTo>
                <a:lnTo>
                  <a:pt x="21" y="0"/>
                </a:lnTo>
                <a:lnTo>
                  <a:pt x="22" y="0"/>
                </a:lnTo>
                <a:lnTo>
                  <a:pt x="31" y="2"/>
                </a:lnTo>
                <a:lnTo>
                  <a:pt x="30" y="8"/>
                </a:lnTo>
                <a:lnTo>
                  <a:pt x="33" y="8"/>
                </a:lnTo>
                <a:lnTo>
                  <a:pt x="35" y="8"/>
                </a:lnTo>
                <a:lnTo>
                  <a:pt x="36" y="9"/>
                </a:lnTo>
                <a:lnTo>
                  <a:pt x="37" y="10"/>
                </a:lnTo>
                <a:lnTo>
                  <a:pt x="40" y="10"/>
                </a:lnTo>
                <a:lnTo>
                  <a:pt x="42" y="11"/>
                </a:lnTo>
                <a:lnTo>
                  <a:pt x="46" y="12"/>
                </a:lnTo>
                <a:lnTo>
                  <a:pt x="53" y="12"/>
                </a:lnTo>
                <a:lnTo>
                  <a:pt x="59" y="14"/>
                </a:lnTo>
                <a:lnTo>
                  <a:pt x="63" y="14"/>
                </a:lnTo>
                <a:lnTo>
                  <a:pt x="64" y="8"/>
                </a:lnTo>
                <a:lnTo>
                  <a:pt x="68" y="8"/>
                </a:lnTo>
                <a:lnTo>
                  <a:pt x="74" y="8"/>
                </a:lnTo>
                <a:lnTo>
                  <a:pt x="75" y="7"/>
                </a:lnTo>
                <a:lnTo>
                  <a:pt x="75" y="6"/>
                </a:lnTo>
                <a:lnTo>
                  <a:pt x="80" y="6"/>
                </a:lnTo>
                <a:lnTo>
                  <a:pt x="81" y="7"/>
                </a:lnTo>
                <a:lnTo>
                  <a:pt x="80" y="11"/>
                </a:lnTo>
                <a:lnTo>
                  <a:pt x="78" y="12"/>
                </a:lnTo>
                <a:lnTo>
                  <a:pt x="77" y="17"/>
                </a:lnTo>
                <a:lnTo>
                  <a:pt x="77" y="19"/>
                </a:lnTo>
                <a:lnTo>
                  <a:pt x="76" y="22"/>
                </a:lnTo>
                <a:lnTo>
                  <a:pt x="76" y="23"/>
                </a:lnTo>
                <a:lnTo>
                  <a:pt x="75" y="26"/>
                </a:lnTo>
                <a:lnTo>
                  <a:pt x="74" y="29"/>
                </a:lnTo>
                <a:lnTo>
                  <a:pt x="73" y="30"/>
                </a:lnTo>
                <a:lnTo>
                  <a:pt x="72" y="31"/>
                </a:lnTo>
                <a:lnTo>
                  <a:pt x="71" y="33"/>
                </a:lnTo>
                <a:lnTo>
                  <a:pt x="69" y="34"/>
                </a:lnTo>
                <a:lnTo>
                  <a:pt x="68" y="37"/>
                </a:lnTo>
                <a:lnTo>
                  <a:pt x="68" y="39"/>
                </a:lnTo>
                <a:lnTo>
                  <a:pt x="67" y="41"/>
                </a:lnTo>
                <a:lnTo>
                  <a:pt x="68" y="42"/>
                </a:lnTo>
                <a:lnTo>
                  <a:pt x="68" y="43"/>
                </a:lnTo>
                <a:lnTo>
                  <a:pt x="67" y="45"/>
                </a:lnTo>
                <a:lnTo>
                  <a:pt x="66" y="45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" name="Freeform 10"/>
          <xdr:cNvSpPr>
            <a:spLocks/>
          </xdr:cNvSpPr>
        </xdr:nvSpPr>
        <xdr:spPr bwMode="auto">
          <a:xfrm>
            <a:off x="9533960" y="5151421"/>
            <a:ext cx="647477" cy="570761"/>
          </a:xfrm>
          <a:custGeom>
            <a:avLst/>
            <a:gdLst>
              <a:gd name="T0" fmla="*/ 2147483647 w 68"/>
              <a:gd name="T1" fmla="*/ 2147483647 h 58"/>
              <a:gd name="T2" fmla="*/ 2147483647 w 68"/>
              <a:gd name="T3" fmla="*/ 2147483647 h 58"/>
              <a:gd name="T4" fmla="*/ 2147483647 w 68"/>
              <a:gd name="T5" fmla="*/ 2147483647 h 58"/>
              <a:gd name="T6" fmla="*/ 2147483647 w 68"/>
              <a:gd name="T7" fmla="*/ 2147483647 h 58"/>
              <a:gd name="T8" fmla="*/ 2147483647 w 68"/>
              <a:gd name="T9" fmla="*/ 2147483647 h 58"/>
              <a:gd name="T10" fmla="*/ 2147483647 w 68"/>
              <a:gd name="T11" fmla="*/ 2147483647 h 58"/>
              <a:gd name="T12" fmla="*/ 2147483647 w 68"/>
              <a:gd name="T13" fmla="*/ 2147483647 h 58"/>
              <a:gd name="T14" fmla="*/ 2147483647 w 68"/>
              <a:gd name="T15" fmla="*/ 2147483647 h 58"/>
              <a:gd name="T16" fmla="*/ 2147483647 w 68"/>
              <a:gd name="T17" fmla="*/ 2147483647 h 58"/>
              <a:gd name="T18" fmla="*/ 2147483647 w 68"/>
              <a:gd name="T19" fmla="*/ 2147483647 h 58"/>
              <a:gd name="T20" fmla="*/ 2147483647 w 68"/>
              <a:gd name="T21" fmla="*/ 2147483647 h 58"/>
              <a:gd name="T22" fmla="*/ 2147483647 w 68"/>
              <a:gd name="T23" fmla="*/ 2147483647 h 58"/>
              <a:gd name="T24" fmla="*/ 2147483647 w 68"/>
              <a:gd name="T25" fmla="*/ 2147483647 h 58"/>
              <a:gd name="T26" fmla="*/ 2147483647 w 68"/>
              <a:gd name="T27" fmla="*/ 2147483647 h 58"/>
              <a:gd name="T28" fmla="*/ 2147483647 w 68"/>
              <a:gd name="T29" fmla="*/ 2147483647 h 58"/>
              <a:gd name="T30" fmla="*/ 2147483647 w 68"/>
              <a:gd name="T31" fmla="*/ 2147483647 h 58"/>
              <a:gd name="T32" fmla="*/ 2147483647 w 68"/>
              <a:gd name="T33" fmla="*/ 2147483647 h 58"/>
              <a:gd name="T34" fmla="*/ 2147483647 w 68"/>
              <a:gd name="T35" fmla="*/ 2147483647 h 58"/>
              <a:gd name="T36" fmla="*/ 2147483647 w 68"/>
              <a:gd name="T37" fmla="*/ 2147483647 h 58"/>
              <a:gd name="T38" fmla="*/ 2147483647 w 68"/>
              <a:gd name="T39" fmla="*/ 2147483647 h 58"/>
              <a:gd name="T40" fmla="*/ 2147483647 w 68"/>
              <a:gd name="T41" fmla="*/ 2147483647 h 58"/>
              <a:gd name="T42" fmla="*/ 2147483647 w 68"/>
              <a:gd name="T43" fmla="*/ 2147483647 h 58"/>
              <a:gd name="T44" fmla="*/ 0 w 68"/>
              <a:gd name="T45" fmla="*/ 2147483647 h 58"/>
              <a:gd name="T46" fmla="*/ 2147483647 w 68"/>
              <a:gd name="T47" fmla="*/ 2147483647 h 58"/>
              <a:gd name="T48" fmla="*/ 2147483647 w 68"/>
              <a:gd name="T49" fmla="*/ 2147483647 h 58"/>
              <a:gd name="T50" fmla="*/ 2147483647 w 68"/>
              <a:gd name="T51" fmla="*/ 2147483647 h 58"/>
              <a:gd name="T52" fmla="*/ 2147483647 w 68"/>
              <a:gd name="T53" fmla="*/ 2147483647 h 58"/>
              <a:gd name="T54" fmla="*/ 2147483647 w 68"/>
              <a:gd name="T55" fmla="*/ 2147483647 h 58"/>
              <a:gd name="T56" fmla="*/ 2147483647 w 68"/>
              <a:gd name="T57" fmla="*/ 2147483647 h 58"/>
              <a:gd name="T58" fmla="*/ 2147483647 w 68"/>
              <a:gd name="T59" fmla="*/ 2147483647 h 58"/>
              <a:gd name="T60" fmla="*/ 2147483647 w 68"/>
              <a:gd name="T61" fmla="*/ 2147483647 h 58"/>
              <a:gd name="T62" fmla="*/ 2147483647 w 68"/>
              <a:gd name="T63" fmla="*/ 2147483647 h 58"/>
              <a:gd name="T64" fmla="*/ 2147483647 w 68"/>
              <a:gd name="T65" fmla="*/ 2147483647 h 58"/>
              <a:gd name="T66" fmla="*/ 2147483647 w 68"/>
              <a:gd name="T67" fmla="*/ 2147483647 h 58"/>
              <a:gd name="T68" fmla="*/ 2147483647 w 68"/>
              <a:gd name="T69" fmla="*/ 2147483647 h 58"/>
              <a:gd name="T70" fmla="*/ 2147483647 w 68"/>
              <a:gd name="T71" fmla="*/ 2147483647 h 58"/>
              <a:gd name="T72" fmla="*/ 2147483647 w 68"/>
              <a:gd name="T73" fmla="*/ 2147483647 h 58"/>
              <a:gd name="T74" fmla="*/ 2147483647 w 68"/>
              <a:gd name="T75" fmla="*/ 2147483647 h 58"/>
              <a:gd name="T76" fmla="*/ 2147483647 w 68"/>
              <a:gd name="T77" fmla="*/ 2147483647 h 58"/>
              <a:gd name="T78" fmla="*/ 2147483647 w 68"/>
              <a:gd name="T79" fmla="*/ 2147483647 h 58"/>
              <a:gd name="T80" fmla="*/ 2147483647 w 68"/>
              <a:gd name="T81" fmla="*/ 2147483647 h 58"/>
              <a:gd name="T82" fmla="*/ 2147483647 w 68"/>
              <a:gd name="T83" fmla="*/ 2147483647 h 58"/>
              <a:gd name="T84" fmla="*/ 2147483647 w 68"/>
              <a:gd name="T85" fmla="*/ 2147483647 h 58"/>
              <a:gd name="T86" fmla="*/ 2147483647 w 68"/>
              <a:gd name="T87" fmla="*/ 2147483647 h 58"/>
              <a:gd name="T88" fmla="*/ 2147483647 w 68"/>
              <a:gd name="T89" fmla="*/ 2147483647 h 58"/>
              <a:gd name="T90" fmla="*/ 2147483647 w 68"/>
              <a:gd name="T91" fmla="*/ 2147483647 h 58"/>
              <a:gd name="T92" fmla="*/ 2147483647 w 68"/>
              <a:gd name="T93" fmla="*/ 2147483647 h 58"/>
              <a:gd name="T94" fmla="*/ 2147483647 w 68"/>
              <a:gd name="T95" fmla="*/ 2147483647 h 58"/>
              <a:gd name="T96" fmla="*/ 2147483647 w 68"/>
              <a:gd name="T97" fmla="*/ 2147483647 h 58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68"/>
              <a:gd name="T148" fmla="*/ 0 h 58"/>
              <a:gd name="T149" fmla="*/ 68 w 68"/>
              <a:gd name="T150" fmla="*/ 58 h 58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68" h="58">
                <a:moveTo>
                  <a:pt x="62" y="20"/>
                </a:moveTo>
                <a:lnTo>
                  <a:pt x="62" y="19"/>
                </a:lnTo>
                <a:lnTo>
                  <a:pt x="62" y="18"/>
                </a:lnTo>
                <a:lnTo>
                  <a:pt x="62" y="17"/>
                </a:lnTo>
                <a:lnTo>
                  <a:pt x="63" y="17"/>
                </a:lnTo>
                <a:lnTo>
                  <a:pt x="63" y="16"/>
                </a:lnTo>
                <a:lnTo>
                  <a:pt x="63" y="15"/>
                </a:lnTo>
                <a:lnTo>
                  <a:pt x="64" y="14"/>
                </a:lnTo>
                <a:lnTo>
                  <a:pt x="64" y="13"/>
                </a:lnTo>
                <a:lnTo>
                  <a:pt x="64" y="11"/>
                </a:lnTo>
                <a:lnTo>
                  <a:pt x="64" y="10"/>
                </a:lnTo>
                <a:lnTo>
                  <a:pt x="65" y="12"/>
                </a:lnTo>
                <a:lnTo>
                  <a:pt x="66" y="12"/>
                </a:lnTo>
                <a:lnTo>
                  <a:pt x="67" y="12"/>
                </a:lnTo>
                <a:lnTo>
                  <a:pt x="68" y="11"/>
                </a:lnTo>
                <a:lnTo>
                  <a:pt x="67" y="7"/>
                </a:lnTo>
                <a:lnTo>
                  <a:pt x="64" y="5"/>
                </a:lnTo>
                <a:lnTo>
                  <a:pt x="65" y="3"/>
                </a:lnTo>
                <a:lnTo>
                  <a:pt x="68" y="0"/>
                </a:lnTo>
                <a:lnTo>
                  <a:pt x="64" y="1"/>
                </a:lnTo>
                <a:lnTo>
                  <a:pt x="60" y="2"/>
                </a:lnTo>
                <a:lnTo>
                  <a:pt x="56" y="3"/>
                </a:lnTo>
                <a:lnTo>
                  <a:pt x="52" y="4"/>
                </a:lnTo>
                <a:lnTo>
                  <a:pt x="47" y="5"/>
                </a:lnTo>
                <a:lnTo>
                  <a:pt x="46" y="5"/>
                </a:lnTo>
                <a:lnTo>
                  <a:pt x="42" y="6"/>
                </a:lnTo>
                <a:lnTo>
                  <a:pt x="39" y="6"/>
                </a:lnTo>
                <a:lnTo>
                  <a:pt x="34" y="6"/>
                </a:lnTo>
                <a:lnTo>
                  <a:pt x="33" y="6"/>
                </a:lnTo>
                <a:lnTo>
                  <a:pt x="30" y="7"/>
                </a:lnTo>
                <a:lnTo>
                  <a:pt x="25" y="7"/>
                </a:lnTo>
                <a:lnTo>
                  <a:pt x="16" y="8"/>
                </a:lnTo>
                <a:lnTo>
                  <a:pt x="11" y="9"/>
                </a:lnTo>
                <a:lnTo>
                  <a:pt x="7" y="10"/>
                </a:lnTo>
                <a:lnTo>
                  <a:pt x="6" y="11"/>
                </a:lnTo>
                <a:lnTo>
                  <a:pt x="4" y="11"/>
                </a:lnTo>
                <a:lnTo>
                  <a:pt x="2" y="12"/>
                </a:lnTo>
                <a:lnTo>
                  <a:pt x="1" y="12"/>
                </a:lnTo>
                <a:lnTo>
                  <a:pt x="0" y="12"/>
                </a:lnTo>
                <a:lnTo>
                  <a:pt x="4" y="14"/>
                </a:lnTo>
                <a:lnTo>
                  <a:pt x="5" y="15"/>
                </a:lnTo>
                <a:lnTo>
                  <a:pt x="10" y="19"/>
                </a:lnTo>
                <a:lnTo>
                  <a:pt x="13" y="21"/>
                </a:lnTo>
                <a:lnTo>
                  <a:pt x="17" y="25"/>
                </a:lnTo>
                <a:lnTo>
                  <a:pt x="25" y="33"/>
                </a:lnTo>
                <a:lnTo>
                  <a:pt x="28" y="36"/>
                </a:lnTo>
                <a:lnTo>
                  <a:pt x="46" y="53"/>
                </a:lnTo>
                <a:lnTo>
                  <a:pt x="51" y="58"/>
                </a:lnTo>
                <a:lnTo>
                  <a:pt x="51" y="56"/>
                </a:lnTo>
                <a:lnTo>
                  <a:pt x="51" y="55"/>
                </a:lnTo>
                <a:lnTo>
                  <a:pt x="50" y="54"/>
                </a:lnTo>
                <a:lnTo>
                  <a:pt x="49" y="53"/>
                </a:lnTo>
                <a:lnTo>
                  <a:pt x="49" y="52"/>
                </a:lnTo>
                <a:lnTo>
                  <a:pt x="49" y="51"/>
                </a:lnTo>
                <a:lnTo>
                  <a:pt x="48" y="50"/>
                </a:lnTo>
                <a:lnTo>
                  <a:pt x="47" y="49"/>
                </a:lnTo>
                <a:lnTo>
                  <a:pt x="46" y="49"/>
                </a:lnTo>
                <a:lnTo>
                  <a:pt x="46" y="48"/>
                </a:lnTo>
                <a:lnTo>
                  <a:pt x="45" y="46"/>
                </a:lnTo>
                <a:lnTo>
                  <a:pt x="46" y="45"/>
                </a:lnTo>
                <a:lnTo>
                  <a:pt x="46" y="44"/>
                </a:lnTo>
                <a:lnTo>
                  <a:pt x="48" y="42"/>
                </a:lnTo>
                <a:lnTo>
                  <a:pt x="49" y="42"/>
                </a:lnTo>
                <a:lnTo>
                  <a:pt x="50" y="41"/>
                </a:lnTo>
                <a:lnTo>
                  <a:pt x="50" y="40"/>
                </a:lnTo>
                <a:lnTo>
                  <a:pt x="50" y="39"/>
                </a:lnTo>
                <a:lnTo>
                  <a:pt x="50" y="36"/>
                </a:lnTo>
                <a:lnTo>
                  <a:pt x="50" y="35"/>
                </a:lnTo>
                <a:lnTo>
                  <a:pt x="50" y="34"/>
                </a:lnTo>
                <a:lnTo>
                  <a:pt x="51" y="33"/>
                </a:lnTo>
                <a:lnTo>
                  <a:pt x="52" y="33"/>
                </a:lnTo>
                <a:lnTo>
                  <a:pt x="55" y="33"/>
                </a:lnTo>
                <a:lnTo>
                  <a:pt x="55" y="32"/>
                </a:lnTo>
                <a:lnTo>
                  <a:pt x="55" y="31"/>
                </a:lnTo>
                <a:lnTo>
                  <a:pt x="56" y="31"/>
                </a:lnTo>
                <a:lnTo>
                  <a:pt x="57" y="29"/>
                </a:lnTo>
                <a:lnTo>
                  <a:pt x="60" y="25"/>
                </a:lnTo>
                <a:lnTo>
                  <a:pt x="61" y="23"/>
                </a:lnTo>
                <a:lnTo>
                  <a:pt x="61" y="22"/>
                </a:lnTo>
                <a:lnTo>
                  <a:pt x="61" y="21"/>
                </a:lnTo>
                <a:lnTo>
                  <a:pt x="61" y="20"/>
                </a:lnTo>
                <a:lnTo>
                  <a:pt x="62" y="20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" name="Freeform 11"/>
          <xdr:cNvSpPr>
            <a:spLocks/>
          </xdr:cNvSpPr>
        </xdr:nvSpPr>
        <xdr:spPr bwMode="auto">
          <a:xfrm>
            <a:off x="1991475" y="3994385"/>
            <a:ext cx="532864" cy="1021148"/>
          </a:xfrm>
          <a:custGeom>
            <a:avLst/>
            <a:gdLst>
              <a:gd name="T0" fmla="*/ 2147483647 w 56"/>
              <a:gd name="T1" fmla="*/ 2147483647 h 104"/>
              <a:gd name="T2" fmla="*/ 2147483647 w 56"/>
              <a:gd name="T3" fmla="*/ 2147483647 h 104"/>
              <a:gd name="T4" fmla="*/ 2147483647 w 56"/>
              <a:gd name="T5" fmla="*/ 2147483647 h 104"/>
              <a:gd name="T6" fmla="*/ 2147483647 w 56"/>
              <a:gd name="T7" fmla="*/ 2147483647 h 104"/>
              <a:gd name="T8" fmla="*/ 2147483647 w 56"/>
              <a:gd name="T9" fmla="*/ 2147483647 h 104"/>
              <a:gd name="T10" fmla="*/ 2147483647 w 56"/>
              <a:gd name="T11" fmla="*/ 2147483647 h 104"/>
              <a:gd name="T12" fmla="*/ 2147483647 w 56"/>
              <a:gd name="T13" fmla="*/ 2147483647 h 104"/>
              <a:gd name="T14" fmla="*/ 2147483647 w 56"/>
              <a:gd name="T15" fmla="*/ 2147483647 h 104"/>
              <a:gd name="T16" fmla="*/ 2147483647 w 56"/>
              <a:gd name="T17" fmla="*/ 2147483647 h 104"/>
              <a:gd name="T18" fmla="*/ 2147483647 w 56"/>
              <a:gd name="T19" fmla="*/ 2147483647 h 104"/>
              <a:gd name="T20" fmla="*/ 2147483647 w 56"/>
              <a:gd name="T21" fmla="*/ 2147483647 h 104"/>
              <a:gd name="T22" fmla="*/ 2147483647 w 56"/>
              <a:gd name="T23" fmla="*/ 2147483647 h 104"/>
              <a:gd name="T24" fmla="*/ 2147483647 w 56"/>
              <a:gd name="T25" fmla="*/ 2147483647 h 104"/>
              <a:gd name="T26" fmla="*/ 2147483647 w 56"/>
              <a:gd name="T27" fmla="*/ 2147483647 h 104"/>
              <a:gd name="T28" fmla="*/ 2147483647 w 56"/>
              <a:gd name="T29" fmla="*/ 2147483647 h 104"/>
              <a:gd name="T30" fmla="*/ 2147483647 w 56"/>
              <a:gd name="T31" fmla="*/ 2147483647 h 104"/>
              <a:gd name="T32" fmla="*/ 2147483647 w 56"/>
              <a:gd name="T33" fmla="*/ 2147483647 h 104"/>
              <a:gd name="T34" fmla="*/ 2147483647 w 56"/>
              <a:gd name="T35" fmla="*/ 2147483647 h 104"/>
              <a:gd name="T36" fmla="*/ 2147483647 w 56"/>
              <a:gd name="T37" fmla="*/ 2147483647 h 104"/>
              <a:gd name="T38" fmla="*/ 2147483647 w 56"/>
              <a:gd name="T39" fmla="*/ 2147483647 h 104"/>
              <a:gd name="T40" fmla="*/ 2147483647 w 56"/>
              <a:gd name="T41" fmla="*/ 2147483647 h 104"/>
              <a:gd name="T42" fmla="*/ 2147483647 w 56"/>
              <a:gd name="T43" fmla="*/ 2147483647 h 104"/>
              <a:gd name="T44" fmla="*/ 2147483647 w 56"/>
              <a:gd name="T45" fmla="*/ 2147483647 h 104"/>
              <a:gd name="T46" fmla="*/ 2147483647 w 56"/>
              <a:gd name="T47" fmla="*/ 2147483647 h 104"/>
              <a:gd name="T48" fmla="*/ 2147483647 w 56"/>
              <a:gd name="T49" fmla="*/ 2147483647 h 104"/>
              <a:gd name="T50" fmla="*/ 2147483647 w 56"/>
              <a:gd name="T51" fmla="*/ 2147483647 h 104"/>
              <a:gd name="T52" fmla="*/ 2147483647 w 56"/>
              <a:gd name="T53" fmla="*/ 2147483647 h 104"/>
              <a:gd name="T54" fmla="*/ 2147483647 w 56"/>
              <a:gd name="T55" fmla="*/ 2147483647 h 104"/>
              <a:gd name="T56" fmla="*/ 2147483647 w 56"/>
              <a:gd name="T57" fmla="*/ 2147483647 h 104"/>
              <a:gd name="T58" fmla="*/ 2147483647 w 56"/>
              <a:gd name="T59" fmla="*/ 2147483647 h 104"/>
              <a:gd name="T60" fmla="*/ 2147483647 w 56"/>
              <a:gd name="T61" fmla="*/ 2147483647 h 104"/>
              <a:gd name="T62" fmla="*/ 2147483647 w 56"/>
              <a:gd name="T63" fmla="*/ 2147483647 h 104"/>
              <a:gd name="T64" fmla="*/ 0 w 56"/>
              <a:gd name="T65" fmla="*/ 2147483647 h 104"/>
              <a:gd name="T66" fmla="*/ 0 w 56"/>
              <a:gd name="T67" fmla="*/ 2147483647 h 104"/>
              <a:gd name="T68" fmla="*/ 2147483647 w 56"/>
              <a:gd name="T69" fmla="*/ 2147483647 h 104"/>
              <a:gd name="T70" fmla="*/ 2147483647 w 56"/>
              <a:gd name="T71" fmla="*/ 2147483647 h 104"/>
              <a:gd name="T72" fmla="*/ 2147483647 w 56"/>
              <a:gd name="T73" fmla="*/ 2147483647 h 104"/>
              <a:gd name="T74" fmla="*/ 2147483647 w 56"/>
              <a:gd name="T75" fmla="*/ 2147483647 h 104"/>
              <a:gd name="T76" fmla="*/ 2147483647 w 56"/>
              <a:gd name="T77" fmla="*/ 2147483647 h 104"/>
              <a:gd name="T78" fmla="*/ 2147483647 w 56"/>
              <a:gd name="T79" fmla="*/ 2147483647 h 104"/>
              <a:gd name="T80" fmla="*/ 2147483647 w 56"/>
              <a:gd name="T81" fmla="*/ 2147483647 h 104"/>
              <a:gd name="T82" fmla="*/ 2147483647 w 56"/>
              <a:gd name="T83" fmla="*/ 2147483647 h 104"/>
              <a:gd name="T84" fmla="*/ 2147483647 w 56"/>
              <a:gd name="T85" fmla="*/ 2147483647 h 104"/>
              <a:gd name="T86" fmla="*/ 2147483647 w 56"/>
              <a:gd name="T87" fmla="*/ 2147483647 h 104"/>
              <a:gd name="T88" fmla="*/ 2147483647 w 56"/>
              <a:gd name="T89" fmla="*/ 2147483647 h 104"/>
              <a:gd name="T90" fmla="*/ 2147483647 w 56"/>
              <a:gd name="T91" fmla="*/ 2147483647 h 104"/>
              <a:gd name="T92" fmla="*/ 2147483647 w 56"/>
              <a:gd name="T93" fmla="*/ 2147483647 h 104"/>
              <a:gd name="T94" fmla="*/ 2147483647 w 56"/>
              <a:gd name="T95" fmla="*/ 2147483647 h 104"/>
              <a:gd name="T96" fmla="*/ 2147483647 w 56"/>
              <a:gd name="T97" fmla="*/ 0 h 104"/>
              <a:gd name="T98" fmla="*/ 2147483647 w 56"/>
              <a:gd name="T99" fmla="*/ 0 h 104"/>
              <a:gd name="T100" fmla="*/ 2147483647 w 56"/>
              <a:gd name="T101" fmla="*/ 0 h 104"/>
              <a:gd name="T102" fmla="*/ 2147483647 w 56"/>
              <a:gd name="T103" fmla="*/ 0 h 104"/>
              <a:gd name="T104" fmla="*/ 2147483647 w 56"/>
              <a:gd name="T105" fmla="*/ 0 h 104"/>
              <a:gd name="T106" fmla="*/ 2147483647 w 56"/>
              <a:gd name="T107" fmla="*/ 2147483647 h 104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56"/>
              <a:gd name="T163" fmla="*/ 0 h 104"/>
              <a:gd name="T164" fmla="*/ 56 w 56"/>
              <a:gd name="T165" fmla="*/ 104 h 104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56" h="104">
                <a:moveTo>
                  <a:pt x="41" y="1"/>
                </a:moveTo>
                <a:lnTo>
                  <a:pt x="39" y="11"/>
                </a:lnTo>
                <a:lnTo>
                  <a:pt x="37" y="12"/>
                </a:lnTo>
                <a:lnTo>
                  <a:pt x="38" y="16"/>
                </a:lnTo>
                <a:lnTo>
                  <a:pt x="47" y="15"/>
                </a:lnTo>
                <a:lnTo>
                  <a:pt x="48" y="17"/>
                </a:lnTo>
                <a:lnTo>
                  <a:pt x="49" y="25"/>
                </a:lnTo>
                <a:lnTo>
                  <a:pt x="49" y="38"/>
                </a:lnTo>
                <a:lnTo>
                  <a:pt x="49" y="41"/>
                </a:lnTo>
                <a:lnTo>
                  <a:pt x="50" y="62"/>
                </a:lnTo>
                <a:lnTo>
                  <a:pt x="50" y="65"/>
                </a:lnTo>
                <a:lnTo>
                  <a:pt x="51" y="67"/>
                </a:lnTo>
                <a:lnTo>
                  <a:pt x="56" y="79"/>
                </a:lnTo>
                <a:lnTo>
                  <a:pt x="53" y="80"/>
                </a:lnTo>
                <a:lnTo>
                  <a:pt x="50" y="82"/>
                </a:lnTo>
                <a:lnTo>
                  <a:pt x="48" y="84"/>
                </a:lnTo>
                <a:lnTo>
                  <a:pt x="42" y="86"/>
                </a:lnTo>
                <a:lnTo>
                  <a:pt x="41" y="87"/>
                </a:lnTo>
                <a:lnTo>
                  <a:pt x="32" y="92"/>
                </a:lnTo>
                <a:lnTo>
                  <a:pt x="32" y="94"/>
                </a:lnTo>
                <a:lnTo>
                  <a:pt x="28" y="96"/>
                </a:lnTo>
                <a:lnTo>
                  <a:pt x="24" y="98"/>
                </a:lnTo>
                <a:lnTo>
                  <a:pt x="20" y="99"/>
                </a:lnTo>
                <a:lnTo>
                  <a:pt x="17" y="101"/>
                </a:lnTo>
                <a:lnTo>
                  <a:pt x="15" y="102"/>
                </a:lnTo>
                <a:lnTo>
                  <a:pt x="11" y="104"/>
                </a:lnTo>
                <a:lnTo>
                  <a:pt x="10" y="101"/>
                </a:lnTo>
                <a:lnTo>
                  <a:pt x="5" y="86"/>
                </a:lnTo>
                <a:lnTo>
                  <a:pt x="1" y="71"/>
                </a:lnTo>
                <a:lnTo>
                  <a:pt x="1" y="66"/>
                </a:lnTo>
                <a:lnTo>
                  <a:pt x="1" y="61"/>
                </a:lnTo>
                <a:lnTo>
                  <a:pt x="1" y="56"/>
                </a:lnTo>
                <a:lnTo>
                  <a:pt x="0" y="52"/>
                </a:lnTo>
                <a:lnTo>
                  <a:pt x="0" y="51"/>
                </a:lnTo>
                <a:lnTo>
                  <a:pt x="1" y="49"/>
                </a:lnTo>
                <a:lnTo>
                  <a:pt x="2" y="42"/>
                </a:lnTo>
                <a:lnTo>
                  <a:pt x="3" y="39"/>
                </a:lnTo>
                <a:lnTo>
                  <a:pt x="5" y="35"/>
                </a:lnTo>
                <a:lnTo>
                  <a:pt x="7" y="33"/>
                </a:lnTo>
                <a:lnTo>
                  <a:pt x="8" y="31"/>
                </a:lnTo>
                <a:lnTo>
                  <a:pt x="8" y="28"/>
                </a:lnTo>
                <a:lnTo>
                  <a:pt x="9" y="26"/>
                </a:lnTo>
                <a:lnTo>
                  <a:pt x="11" y="18"/>
                </a:lnTo>
                <a:lnTo>
                  <a:pt x="13" y="12"/>
                </a:lnTo>
                <a:lnTo>
                  <a:pt x="14" y="11"/>
                </a:lnTo>
                <a:lnTo>
                  <a:pt x="16" y="5"/>
                </a:lnTo>
                <a:lnTo>
                  <a:pt x="17" y="3"/>
                </a:lnTo>
                <a:lnTo>
                  <a:pt x="18" y="1"/>
                </a:lnTo>
                <a:lnTo>
                  <a:pt x="18" y="0"/>
                </a:lnTo>
                <a:lnTo>
                  <a:pt x="23" y="0"/>
                </a:lnTo>
                <a:lnTo>
                  <a:pt x="27" y="0"/>
                </a:lnTo>
                <a:lnTo>
                  <a:pt x="33" y="0"/>
                </a:lnTo>
                <a:lnTo>
                  <a:pt x="38" y="0"/>
                </a:lnTo>
                <a:lnTo>
                  <a:pt x="41" y="1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" name="Freeform 12"/>
          <xdr:cNvSpPr>
            <a:spLocks/>
          </xdr:cNvSpPr>
        </xdr:nvSpPr>
        <xdr:spPr bwMode="auto">
          <a:xfrm>
            <a:off x="5085591" y="4367122"/>
            <a:ext cx="590171" cy="578518"/>
          </a:xfrm>
          <a:custGeom>
            <a:avLst/>
            <a:gdLst>
              <a:gd name="T0" fmla="*/ 2147483647 w 62"/>
              <a:gd name="T1" fmla="*/ 2147483647 h 59"/>
              <a:gd name="T2" fmla="*/ 2147483647 w 62"/>
              <a:gd name="T3" fmla="*/ 2147483647 h 59"/>
              <a:gd name="T4" fmla="*/ 2147483647 w 62"/>
              <a:gd name="T5" fmla="*/ 2147483647 h 59"/>
              <a:gd name="T6" fmla="*/ 2147483647 w 62"/>
              <a:gd name="T7" fmla="*/ 2147483647 h 59"/>
              <a:gd name="T8" fmla="*/ 2147483647 w 62"/>
              <a:gd name="T9" fmla="*/ 2147483647 h 59"/>
              <a:gd name="T10" fmla="*/ 2147483647 w 62"/>
              <a:gd name="T11" fmla="*/ 2147483647 h 59"/>
              <a:gd name="T12" fmla="*/ 2147483647 w 62"/>
              <a:gd name="T13" fmla="*/ 2147483647 h 59"/>
              <a:gd name="T14" fmla="*/ 2147483647 w 62"/>
              <a:gd name="T15" fmla="*/ 2147483647 h 59"/>
              <a:gd name="T16" fmla="*/ 2147483647 w 62"/>
              <a:gd name="T17" fmla="*/ 2147483647 h 59"/>
              <a:gd name="T18" fmla="*/ 2147483647 w 62"/>
              <a:gd name="T19" fmla="*/ 2147483647 h 59"/>
              <a:gd name="T20" fmla="*/ 2147483647 w 62"/>
              <a:gd name="T21" fmla="*/ 2147483647 h 59"/>
              <a:gd name="T22" fmla="*/ 2147483647 w 62"/>
              <a:gd name="T23" fmla="*/ 2147483647 h 59"/>
              <a:gd name="T24" fmla="*/ 2147483647 w 62"/>
              <a:gd name="T25" fmla="*/ 2147483647 h 59"/>
              <a:gd name="T26" fmla="*/ 2147483647 w 62"/>
              <a:gd name="T27" fmla="*/ 2147483647 h 59"/>
              <a:gd name="T28" fmla="*/ 2147483647 w 62"/>
              <a:gd name="T29" fmla="*/ 2147483647 h 59"/>
              <a:gd name="T30" fmla="*/ 2147483647 w 62"/>
              <a:gd name="T31" fmla="*/ 2147483647 h 59"/>
              <a:gd name="T32" fmla="*/ 2147483647 w 62"/>
              <a:gd name="T33" fmla="*/ 2147483647 h 59"/>
              <a:gd name="T34" fmla="*/ 2147483647 w 62"/>
              <a:gd name="T35" fmla="*/ 2147483647 h 59"/>
              <a:gd name="T36" fmla="*/ 2147483647 w 62"/>
              <a:gd name="T37" fmla="*/ 2147483647 h 59"/>
              <a:gd name="T38" fmla="*/ 2147483647 w 62"/>
              <a:gd name="T39" fmla="*/ 2147483647 h 59"/>
              <a:gd name="T40" fmla="*/ 2147483647 w 62"/>
              <a:gd name="T41" fmla="*/ 2147483647 h 59"/>
              <a:gd name="T42" fmla="*/ 0 w 62"/>
              <a:gd name="T43" fmla="*/ 2147483647 h 59"/>
              <a:gd name="T44" fmla="*/ 2147483647 w 62"/>
              <a:gd name="T45" fmla="*/ 2147483647 h 59"/>
              <a:gd name="T46" fmla="*/ 2147483647 w 62"/>
              <a:gd name="T47" fmla="*/ 2147483647 h 59"/>
              <a:gd name="T48" fmla="*/ 2147483647 w 62"/>
              <a:gd name="T49" fmla="*/ 2147483647 h 59"/>
              <a:gd name="T50" fmla="*/ 2147483647 w 62"/>
              <a:gd name="T51" fmla="*/ 2147483647 h 59"/>
              <a:gd name="T52" fmla="*/ 2147483647 w 62"/>
              <a:gd name="T53" fmla="*/ 2147483647 h 59"/>
              <a:gd name="T54" fmla="*/ 2147483647 w 62"/>
              <a:gd name="T55" fmla="*/ 2147483647 h 59"/>
              <a:gd name="T56" fmla="*/ 2147483647 w 62"/>
              <a:gd name="T57" fmla="*/ 2147483647 h 59"/>
              <a:gd name="T58" fmla="*/ 2147483647 w 62"/>
              <a:gd name="T59" fmla="*/ 2147483647 h 59"/>
              <a:gd name="T60" fmla="*/ 2147483647 w 62"/>
              <a:gd name="T61" fmla="*/ 2147483647 h 59"/>
              <a:gd name="T62" fmla="*/ 2147483647 w 62"/>
              <a:gd name="T63" fmla="*/ 2147483647 h 59"/>
              <a:gd name="T64" fmla="*/ 2147483647 w 62"/>
              <a:gd name="T65" fmla="*/ 0 h 59"/>
              <a:gd name="T66" fmla="*/ 2147483647 w 62"/>
              <a:gd name="T67" fmla="*/ 0 h 59"/>
              <a:gd name="T68" fmla="*/ 2147483647 w 62"/>
              <a:gd name="T69" fmla="*/ 2147483647 h 59"/>
              <a:gd name="T70" fmla="*/ 2147483647 w 62"/>
              <a:gd name="T71" fmla="*/ 2147483647 h 59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62"/>
              <a:gd name="T109" fmla="*/ 0 h 59"/>
              <a:gd name="T110" fmla="*/ 62 w 62"/>
              <a:gd name="T111" fmla="*/ 59 h 59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62" h="59">
                <a:moveTo>
                  <a:pt x="61" y="4"/>
                </a:moveTo>
                <a:lnTo>
                  <a:pt x="60" y="4"/>
                </a:lnTo>
                <a:lnTo>
                  <a:pt x="62" y="11"/>
                </a:lnTo>
                <a:lnTo>
                  <a:pt x="62" y="17"/>
                </a:lnTo>
                <a:lnTo>
                  <a:pt x="61" y="30"/>
                </a:lnTo>
                <a:lnTo>
                  <a:pt x="61" y="37"/>
                </a:lnTo>
                <a:lnTo>
                  <a:pt x="62" y="53"/>
                </a:lnTo>
                <a:lnTo>
                  <a:pt x="59" y="55"/>
                </a:lnTo>
                <a:lnTo>
                  <a:pt x="56" y="56"/>
                </a:lnTo>
                <a:lnTo>
                  <a:pt x="51" y="58"/>
                </a:lnTo>
                <a:lnTo>
                  <a:pt x="50" y="59"/>
                </a:lnTo>
                <a:lnTo>
                  <a:pt x="48" y="59"/>
                </a:lnTo>
                <a:lnTo>
                  <a:pt x="47" y="53"/>
                </a:lnTo>
                <a:lnTo>
                  <a:pt x="36" y="54"/>
                </a:lnTo>
                <a:lnTo>
                  <a:pt x="28" y="55"/>
                </a:lnTo>
                <a:lnTo>
                  <a:pt x="25" y="55"/>
                </a:lnTo>
                <a:lnTo>
                  <a:pt x="18" y="55"/>
                </a:lnTo>
                <a:lnTo>
                  <a:pt x="17" y="53"/>
                </a:lnTo>
                <a:lnTo>
                  <a:pt x="17" y="52"/>
                </a:lnTo>
                <a:lnTo>
                  <a:pt x="12" y="52"/>
                </a:lnTo>
                <a:lnTo>
                  <a:pt x="4" y="51"/>
                </a:lnTo>
                <a:lnTo>
                  <a:pt x="0" y="51"/>
                </a:lnTo>
                <a:lnTo>
                  <a:pt x="2" y="42"/>
                </a:lnTo>
                <a:lnTo>
                  <a:pt x="2" y="40"/>
                </a:lnTo>
                <a:lnTo>
                  <a:pt x="3" y="38"/>
                </a:lnTo>
                <a:lnTo>
                  <a:pt x="4" y="36"/>
                </a:lnTo>
                <a:lnTo>
                  <a:pt x="4" y="34"/>
                </a:lnTo>
                <a:lnTo>
                  <a:pt x="14" y="18"/>
                </a:lnTo>
                <a:lnTo>
                  <a:pt x="23" y="3"/>
                </a:lnTo>
                <a:lnTo>
                  <a:pt x="24" y="2"/>
                </a:lnTo>
                <a:lnTo>
                  <a:pt x="25" y="1"/>
                </a:lnTo>
                <a:lnTo>
                  <a:pt x="27" y="1"/>
                </a:lnTo>
                <a:lnTo>
                  <a:pt x="28" y="0"/>
                </a:lnTo>
                <a:lnTo>
                  <a:pt x="30" y="0"/>
                </a:lnTo>
                <a:lnTo>
                  <a:pt x="56" y="3"/>
                </a:lnTo>
                <a:lnTo>
                  <a:pt x="61" y="4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" name="Freeform 13"/>
          <xdr:cNvSpPr>
            <a:spLocks/>
          </xdr:cNvSpPr>
        </xdr:nvSpPr>
        <xdr:spPr bwMode="auto">
          <a:xfrm>
            <a:off x="9352491" y="5221314"/>
            <a:ext cx="666578" cy="774592"/>
          </a:xfrm>
          <a:custGeom>
            <a:avLst/>
            <a:gdLst>
              <a:gd name="T0" fmla="*/ 2147483647 w 70"/>
              <a:gd name="T1" fmla="*/ 2147483647 h 79"/>
              <a:gd name="T2" fmla="*/ 2147483647 w 70"/>
              <a:gd name="T3" fmla="*/ 2147483647 h 79"/>
              <a:gd name="T4" fmla="*/ 2147483647 w 70"/>
              <a:gd name="T5" fmla="*/ 2147483647 h 79"/>
              <a:gd name="T6" fmla="*/ 2147483647 w 70"/>
              <a:gd name="T7" fmla="*/ 2147483647 h 79"/>
              <a:gd name="T8" fmla="*/ 2147483647 w 70"/>
              <a:gd name="T9" fmla="*/ 2147483647 h 79"/>
              <a:gd name="T10" fmla="*/ 2147483647 w 70"/>
              <a:gd name="T11" fmla="*/ 2147483647 h 79"/>
              <a:gd name="T12" fmla="*/ 2147483647 w 70"/>
              <a:gd name="T13" fmla="*/ 2147483647 h 79"/>
              <a:gd name="T14" fmla="*/ 2147483647 w 70"/>
              <a:gd name="T15" fmla="*/ 2147483647 h 79"/>
              <a:gd name="T16" fmla="*/ 2147483647 w 70"/>
              <a:gd name="T17" fmla="*/ 2147483647 h 79"/>
              <a:gd name="T18" fmla="*/ 2147483647 w 70"/>
              <a:gd name="T19" fmla="*/ 2147483647 h 79"/>
              <a:gd name="T20" fmla="*/ 2147483647 w 70"/>
              <a:gd name="T21" fmla="*/ 2147483647 h 79"/>
              <a:gd name="T22" fmla="*/ 2147483647 w 70"/>
              <a:gd name="T23" fmla="*/ 2147483647 h 79"/>
              <a:gd name="T24" fmla="*/ 2147483647 w 70"/>
              <a:gd name="T25" fmla="*/ 2147483647 h 79"/>
              <a:gd name="T26" fmla="*/ 2147483647 w 70"/>
              <a:gd name="T27" fmla="*/ 2147483647 h 79"/>
              <a:gd name="T28" fmla="*/ 2147483647 w 70"/>
              <a:gd name="T29" fmla="*/ 2147483647 h 79"/>
              <a:gd name="T30" fmla="*/ 2147483647 w 70"/>
              <a:gd name="T31" fmla="*/ 2147483647 h 79"/>
              <a:gd name="T32" fmla="*/ 2147483647 w 70"/>
              <a:gd name="T33" fmla="*/ 2147483647 h 79"/>
              <a:gd name="T34" fmla="*/ 2147483647 w 70"/>
              <a:gd name="T35" fmla="*/ 2147483647 h 79"/>
              <a:gd name="T36" fmla="*/ 2147483647 w 70"/>
              <a:gd name="T37" fmla="*/ 2147483647 h 79"/>
              <a:gd name="T38" fmla="*/ 2147483647 w 70"/>
              <a:gd name="T39" fmla="*/ 2147483647 h 79"/>
              <a:gd name="T40" fmla="*/ 2147483647 w 70"/>
              <a:gd name="T41" fmla="*/ 2147483647 h 79"/>
              <a:gd name="T42" fmla="*/ 2147483647 w 70"/>
              <a:gd name="T43" fmla="*/ 2147483647 h 79"/>
              <a:gd name="T44" fmla="*/ 2147483647 w 70"/>
              <a:gd name="T45" fmla="*/ 2147483647 h 79"/>
              <a:gd name="T46" fmla="*/ 2147483647 w 70"/>
              <a:gd name="T47" fmla="*/ 2147483647 h 79"/>
              <a:gd name="T48" fmla="*/ 2147483647 w 70"/>
              <a:gd name="T49" fmla="*/ 2147483647 h 79"/>
              <a:gd name="T50" fmla="*/ 2147483647 w 70"/>
              <a:gd name="T51" fmla="*/ 2147483647 h 79"/>
              <a:gd name="T52" fmla="*/ 2147483647 w 70"/>
              <a:gd name="T53" fmla="*/ 2147483647 h 79"/>
              <a:gd name="T54" fmla="*/ 2147483647 w 70"/>
              <a:gd name="T55" fmla="*/ 2147483647 h 79"/>
              <a:gd name="T56" fmla="*/ 2147483647 w 70"/>
              <a:gd name="T57" fmla="*/ 2147483647 h 79"/>
              <a:gd name="T58" fmla="*/ 0 w 70"/>
              <a:gd name="T59" fmla="*/ 0 h 79"/>
              <a:gd name="T60" fmla="*/ 2147483647 w 70"/>
              <a:gd name="T61" fmla="*/ 2147483647 h 79"/>
              <a:gd name="T62" fmla="*/ 2147483647 w 70"/>
              <a:gd name="T63" fmla="*/ 2147483647 h 79"/>
              <a:gd name="T64" fmla="*/ 2147483647 w 70"/>
              <a:gd name="T65" fmla="*/ 2147483647 h 79"/>
              <a:gd name="T66" fmla="*/ 2147483647 w 70"/>
              <a:gd name="T67" fmla="*/ 2147483647 h 79"/>
              <a:gd name="T68" fmla="*/ 2147483647 w 70"/>
              <a:gd name="T69" fmla="*/ 2147483647 h 79"/>
              <a:gd name="T70" fmla="*/ 2147483647 w 70"/>
              <a:gd name="T71" fmla="*/ 2147483647 h 79"/>
              <a:gd name="T72" fmla="*/ 2147483647 w 70"/>
              <a:gd name="T73" fmla="*/ 2147483647 h 79"/>
              <a:gd name="T74" fmla="*/ 2147483647 w 70"/>
              <a:gd name="T75" fmla="*/ 2147483647 h 79"/>
              <a:gd name="T76" fmla="*/ 2147483647 w 70"/>
              <a:gd name="T77" fmla="*/ 2147483647 h 79"/>
              <a:gd name="T78" fmla="*/ 2147483647 w 70"/>
              <a:gd name="T79" fmla="*/ 2147483647 h 79"/>
              <a:gd name="T80" fmla="*/ 2147483647 w 70"/>
              <a:gd name="T81" fmla="*/ 2147483647 h 79"/>
              <a:gd name="T82" fmla="*/ 2147483647 w 70"/>
              <a:gd name="T83" fmla="*/ 2147483647 h 79"/>
              <a:gd name="T84" fmla="*/ 2147483647 w 70"/>
              <a:gd name="T85" fmla="*/ 2147483647 h 79"/>
              <a:gd name="T86" fmla="*/ 2147483647 w 70"/>
              <a:gd name="T87" fmla="*/ 2147483647 h 79"/>
              <a:gd name="T88" fmla="*/ 2147483647 w 70"/>
              <a:gd name="T89" fmla="*/ 2147483647 h 79"/>
              <a:gd name="T90" fmla="*/ 2147483647 w 70"/>
              <a:gd name="T91" fmla="*/ 2147483647 h 79"/>
              <a:gd name="T92" fmla="*/ 2147483647 w 70"/>
              <a:gd name="T93" fmla="*/ 2147483647 h 79"/>
              <a:gd name="T94" fmla="*/ 2147483647 w 70"/>
              <a:gd name="T95" fmla="*/ 2147483647 h 79"/>
              <a:gd name="T96" fmla="*/ 2147483647 w 70"/>
              <a:gd name="T97" fmla="*/ 2147483647 h 79"/>
              <a:gd name="T98" fmla="*/ 2147483647 w 70"/>
              <a:gd name="T99" fmla="*/ 2147483647 h 79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70"/>
              <a:gd name="T151" fmla="*/ 0 h 79"/>
              <a:gd name="T152" fmla="*/ 70 w 70"/>
              <a:gd name="T153" fmla="*/ 79 h 79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70" h="79">
                <a:moveTo>
                  <a:pt x="39" y="59"/>
                </a:moveTo>
                <a:lnTo>
                  <a:pt x="42" y="62"/>
                </a:lnTo>
                <a:lnTo>
                  <a:pt x="42" y="63"/>
                </a:lnTo>
                <a:lnTo>
                  <a:pt x="43" y="63"/>
                </a:lnTo>
                <a:lnTo>
                  <a:pt x="44" y="64"/>
                </a:lnTo>
                <a:lnTo>
                  <a:pt x="44" y="65"/>
                </a:lnTo>
                <a:lnTo>
                  <a:pt x="45" y="65"/>
                </a:lnTo>
                <a:lnTo>
                  <a:pt x="46" y="66"/>
                </a:lnTo>
                <a:lnTo>
                  <a:pt x="47" y="67"/>
                </a:lnTo>
                <a:lnTo>
                  <a:pt x="48" y="68"/>
                </a:lnTo>
                <a:lnTo>
                  <a:pt x="49" y="69"/>
                </a:lnTo>
                <a:lnTo>
                  <a:pt x="50" y="70"/>
                </a:lnTo>
                <a:lnTo>
                  <a:pt x="51" y="71"/>
                </a:lnTo>
                <a:lnTo>
                  <a:pt x="52" y="72"/>
                </a:lnTo>
                <a:lnTo>
                  <a:pt x="53" y="73"/>
                </a:lnTo>
                <a:lnTo>
                  <a:pt x="54" y="74"/>
                </a:lnTo>
                <a:lnTo>
                  <a:pt x="59" y="79"/>
                </a:lnTo>
                <a:lnTo>
                  <a:pt x="61" y="77"/>
                </a:lnTo>
                <a:lnTo>
                  <a:pt x="63" y="74"/>
                </a:lnTo>
                <a:lnTo>
                  <a:pt x="57" y="67"/>
                </a:lnTo>
                <a:lnTo>
                  <a:pt x="62" y="63"/>
                </a:lnTo>
                <a:lnTo>
                  <a:pt x="67" y="60"/>
                </a:lnTo>
                <a:lnTo>
                  <a:pt x="69" y="59"/>
                </a:lnTo>
                <a:lnTo>
                  <a:pt x="69" y="58"/>
                </a:lnTo>
                <a:lnTo>
                  <a:pt x="69" y="57"/>
                </a:lnTo>
                <a:lnTo>
                  <a:pt x="70" y="56"/>
                </a:lnTo>
                <a:lnTo>
                  <a:pt x="70" y="55"/>
                </a:lnTo>
                <a:lnTo>
                  <a:pt x="69" y="55"/>
                </a:lnTo>
                <a:lnTo>
                  <a:pt x="69" y="53"/>
                </a:lnTo>
                <a:lnTo>
                  <a:pt x="70" y="52"/>
                </a:lnTo>
                <a:lnTo>
                  <a:pt x="70" y="51"/>
                </a:lnTo>
                <a:lnTo>
                  <a:pt x="65" y="46"/>
                </a:lnTo>
                <a:lnTo>
                  <a:pt x="47" y="29"/>
                </a:lnTo>
                <a:lnTo>
                  <a:pt x="44" y="26"/>
                </a:lnTo>
                <a:lnTo>
                  <a:pt x="36" y="18"/>
                </a:lnTo>
                <a:lnTo>
                  <a:pt x="32" y="14"/>
                </a:lnTo>
                <a:lnTo>
                  <a:pt x="29" y="12"/>
                </a:lnTo>
                <a:lnTo>
                  <a:pt x="24" y="8"/>
                </a:lnTo>
                <a:lnTo>
                  <a:pt x="23" y="7"/>
                </a:lnTo>
                <a:lnTo>
                  <a:pt x="19" y="5"/>
                </a:lnTo>
                <a:lnTo>
                  <a:pt x="16" y="4"/>
                </a:lnTo>
                <a:lnTo>
                  <a:pt x="12" y="3"/>
                </a:lnTo>
                <a:lnTo>
                  <a:pt x="1" y="0"/>
                </a:lnTo>
                <a:lnTo>
                  <a:pt x="0" y="0"/>
                </a:lnTo>
                <a:lnTo>
                  <a:pt x="1" y="2"/>
                </a:lnTo>
                <a:lnTo>
                  <a:pt x="4" y="3"/>
                </a:lnTo>
                <a:lnTo>
                  <a:pt x="6" y="4"/>
                </a:lnTo>
                <a:lnTo>
                  <a:pt x="7" y="5"/>
                </a:lnTo>
                <a:lnTo>
                  <a:pt x="11" y="6"/>
                </a:lnTo>
                <a:lnTo>
                  <a:pt x="10" y="8"/>
                </a:lnTo>
                <a:lnTo>
                  <a:pt x="10" y="12"/>
                </a:lnTo>
                <a:lnTo>
                  <a:pt x="10" y="14"/>
                </a:lnTo>
                <a:lnTo>
                  <a:pt x="11" y="16"/>
                </a:lnTo>
                <a:lnTo>
                  <a:pt x="11" y="18"/>
                </a:lnTo>
                <a:lnTo>
                  <a:pt x="10" y="19"/>
                </a:lnTo>
                <a:lnTo>
                  <a:pt x="16" y="20"/>
                </a:lnTo>
                <a:lnTo>
                  <a:pt x="14" y="22"/>
                </a:lnTo>
                <a:lnTo>
                  <a:pt x="13" y="24"/>
                </a:lnTo>
                <a:lnTo>
                  <a:pt x="11" y="28"/>
                </a:lnTo>
                <a:lnTo>
                  <a:pt x="10" y="29"/>
                </a:lnTo>
                <a:lnTo>
                  <a:pt x="15" y="32"/>
                </a:lnTo>
                <a:lnTo>
                  <a:pt x="12" y="38"/>
                </a:lnTo>
                <a:lnTo>
                  <a:pt x="12" y="43"/>
                </a:lnTo>
                <a:lnTo>
                  <a:pt x="12" y="46"/>
                </a:lnTo>
                <a:lnTo>
                  <a:pt x="16" y="46"/>
                </a:lnTo>
                <a:lnTo>
                  <a:pt x="19" y="47"/>
                </a:lnTo>
                <a:lnTo>
                  <a:pt x="20" y="47"/>
                </a:lnTo>
                <a:lnTo>
                  <a:pt x="20" y="48"/>
                </a:lnTo>
                <a:lnTo>
                  <a:pt x="22" y="47"/>
                </a:lnTo>
                <a:lnTo>
                  <a:pt x="23" y="47"/>
                </a:lnTo>
                <a:lnTo>
                  <a:pt x="23" y="48"/>
                </a:lnTo>
                <a:lnTo>
                  <a:pt x="26" y="49"/>
                </a:lnTo>
                <a:lnTo>
                  <a:pt x="29" y="51"/>
                </a:lnTo>
                <a:lnTo>
                  <a:pt x="31" y="52"/>
                </a:lnTo>
                <a:lnTo>
                  <a:pt x="32" y="52"/>
                </a:lnTo>
                <a:lnTo>
                  <a:pt x="33" y="53"/>
                </a:lnTo>
                <a:lnTo>
                  <a:pt x="36" y="55"/>
                </a:lnTo>
                <a:lnTo>
                  <a:pt x="36" y="56"/>
                </a:lnTo>
                <a:lnTo>
                  <a:pt x="37" y="57"/>
                </a:lnTo>
                <a:lnTo>
                  <a:pt x="38" y="58"/>
                </a:lnTo>
                <a:lnTo>
                  <a:pt x="39" y="59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" name="Freeform 14"/>
          <xdr:cNvSpPr>
            <a:spLocks/>
          </xdr:cNvSpPr>
        </xdr:nvSpPr>
        <xdr:spPr bwMode="auto">
          <a:xfrm>
            <a:off x="9457552" y="4454478"/>
            <a:ext cx="714335" cy="481455"/>
          </a:xfrm>
          <a:custGeom>
            <a:avLst/>
            <a:gdLst>
              <a:gd name="T0" fmla="*/ 2147483647 w 75"/>
              <a:gd name="T1" fmla="*/ 2147483647 h 49"/>
              <a:gd name="T2" fmla="*/ 2147483647 w 75"/>
              <a:gd name="T3" fmla="*/ 2147483647 h 49"/>
              <a:gd name="T4" fmla="*/ 2147483647 w 75"/>
              <a:gd name="T5" fmla="*/ 2147483647 h 49"/>
              <a:gd name="T6" fmla="*/ 2147483647 w 75"/>
              <a:gd name="T7" fmla="*/ 0 h 49"/>
              <a:gd name="T8" fmla="*/ 2147483647 w 75"/>
              <a:gd name="T9" fmla="*/ 0 h 49"/>
              <a:gd name="T10" fmla="*/ 2147483647 w 75"/>
              <a:gd name="T11" fmla="*/ 0 h 49"/>
              <a:gd name="T12" fmla="*/ 2147483647 w 75"/>
              <a:gd name="T13" fmla="*/ 0 h 49"/>
              <a:gd name="T14" fmla="*/ 2147483647 w 75"/>
              <a:gd name="T15" fmla="*/ 2147483647 h 49"/>
              <a:gd name="T16" fmla="*/ 2147483647 w 75"/>
              <a:gd name="T17" fmla="*/ 2147483647 h 49"/>
              <a:gd name="T18" fmla="*/ 2147483647 w 75"/>
              <a:gd name="T19" fmla="*/ 2147483647 h 49"/>
              <a:gd name="T20" fmla="*/ 2147483647 w 75"/>
              <a:gd name="T21" fmla="*/ 2147483647 h 49"/>
              <a:gd name="T22" fmla="*/ 2147483647 w 75"/>
              <a:gd name="T23" fmla="*/ 2147483647 h 49"/>
              <a:gd name="T24" fmla="*/ 2147483647 w 75"/>
              <a:gd name="T25" fmla="*/ 2147483647 h 49"/>
              <a:gd name="T26" fmla="*/ 2147483647 w 75"/>
              <a:gd name="T27" fmla="*/ 2147483647 h 49"/>
              <a:gd name="T28" fmla="*/ 2147483647 w 75"/>
              <a:gd name="T29" fmla="*/ 2147483647 h 49"/>
              <a:gd name="T30" fmla="*/ 2147483647 w 75"/>
              <a:gd name="T31" fmla="*/ 2147483647 h 49"/>
              <a:gd name="T32" fmla="*/ 2147483647 w 75"/>
              <a:gd name="T33" fmla="*/ 2147483647 h 49"/>
              <a:gd name="T34" fmla="*/ 0 w 75"/>
              <a:gd name="T35" fmla="*/ 2147483647 h 49"/>
              <a:gd name="T36" fmla="*/ 2147483647 w 75"/>
              <a:gd name="T37" fmla="*/ 2147483647 h 49"/>
              <a:gd name="T38" fmla="*/ 2147483647 w 75"/>
              <a:gd name="T39" fmla="*/ 2147483647 h 49"/>
              <a:gd name="T40" fmla="*/ 2147483647 w 75"/>
              <a:gd name="T41" fmla="*/ 2147483647 h 49"/>
              <a:gd name="T42" fmla="*/ 2147483647 w 75"/>
              <a:gd name="T43" fmla="*/ 2147483647 h 49"/>
              <a:gd name="T44" fmla="*/ 2147483647 w 75"/>
              <a:gd name="T45" fmla="*/ 2147483647 h 49"/>
              <a:gd name="T46" fmla="*/ 2147483647 w 75"/>
              <a:gd name="T47" fmla="*/ 2147483647 h 49"/>
              <a:gd name="T48" fmla="*/ 2147483647 w 75"/>
              <a:gd name="T49" fmla="*/ 2147483647 h 49"/>
              <a:gd name="T50" fmla="*/ 2147483647 w 75"/>
              <a:gd name="T51" fmla="*/ 2147483647 h 49"/>
              <a:gd name="T52" fmla="*/ 2147483647 w 75"/>
              <a:gd name="T53" fmla="*/ 2147483647 h 49"/>
              <a:gd name="T54" fmla="*/ 2147483647 w 75"/>
              <a:gd name="T55" fmla="*/ 2147483647 h 49"/>
              <a:gd name="T56" fmla="*/ 2147483647 w 75"/>
              <a:gd name="T57" fmla="*/ 2147483647 h 49"/>
              <a:gd name="T58" fmla="*/ 2147483647 w 75"/>
              <a:gd name="T59" fmla="*/ 2147483647 h 49"/>
              <a:gd name="T60" fmla="*/ 2147483647 w 75"/>
              <a:gd name="T61" fmla="*/ 2147483647 h 49"/>
              <a:gd name="T62" fmla="*/ 2147483647 w 75"/>
              <a:gd name="T63" fmla="*/ 2147483647 h 49"/>
              <a:gd name="T64" fmla="*/ 2147483647 w 75"/>
              <a:gd name="T65" fmla="*/ 2147483647 h 49"/>
              <a:gd name="T66" fmla="*/ 2147483647 w 75"/>
              <a:gd name="T67" fmla="*/ 2147483647 h 49"/>
              <a:gd name="T68" fmla="*/ 2147483647 w 75"/>
              <a:gd name="T69" fmla="*/ 2147483647 h 49"/>
              <a:gd name="T70" fmla="*/ 2147483647 w 75"/>
              <a:gd name="T71" fmla="*/ 2147483647 h 49"/>
              <a:gd name="T72" fmla="*/ 2147483647 w 75"/>
              <a:gd name="T73" fmla="*/ 2147483647 h 49"/>
              <a:gd name="T74" fmla="*/ 2147483647 w 75"/>
              <a:gd name="T75" fmla="*/ 2147483647 h 49"/>
              <a:gd name="T76" fmla="*/ 2147483647 w 75"/>
              <a:gd name="T77" fmla="*/ 2147483647 h 49"/>
              <a:gd name="T78" fmla="*/ 2147483647 w 75"/>
              <a:gd name="T79" fmla="*/ 2147483647 h 49"/>
              <a:gd name="T80" fmla="*/ 2147483647 w 75"/>
              <a:gd name="T81" fmla="*/ 2147483647 h 49"/>
              <a:gd name="T82" fmla="*/ 2147483647 w 75"/>
              <a:gd name="T83" fmla="*/ 2147483647 h 49"/>
              <a:gd name="T84" fmla="*/ 2147483647 w 75"/>
              <a:gd name="T85" fmla="*/ 2147483647 h 49"/>
              <a:gd name="T86" fmla="*/ 2147483647 w 75"/>
              <a:gd name="T87" fmla="*/ 2147483647 h 49"/>
              <a:gd name="T88" fmla="*/ 2147483647 w 75"/>
              <a:gd name="T89" fmla="*/ 2147483647 h 49"/>
              <a:gd name="T90" fmla="*/ 2147483647 w 75"/>
              <a:gd name="T91" fmla="*/ 2147483647 h 49"/>
              <a:gd name="T92" fmla="*/ 2147483647 w 75"/>
              <a:gd name="T93" fmla="*/ 2147483647 h 49"/>
              <a:gd name="T94" fmla="*/ 2147483647 w 75"/>
              <a:gd name="T95" fmla="*/ 2147483647 h 49"/>
              <a:gd name="T96" fmla="*/ 2147483647 w 75"/>
              <a:gd name="T97" fmla="*/ 2147483647 h 49"/>
              <a:gd name="T98" fmla="*/ 2147483647 w 75"/>
              <a:gd name="T99" fmla="*/ 2147483647 h 49"/>
              <a:gd name="T100" fmla="*/ 2147483647 w 75"/>
              <a:gd name="T101" fmla="*/ 2147483647 h 49"/>
              <a:gd name="T102" fmla="*/ 2147483647 w 75"/>
              <a:gd name="T103" fmla="*/ 2147483647 h 49"/>
              <a:gd name="T104" fmla="*/ 2147483647 w 75"/>
              <a:gd name="T105" fmla="*/ 2147483647 h 49"/>
              <a:gd name="T106" fmla="*/ 2147483647 w 75"/>
              <a:gd name="T107" fmla="*/ 2147483647 h 49"/>
              <a:gd name="T108" fmla="*/ 2147483647 w 75"/>
              <a:gd name="T109" fmla="*/ 2147483647 h 49"/>
              <a:gd name="T110" fmla="*/ 2147483647 w 75"/>
              <a:gd name="T111" fmla="*/ 2147483647 h 49"/>
              <a:gd name="T112" fmla="*/ 2147483647 w 75"/>
              <a:gd name="T113" fmla="*/ 2147483647 h 49"/>
              <a:gd name="T114" fmla="*/ 2147483647 w 75"/>
              <a:gd name="T115" fmla="*/ 2147483647 h 49"/>
              <a:gd name="T116" fmla="*/ 2147483647 w 75"/>
              <a:gd name="T117" fmla="*/ 2147483647 h 49"/>
              <a:gd name="T118" fmla="*/ 2147483647 w 75"/>
              <a:gd name="T119" fmla="*/ 2147483647 h 49"/>
              <a:gd name="T120" fmla="*/ 2147483647 w 75"/>
              <a:gd name="T121" fmla="*/ 2147483647 h 49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75"/>
              <a:gd name="T184" fmla="*/ 0 h 49"/>
              <a:gd name="T185" fmla="*/ 75 w 75"/>
              <a:gd name="T186" fmla="*/ 49 h 49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75" h="49">
                <a:moveTo>
                  <a:pt x="74" y="17"/>
                </a:moveTo>
                <a:lnTo>
                  <a:pt x="70" y="16"/>
                </a:lnTo>
                <a:lnTo>
                  <a:pt x="54" y="9"/>
                </a:lnTo>
                <a:lnTo>
                  <a:pt x="30" y="0"/>
                </a:lnTo>
                <a:lnTo>
                  <a:pt x="26" y="3"/>
                </a:lnTo>
                <a:lnTo>
                  <a:pt x="21" y="1"/>
                </a:lnTo>
                <a:lnTo>
                  <a:pt x="12" y="8"/>
                </a:lnTo>
                <a:lnTo>
                  <a:pt x="12" y="6"/>
                </a:lnTo>
                <a:lnTo>
                  <a:pt x="11" y="5"/>
                </a:lnTo>
                <a:lnTo>
                  <a:pt x="7" y="7"/>
                </a:lnTo>
                <a:lnTo>
                  <a:pt x="5" y="8"/>
                </a:lnTo>
                <a:lnTo>
                  <a:pt x="3" y="10"/>
                </a:lnTo>
                <a:lnTo>
                  <a:pt x="1" y="11"/>
                </a:lnTo>
                <a:lnTo>
                  <a:pt x="0" y="11"/>
                </a:lnTo>
                <a:lnTo>
                  <a:pt x="1" y="13"/>
                </a:lnTo>
                <a:lnTo>
                  <a:pt x="1" y="17"/>
                </a:lnTo>
                <a:lnTo>
                  <a:pt x="1" y="19"/>
                </a:lnTo>
                <a:lnTo>
                  <a:pt x="1" y="20"/>
                </a:lnTo>
                <a:lnTo>
                  <a:pt x="3" y="24"/>
                </a:lnTo>
                <a:lnTo>
                  <a:pt x="3" y="27"/>
                </a:lnTo>
                <a:lnTo>
                  <a:pt x="3" y="34"/>
                </a:lnTo>
                <a:lnTo>
                  <a:pt x="4" y="42"/>
                </a:lnTo>
                <a:lnTo>
                  <a:pt x="4" y="44"/>
                </a:lnTo>
                <a:lnTo>
                  <a:pt x="4" y="46"/>
                </a:lnTo>
                <a:lnTo>
                  <a:pt x="4" y="49"/>
                </a:lnTo>
                <a:lnTo>
                  <a:pt x="7" y="48"/>
                </a:lnTo>
                <a:lnTo>
                  <a:pt x="10" y="47"/>
                </a:lnTo>
                <a:lnTo>
                  <a:pt x="11" y="47"/>
                </a:lnTo>
                <a:lnTo>
                  <a:pt x="16" y="47"/>
                </a:lnTo>
                <a:lnTo>
                  <a:pt x="17" y="46"/>
                </a:lnTo>
                <a:lnTo>
                  <a:pt x="20" y="44"/>
                </a:lnTo>
                <a:lnTo>
                  <a:pt x="23" y="42"/>
                </a:lnTo>
                <a:lnTo>
                  <a:pt x="27" y="41"/>
                </a:lnTo>
                <a:lnTo>
                  <a:pt x="35" y="39"/>
                </a:lnTo>
                <a:lnTo>
                  <a:pt x="37" y="38"/>
                </a:lnTo>
                <a:lnTo>
                  <a:pt x="45" y="36"/>
                </a:lnTo>
                <a:lnTo>
                  <a:pt x="48" y="36"/>
                </a:lnTo>
                <a:lnTo>
                  <a:pt x="49" y="36"/>
                </a:lnTo>
                <a:lnTo>
                  <a:pt x="50" y="37"/>
                </a:lnTo>
                <a:lnTo>
                  <a:pt x="54" y="39"/>
                </a:lnTo>
                <a:lnTo>
                  <a:pt x="59" y="41"/>
                </a:lnTo>
                <a:lnTo>
                  <a:pt x="61" y="41"/>
                </a:lnTo>
                <a:lnTo>
                  <a:pt x="63" y="42"/>
                </a:lnTo>
                <a:lnTo>
                  <a:pt x="64" y="41"/>
                </a:lnTo>
                <a:lnTo>
                  <a:pt x="65" y="39"/>
                </a:lnTo>
                <a:lnTo>
                  <a:pt x="66" y="37"/>
                </a:lnTo>
                <a:lnTo>
                  <a:pt x="68" y="36"/>
                </a:lnTo>
                <a:lnTo>
                  <a:pt x="70" y="34"/>
                </a:lnTo>
                <a:lnTo>
                  <a:pt x="72" y="33"/>
                </a:lnTo>
                <a:lnTo>
                  <a:pt x="72" y="30"/>
                </a:lnTo>
                <a:lnTo>
                  <a:pt x="73" y="26"/>
                </a:lnTo>
                <a:lnTo>
                  <a:pt x="73" y="25"/>
                </a:lnTo>
                <a:lnTo>
                  <a:pt x="74" y="24"/>
                </a:lnTo>
                <a:lnTo>
                  <a:pt x="75" y="22"/>
                </a:lnTo>
                <a:lnTo>
                  <a:pt x="75" y="21"/>
                </a:lnTo>
                <a:lnTo>
                  <a:pt x="74" y="17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" name="Freeform 15"/>
          <xdr:cNvSpPr>
            <a:spLocks/>
          </xdr:cNvSpPr>
        </xdr:nvSpPr>
        <xdr:spPr bwMode="auto">
          <a:xfrm>
            <a:off x="9457552" y="4807803"/>
            <a:ext cx="647477" cy="462042"/>
          </a:xfrm>
          <a:custGeom>
            <a:avLst/>
            <a:gdLst>
              <a:gd name="T0" fmla="*/ 2147483647 w 68"/>
              <a:gd name="T1" fmla="*/ 2147483647 h 47"/>
              <a:gd name="T2" fmla="*/ 2147483647 w 68"/>
              <a:gd name="T3" fmla="*/ 2147483647 h 47"/>
              <a:gd name="T4" fmla="*/ 2147483647 w 68"/>
              <a:gd name="T5" fmla="*/ 0 h 47"/>
              <a:gd name="T6" fmla="*/ 2147483647 w 68"/>
              <a:gd name="T7" fmla="*/ 0 h 47"/>
              <a:gd name="T8" fmla="*/ 2147483647 w 68"/>
              <a:gd name="T9" fmla="*/ 2147483647 h 47"/>
              <a:gd name="T10" fmla="*/ 2147483647 w 68"/>
              <a:gd name="T11" fmla="*/ 2147483647 h 47"/>
              <a:gd name="T12" fmla="*/ 2147483647 w 68"/>
              <a:gd name="T13" fmla="*/ 2147483647 h 47"/>
              <a:gd name="T14" fmla="*/ 2147483647 w 68"/>
              <a:gd name="T15" fmla="*/ 2147483647 h 47"/>
              <a:gd name="T16" fmla="*/ 2147483647 w 68"/>
              <a:gd name="T17" fmla="*/ 2147483647 h 47"/>
              <a:gd name="T18" fmla="*/ 2147483647 w 68"/>
              <a:gd name="T19" fmla="*/ 2147483647 h 47"/>
              <a:gd name="T20" fmla="*/ 2147483647 w 68"/>
              <a:gd name="T21" fmla="*/ 2147483647 h 47"/>
              <a:gd name="T22" fmla="*/ 2147483647 w 68"/>
              <a:gd name="T23" fmla="*/ 2147483647 h 47"/>
              <a:gd name="T24" fmla="*/ 0 w 68"/>
              <a:gd name="T25" fmla="*/ 2147483647 h 47"/>
              <a:gd name="T26" fmla="*/ 0 w 68"/>
              <a:gd name="T27" fmla="*/ 2147483647 h 47"/>
              <a:gd name="T28" fmla="*/ 0 w 68"/>
              <a:gd name="T29" fmla="*/ 2147483647 h 47"/>
              <a:gd name="T30" fmla="*/ 2147483647 w 68"/>
              <a:gd name="T31" fmla="*/ 2147483647 h 47"/>
              <a:gd name="T32" fmla="*/ 2147483647 w 68"/>
              <a:gd name="T33" fmla="*/ 2147483647 h 47"/>
              <a:gd name="T34" fmla="*/ 2147483647 w 68"/>
              <a:gd name="T35" fmla="*/ 2147483647 h 47"/>
              <a:gd name="T36" fmla="*/ 2147483647 w 68"/>
              <a:gd name="T37" fmla="*/ 2147483647 h 47"/>
              <a:gd name="T38" fmla="*/ 2147483647 w 68"/>
              <a:gd name="T39" fmla="*/ 2147483647 h 47"/>
              <a:gd name="T40" fmla="*/ 2147483647 w 68"/>
              <a:gd name="T41" fmla="*/ 2147483647 h 47"/>
              <a:gd name="T42" fmla="*/ 2147483647 w 68"/>
              <a:gd name="T43" fmla="*/ 2147483647 h 47"/>
              <a:gd name="T44" fmla="*/ 2147483647 w 68"/>
              <a:gd name="T45" fmla="*/ 2147483647 h 47"/>
              <a:gd name="T46" fmla="*/ 2147483647 w 68"/>
              <a:gd name="T47" fmla="*/ 2147483647 h 47"/>
              <a:gd name="T48" fmla="*/ 2147483647 w 68"/>
              <a:gd name="T49" fmla="*/ 2147483647 h 47"/>
              <a:gd name="T50" fmla="*/ 2147483647 w 68"/>
              <a:gd name="T51" fmla="*/ 2147483647 h 47"/>
              <a:gd name="T52" fmla="*/ 2147483647 w 68"/>
              <a:gd name="T53" fmla="*/ 2147483647 h 47"/>
              <a:gd name="T54" fmla="*/ 2147483647 w 68"/>
              <a:gd name="T55" fmla="*/ 2147483647 h 47"/>
              <a:gd name="T56" fmla="*/ 2147483647 w 68"/>
              <a:gd name="T57" fmla="*/ 2147483647 h 47"/>
              <a:gd name="T58" fmla="*/ 2147483647 w 68"/>
              <a:gd name="T59" fmla="*/ 2147483647 h 47"/>
              <a:gd name="T60" fmla="*/ 2147483647 w 68"/>
              <a:gd name="T61" fmla="*/ 2147483647 h 47"/>
              <a:gd name="T62" fmla="*/ 2147483647 w 68"/>
              <a:gd name="T63" fmla="*/ 2147483647 h 47"/>
              <a:gd name="T64" fmla="*/ 2147483647 w 68"/>
              <a:gd name="T65" fmla="*/ 2147483647 h 47"/>
              <a:gd name="T66" fmla="*/ 2147483647 w 68"/>
              <a:gd name="T67" fmla="*/ 2147483647 h 47"/>
              <a:gd name="T68" fmla="*/ 2147483647 w 68"/>
              <a:gd name="T69" fmla="*/ 2147483647 h 47"/>
              <a:gd name="T70" fmla="*/ 2147483647 w 68"/>
              <a:gd name="T71" fmla="*/ 2147483647 h 47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68"/>
              <a:gd name="T109" fmla="*/ 0 h 47"/>
              <a:gd name="T110" fmla="*/ 68 w 68"/>
              <a:gd name="T111" fmla="*/ 47 h 47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68" h="47">
                <a:moveTo>
                  <a:pt x="63" y="6"/>
                </a:moveTo>
                <a:lnTo>
                  <a:pt x="61" y="5"/>
                </a:lnTo>
                <a:lnTo>
                  <a:pt x="59" y="5"/>
                </a:lnTo>
                <a:lnTo>
                  <a:pt x="54" y="3"/>
                </a:lnTo>
                <a:lnTo>
                  <a:pt x="50" y="1"/>
                </a:lnTo>
                <a:lnTo>
                  <a:pt x="49" y="0"/>
                </a:lnTo>
                <a:lnTo>
                  <a:pt x="48" y="0"/>
                </a:lnTo>
                <a:lnTo>
                  <a:pt x="45" y="0"/>
                </a:lnTo>
                <a:lnTo>
                  <a:pt x="37" y="2"/>
                </a:lnTo>
                <a:lnTo>
                  <a:pt x="35" y="3"/>
                </a:lnTo>
                <a:lnTo>
                  <a:pt x="27" y="5"/>
                </a:lnTo>
                <a:lnTo>
                  <a:pt x="23" y="6"/>
                </a:lnTo>
                <a:lnTo>
                  <a:pt x="20" y="8"/>
                </a:lnTo>
                <a:lnTo>
                  <a:pt x="17" y="10"/>
                </a:lnTo>
                <a:lnTo>
                  <a:pt x="16" y="11"/>
                </a:lnTo>
                <a:lnTo>
                  <a:pt x="11" y="11"/>
                </a:lnTo>
                <a:lnTo>
                  <a:pt x="10" y="11"/>
                </a:lnTo>
                <a:lnTo>
                  <a:pt x="7" y="12"/>
                </a:lnTo>
                <a:lnTo>
                  <a:pt x="4" y="13"/>
                </a:lnTo>
                <a:lnTo>
                  <a:pt x="4" y="14"/>
                </a:lnTo>
                <a:lnTo>
                  <a:pt x="5" y="18"/>
                </a:lnTo>
                <a:lnTo>
                  <a:pt x="4" y="20"/>
                </a:lnTo>
                <a:lnTo>
                  <a:pt x="4" y="21"/>
                </a:lnTo>
                <a:lnTo>
                  <a:pt x="3" y="23"/>
                </a:lnTo>
                <a:lnTo>
                  <a:pt x="0" y="29"/>
                </a:lnTo>
                <a:lnTo>
                  <a:pt x="0" y="30"/>
                </a:lnTo>
                <a:lnTo>
                  <a:pt x="0" y="34"/>
                </a:lnTo>
                <a:lnTo>
                  <a:pt x="0" y="36"/>
                </a:lnTo>
                <a:lnTo>
                  <a:pt x="0" y="37"/>
                </a:lnTo>
                <a:lnTo>
                  <a:pt x="0" y="38"/>
                </a:lnTo>
                <a:lnTo>
                  <a:pt x="0" y="41"/>
                </a:lnTo>
                <a:lnTo>
                  <a:pt x="1" y="43"/>
                </a:lnTo>
                <a:lnTo>
                  <a:pt x="1" y="45"/>
                </a:lnTo>
                <a:lnTo>
                  <a:pt x="5" y="46"/>
                </a:lnTo>
                <a:lnTo>
                  <a:pt x="8" y="47"/>
                </a:lnTo>
                <a:lnTo>
                  <a:pt x="9" y="47"/>
                </a:lnTo>
                <a:lnTo>
                  <a:pt x="10" y="47"/>
                </a:lnTo>
                <a:lnTo>
                  <a:pt x="12" y="46"/>
                </a:lnTo>
                <a:lnTo>
                  <a:pt x="14" y="46"/>
                </a:lnTo>
                <a:lnTo>
                  <a:pt x="15" y="45"/>
                </a:lnTo>
                <a:lnTo>
                  <a:pt x="19" y="44"/>
                </a:lnTo>
                <a:lnTo>
                  <a:pt x="24" y="43"/>
                </a:lnTo>
                <a:lnTo>
                  <a:pt x="33" y="42"/>
                </a:lnTo>
                <a:lnTo>
                  <a:pt x="38" y="42"/>
                </a:lnTo>
                <a:lnTo>
                  <a:pt x="41" y="41"/>
                </a:lnTo>
                <a:lnTo>
                  <a:pt x="42" y="41"/>
                </a:lnTo>
                <a:lnTo>
                  <a:pt x="47" y="41"/>
                </a:lnTo>
                <a:lnTo>
                  <a:pt x="50" y="41"/>
                </a:lnTo>
                <a:lnTo>
                  <a:pt x="54" y="40"/>
                </a:lnTo>
                <a:lnTo>
                  <a:pt x="55" y="40"/>
                </a:lnTo>
                <a:lnTo>
                  <a:pt x="60" y="39"/>
                </a:lnTo>
                <a:lnTo>
                  <a:pt x="64" y="38"/>
                </a:lnTo>
                <a:lnTo>
                  <a:pt x="68" y="37"/>
                </a:lnTo>
                <a:lnTo>
                  <a:pt x="67" y="35"/>
                </a:lnTo>
                <a:lnTo>
                  <a:pt x="65" y="32"/>
                </a:lnTo>
                <a:lnTo>
                  <a:pt x="64" y="32"/>
                </a:lnTo>
                <a:lnTo>
                  <a:pt x="63" y="29"/>
                </a:lnTo>
                <a:lnTo>
                  <a:pt x="63" y="28"/>
                </a:lnTo>
                <a:lnTo>
                  <a:pt x="59" y="22"/>
                </a:lnTo>
                <a:lnTo>
                  <a:pt x="58" y="19"/>
                </a:lnTo>
                <a:lnTo>
                  <a:pt x="57" y="18"/>
                </a:lnTo>
                <a:lnTo>
                  <a:pt x="57" y="17"/>
                </a:lnTo>
                <a:lnTo>
                  <a:pt x="57" y="16"/>
                </a:lnTo>
                <a:lnTo>
                  <a:pt x="60" y="15"/>
                </a:lnTo>
                <a:lnTo>
                  <a:pt x="60" y="14"/>
                </a:lnTo>
                <a:lnTo>
                  <a:pt x="61" y="12"/>
                </a:lnTo>
                <a:lnTo>
                  <a:pt x="61" y="11"/>
                </a:lnTo>
                <a:lnTo>
                  <a:pt x="62" y="9"/>
                </a:lnTo>
                <a:lnTo>
                  <a:pt x="62" y="8"/>
                </a:lnTo>
                <a:lnTo>
                  <a:pt x="63" y="6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" name="Freeform 16"/>
          <xdr:cNvSpPr>
            <a:spLocks/>
          </xdr:cNvSpPr>
        </xdr:nvSpPr>
        <xdr:spPr bwMode="auto">
          <a:xfrm>
            <a:off x="9171021" y="4640846"/>
            <a:ext cx="334287" cy="374686"/>
          </a:xfrm>
          <a:custGeom>
            <a:avLst/>
            <a:gdLst>
              <a:gd name="T0" fmla="*/ 2147483647 w 35"/>
              <a:gd name="T1" fmla="*/ 2147483647 h 38"/>
              <a:gd name="T2" fmla="*/ 2147483647 w 35"/>
              <a:gd name="T3" fmla="*/ 2147483647 h 38"/>
              <a:gd name="T4" fmla="*/ 2147483647 w 35"/>
              <a:gd name="T5" fmla="*/ 2147483647 h 38"/>
              <a:gd name="T6" fmla="*/ 2147483647 w 35"/>
              <a:gd name="T7" fmla="*/ 2147483647 h 38"/>
              <a:gd name="T8" fmla="*/ 2147483647 w 35"/>
              <a:gd name="T9" fmla="*/ 2147483647 h 38"/>
              <a:gd name="T10" fmla="*/ 2147483647 w 35"/>
              <a:gd name="T11" fmla="*/ 2147483647 h 38"/>
              <a:gd name="T12" fmla="*/ 2147483647 w 35"/>
              <a:gd name="T13" fmla="*/ 2147483647 h 38"/>
              <a:gd name="T14" fmla="*/ 2147483647 w 35"/>
              <a:gd name="T15" fmla="*/ 2147483647 h 38"/>
              <a:gd name="T16" fmla="*/ 2147483647 w 35"/>
              <a:gd name="T17" fmla="*/ 2147483647 h 38"/>
              <a:gd name="T18" fmla="*/ 2147483647 w 35"/>
              <a:gd name="T19" fmla="*/ 2147483647 h 38"/>
              <a:gd name="T20" fmla="*/ 2147483647 w 35"/>
              <a:gd name="T21" fmla="*/ 2147483647 h 38"/>
              <a:gd name="T22" fmla="*/ 2147483647 w 35"/>
              <a:gd name="T23" fmla="*/ 2147483647 h 38"/>
              <a:gd name="T24" fmla="*/ 2147483647 w 35"/>
              <a:gd name="T25" fmla="*/ 2147483647 h 38"/>
              <a:gd name="T26" fmla="*/ 2147483647 w 35"/>
              <a:gd name="T27" fmla="*/ 2147483647 h 38"/>
              <a:gd name="T28" fmla="*/ 0 w 35"/>
              <a:gd name="T29" fmla="*/ 2147483647 h 38"/>
              <a:gd name="T30" fmla="*/ 2147483647 w 35"/>
              <a:gd name="T31" fmla="*/ 2147483647 h 38"/>
              <a:gd name="T32" fmla="*/ 2147483647 w 35"/>
              <a:gd name="T33" fmla="*/ 0 h 38"/>
              <a:gd name="T34" fmla="*/ 2147483647 w 35"/>
              <a:gd name="T35" fmla="*/ 0 h 38"/>
              <a:gd name="T36" fmla="*/ 2147483647 w 35"/>
              <a:gd name="T37" fmla="*/ 2147483647 h 38"/>
              <a:gd name="T38" fmla="*/ 2147483647 w 35"/>
              <a:gd name="T39" fmla="*/ 2147483647 h 38"/>
              <a:gd name="T40" fmla="*/ 2147483647 w 35"/>
              <a:gd name="T41" fmla="*/ 2147483647 h 38"/>
              <a:gd name="T42" fmla="*/ 2147483647 w 35"/>
              <a:gd name="T43" fmla="*/ 2147483647 h 38"/>
              <a:gd name="T44" fmla="*/ 2147483647 w 35"/>
              <a:gd name="T45" fmla="*/ 2147483647 h 38"/>
              <a:gd name="T46" fmla="*/ 2147483647 w 35"/>
              <a:gd name="T47" fmla="*/ 2147483647 h 38"/>
              <a:gd name="T48" fmla="*/ 2147483647 w 35"/>
              <a:gd name="T49" fmla="*/ 2147483647 h 38"/>
              <a:gd name="T50" fmla="*/ 2147483647 w 35"/>
              <a:gd name="T51" fmla="*/ 2147483647 h 3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5"/>
              <a:gd name="T79" fmla="*/ 0 h 38"/>
              <a:gd name="T80" fmla="*/ 35 w 35"/>
              <a:gd name="T81" fmla="*/ 38 h 38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5" h="38">
                <a:moveTo>
                  <a:pt x="34" y="30"/>
                </a:moveTo>
                <a:lnTo>
                  <a:pt x="34" y="31"/>
                </a:lnTo>
                <a:lnTo>
                  <a:pt x="35" y="35"/>
                </a:lnTo>
                <a:lnTo>
                  <a:pt x="34" y="37"/>
                </a:lnTo>
                <a:lnTo>
                  <a:pt x="34" y="38"/>
                </a:lnTo>
                <a:lnTo>
                  <a:pt x="19" y="38"/>
                </a:lnTo>
                <a:lnTo>
                  <a:pt x="17" y="38"/>
                </a:lnTo>
                <a:lnTo>
                  <a:pt x="13" y="37"/>
                </a:lnTo>
                <a:lnTo>
                  <a:pt x="6" y="35"/>
                </a:lnTo>
                <a:lnTo>
                  <a:pt x="5" y="35"/>
                </a:lnTo>
                <a:lnTo>
                  <a:pt x="6" y="32"/>
                </a:lnTo>
                <a:lnTo>
                  <a:pt x="7" y="28"/>
                </a:lnTo>
                <a:lnTo>
                  <a:pt x="4" y="28"/>
                </a:lnTo>
                <a:lnTo>
                  <a:pt x="3" y="28"/>
                </a:lnTo>
                <a:lnTo>
                  <a:pt x="0" y="27"/>
                </a:lnTo>
                <a:lnTo>
                  <a:pt x="9" y="19"/>
                </a:lnTo>
                <a:lnTo>
                  <a:pt x="31" y="0"/>
                </a:lnTo>
                <a:lnTo>
                  <a:pt x="31" y="1"/>
                </a:lnTo>
                <a:lnTo>
                  <a:pt x="33" y="5"/>
                </a:lnTo>
                <a:lnTo>
                  <a:pt x="33" y="8"/>
                </a:lnTo>
                <a:lnTo>
                  <a:pt x="33" y="15"/>
                </a:lnTo>
                <a:lnTo>
                  <a:pt x="34" y="23"/>
                </a:lnTo>
                <a:lnTo>
                  <a:pt x="34" y="25"/>
                </a:lnTo>
                <a:lnTo>
                  <a:pt x="34" y="27"/>
                </a:lnTo>
                <a:lnTo>
                  <a:pt x="34" y="30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" name="Freeform 17"/>
          <xdr:cNvSpPr>
            <a:spLocks/>
          </xdr:cNvSpPr>
        </xdr:nvSpPr>
        <xdr:spPr bwMode="auto">
          <a:xfrm>
            <a:off x="6172415" y="3875960"/>
            <a:ext cx="456457" cy="658117"/>
          </a:xfrm>
          <a:custGeom>
            <a:avLst/>
            <a:gdLst>
              <a:gd name="T0" fmla="*/ 2147483647 w 48"/>
              <a:gd name="T1" fmla="*/ 2147483647 h 67"/>
              <a:gd name="T2" fmla="*/ 2147483647 w 48"/>
              <a:gd name="T3" fmla="*/ 2147483647 h 67"/>
              <a:gd name="T4" fmla="*/ 2147483647 w 48"/>
              <a:gd name="T5" fmla="*/ 2147483647 h 67"/>
              <a:gd name="T6" fmla="*/ 2147483647 w 48"/>
              <a:gd name="T7" fmla="*/ 2147483647 h 67"/>
              <a:gd name="T8" fmla="*/ 2147483647 w 48"/>
              <a:gd name="T9" fmla="*/ 2147483647 h 67"/>
              <a:gd name="T10" fmla="*/ 2147483647 w 48"/>
              <a:gd name="T11" fmla="*/ 2147483647 h 67"/>
              <a:gd name="T12" fmla="*/ 2147483647 w 48"/>
              <a:gd name="T13" fmla="*/ 2147483647 h 67"/>
              <a:gd name="T14" fmla="*/ 2147483647 w 48"/>
              <a:gd name="T15" fmla="*/ 2147483647 h 67"/>
              <a:gd name="T16" fmla="*/ 2147483647 w 48"/>
              <a:gd name="T17" fmla="*/ 2147483647 h 67"/>
              <a:gd name="T18" fmla="*/ 2147483647 w 48"/>
              <a:gd name="T19" fmla="*/ 2147483647 h 67"/>
              <a:gd name="T20" fmla="*/ 2147483647 w 48"/>
              <a:gd name="T21" fmla="*/ 2147483647 h 67"/>
              <a:gd name="T22" fmla="*/ 2147483647 w 48"/>
              <a:gd name="T23" fmla="*/ 2147483647 h 67"/>
              <a:gd name="T24" fmla="*/ 2147483647 w 48"/>
              <a:gd name="T25" fmla="*/ 2147483647 h 67"/>
              <a:gd name="T26" fmla="*/ 0 w 48"/>
              <a:gd name="T27" fmla="*/ 2147483647 h 67"/>
              <a:gd name="T28" fmla="*/ 0 w 48"/>
              <a:gd name="T29" fmla="*/ 2147483647 h 67"/>
              <a:gd name="T30" fmla="*/ 0 w 48"/>
              <a:gd name="T31" fmla="*/ 2147483647 h 67"/>
              <a:gd name="T32" fmla="*/ 2147483647 w 48"/>
              <a:gd name="T33" fmla="*/ 2147483647 h 67"/>
              <a:gd name="T34" fmla="*/ 2147483647 w 48"/>
              <a:gd name="T35" fmla="*/ 2147483647 h 67"/>
              <a:gd name="T36" fmla="*/ 2147483647 w 48"/>
              <a:gd name="T37" fmla="*/ 2147483647 h 67"/>
              <a:gd name="T38" fmla="*/ 2147483647 w 48"/>
              <a:gd name="T39" fmla="*/ 2147483647 h 67"/>
              <a:gd name="T40" fmla="*/ 2147483647 w 48"/>
              <a:gd name="T41" fmla="*/ 2147483647 h 67"/>
              <a:gd name="T42" fmla="*/ 2147483647 w 48"/>
              <a:gd name="T43" fmla="*/ 2147483647 h 67"/>
              <a:gd name="T44" fmla="*/ 2147483647 w 48"/>
              <a:gd name="T45" fmla="*/ 2147483647 h 67"/>
              <a:gd name="T46" fmla="*/ 2147483647 w 48"/>
              <a:gd name="T47" fmla="*/ 2147483647 h 67"/>
              <a:gd name="T48" fmla="*/ 2147483647 w 48"/>
              <a:gd name="T49" fmla="*/ 2147483647 h 67"/>
              <a:gd name="T50" fmla="*/ 2147483647 w 48"/>
              <a:gd name="T51" fmla="*/ 2147483647 h 67"/>
              <a:gd name="T52" fmla="*/ 2147483647 w 48"/>
              <a:gd name="T53" fmla="*/ 2147483647 h 67"/>
              <a:gd name="T54" fmla="*/ 0 w 48"/>
              <a:gd name="T55" fmla="*/ 0 h 67"/>
              <a:gd name="T56" fmla="*/ 2147483647 w 48"/>
              <a:gd name="T57" fmla="*/ 2147483647 h 67"/>
              <a:gd name="T58" fmla="*/ 2147483647 w 48"/>
              <a:gd name="T59" fmla="*/ 2147483647 h 67"/>
              <a:gd name="T60" fmla="*/ 2147483647 w 48"/>
              <a:gd name="T61" fmla="*/ 2147483647 h 67"/>
              <a:gd name="T62" fmla="*/ 2147483647 w 48"/>
              <a:gd name="T63" fmla="*/ 2147483647 h 67"/>
              <a:gd name="T64" fmla="*/ 2147483647 w 48"/>
              <a:gd name="T65" fmla="*/ 2147483647 h 67"/>
              <a:gd name="T66" fmla="*/ 2147483647 w 48"/>
              <a:gd name="T67" fmla="*/ 2147483647 h 67"/>
              <a:gd name="T68" fmla="*/ 2147483647 w 48"/>
              <a:gd name="T69" fmla="*/ 2147483647 h 67"/>
              <a:gd name="T70" fmla="*/ 2147483647 w 48"/>
              <a:gd name="T71" fmla="*/ 2147483647 h 67"/>
              <a:gd name="T72" fmla="*/ 2147483647 w 48"/>
              <a:gd name="T73" fmla="*/ 2147483647 h 67"/>
              <a:gd name="T74" fmla="*/ 2147483647 w 48"/>
              <a:gd name="T75" fmla="*/ 2147483647 h 67"/>
              <a:gd name="T76" fmla="*/ 2147483647 w 48"/>
              <a:gd name="T77" fmla="*/ 2147483647 h 67"/>
              <a:gd name="T78" fmla="*/ 2147483647 w 48"/>
              <a:gd name="T79" fmla="*/ 2147483647 h 67"/>
              <a:gd name="T80" fmla="*/ 2147483647 w 48"/>
              <a:gd name="T81" fmla="*/ 2147483647 h 67"/>
              <a:gd name="T82" fmla="*/ 2147483647 w 48"/>
              <a:gd name="T83" fmla="*/ 2147483647 h 67"/>
              <a:gd name="T84" fmla="*/ 2147483647 w 48"/>
              <a:gd name="T85" fmla="*/ 2147483647 h 67"/>
              <a:gd name="T86" fmla="*/ 2147483647 w 48"/>
              <a:gd name="T87" fmla="*/ 2147483647 h 67"/>
              <a:gd name="T88" fmla="*/ 2147483647 w 48"/>
              <a:gd name="T89" fmla="*/ 2147483647 h 67"/>
              <a:gd name="T90" fmla="*/ 2147483647 w 48"/>
              <a:gd name="T91" fmla="*/ 2147483647 h 67"/>
              <a:gd name="T92" fmla="*/ 2147483647 w 48"/>
              <a:gd name="T93" fmla="*/ 2147483647 h 67"/>
              <a:gd name="T94" fmla="*/ 2147483647 w 48"/>
              <a:gd name="T95" fmla="*/ 2147483647 h 67"/>
              <a:gd name="T96" fmla="*/ 2147483647 w 48"/>
              <a:gd name="T97" fmla="*/ 2147483647 h 67"/>
              <a:gd name="T98" fmla="*/ 2147483647 w 48"/>
              <a:gd name="T99" fmla="*/ 2147483647 h 67"/>
              <a:gd name="T100" fmla="*/ 2147483647 w 48"/>
              <a:gd name="T101" fmla="*/ 2147483647 h 67"/>
              <a:gd name="T102" fmla="*/ 2147483647 w 48"/>
              <a:gd name="T103" fmla="*/ 2147483647 h 67"/>
              <a:gd name="T104" fmla="*/ 2147483647 w 48"/>
              <a:gd name="T105" fmla="*/ 2147483647 h 67"/>
              <a:gd name="T106" fmla="*/ 2147483647 w 48"/>
              <a:gd name="T107" fmla="*/ 2147483647 h 67"/>
              <a:gd name="T108" fmla="*/ 2147483647 w 48"/>
              <a:gd name="T109" fmla="*/ 2147483647 h 67"/>
              <a:gd name="T110" fmla="*/ 2147483647 w 48"/>
              <a:gd name="T111" fmla="*/ 2147483647 h 67"/>
              <a:gd name="T112" fmla="*/ 2147483647 w 48"/>
              <a:gd name="T113" fmla="*/ 2147483647 h 67"/>
              <a:gd name="T114" fmla="*/ 2147483647 w 48"/>
              <a:gd name="T115" fmla="*/ 2147483647 h 67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48"/>
              <a:gd name="T175" fmla="*/ 0 h 67"/>
              <a:gd name="T176" fmla="*/ 48 w 48"/>
              <a:gd name="T177" fmla="*/ 67 h 67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48" h="67">
                <a:moveTo>
                  <a:pt x="43" y="67"/>
                </a:moveTo>
                <a:lnTo>
                  <a:pt x="40" y="66"/>
                </a:lnTo>
                <a:lnTo>
                  <a:pt x="34" y="65"/>
                </a:lnTo>
                <a:lnTo>
                  <a:pt x="26" y="62"/>
                </a:lnTo>
                <a:lnTo>
                  <a:pt x="22" y="61"/>
                </a:lnTo>
                <a:lnTo>
                  <a:pt x="19" y="61"/>
                </a:lnTo>
                <a:lnTo>
                  <a:pt x="17" y="61"/>
                </a:lnTo>
                <a:lnTo>
                  <a:pt x="14" y="61"/>
                </a:lnTo>
                <a:lnTo>
                  <a:pt x="12" y="62"/>
                </a:lnTo>
                <a:lnTo>
                  <a:pt x="8" y="59"/>
                </a:lnTo>
                <a:lnTo>
                  <a:pt x="5" y="57"/>
                </a:lnTo>
                <a:lnTo>
                  <a:pt x="2" y="54"/>
                </a:lnTo>
                <a:lnTo>
                  <a:pt x="0" y="52"/>
                </a:lnTo>
                <a:lnTo>
                  <a:pt x="0" y="50"/>
                </a:lnTo>
                <a:lnTo>
                  <a:pt x="2" y="48"/>
                </a:lnTo>
                <a:lnTo>
                  <a:pt x="5" y="45"/>
                </a:lnTo>
                <a:lnTo>
                  <a:pt x="9" y="39"/>
                </a:lnTo>
                <a:lnTo>
                  <a:pt x="9" y="38"/>
                </a:lnTo>
                <a:lnTo>
                  <a:pt x="9" y="31"/>
                </a:lnTo>
                <a:lnTo>
                  <a:pt x="10" y="21"/>
                </a:lnTo>
                <a:lnTo>
                  <a:pt x="10" y="20"/>
                </a:lnTo>
                <a:lnTo>
                  <a:pt x="8" y="18"/>
                </a:lnTo>
                <a:lnTo>
                  <a:pt x="5" y="13"/>
                </a:lnTo>
                <a:lnTo>
                  <a:pt x="3" y="9"/>
                </a:lnTo>
                <a:lnTo>
                  <a:pt x="1" y="6"/>
                </a:lnTo>
                <a:lnTo>
                  <a:pt x="0" y="0"/>
                </a:lnTo>
                <a:lnTo>
                  <a:pt x="11" y="1"/>
                </a:lnTo>
                <a:lnTo>
                  <a:pt x="20" y="2"/>
                </a:lnTo>
                <a:lnTo>
                  <a:pt x="23" y="2"/>
                </a:lnTo>
                <a:lnTo>
                  <a:pt x="24" y="2"/>
                </a:lnTo>
                <a:lnTo>
                  <a:pt x="25" y="3"/>
                </a:lnTo>
                <a:lnTo>
                  <a:pt x="26" y="4"/>
                </a:lnTo>
                <a:lnTo>
                  <a:pt x="30" y="7"/>
                </a:lnTo>
                <a:lnTo>
                  <a:pt x="31" y="7"/>
                </a:lnTo>
                <a:lnTo>
                  <a:pt x="33" y="9"/>
                </a:lnTo>
                <a:lnTo>
                  <a:pt x="37" y="10"/>
                </a:lnTo>
                <a:lnTo>
                  <a:pt x="38" y="12"/>
                </a:lnTo>
                <a:lnTo>
                  <a:pt x="38" y="13"/>
                </a:lnTo>
                <a:lnTo>
                  <a:pt x="38" y="16"/>
                </a:lnTo>
                <a:lnTo>
                  <a:pt x="39" y="24"/>
                </a:lnTo>
                <a:lnTo>
                  <a:pt x="39" y="27"/>
                </a:lnTo>
                <a:lnTo>
                  <a:pt x="40" y="33"/>
                </a:lnTo>
                <a:lnTo>
                  <a:pt x="40" y="34"/>
                </a:lnTo>
                <a:lnTo>
                  <a:pt x="40" y="37"/>
                </a:lnTo>
                <a:lnTo>
                  <a:pt x="40" y="39"/>
                </a:lnTo>
                <a:lnTo>
                  <a:pt x="41" y="42"/>
                </a:lnTo>
                <a:lnTo>
                  <a:pt x="41" y="45"/>
                </a:lnTo>
                <a:lnTo>
                  <a:pt x="41" y="48"/>
                </a:lnTo>
                <a:lnTo>
                  <a:pt x="41" y="52"/>
                </a:lnTo>
                <a:lnTo>
                  <a:pt x="44" y="54"/>
                </a:lnTo>
                <a:lnTo>
                  <a:pt x="46" y="55"/>
                </a:lnTo>
                <a:lnTo>
                  <a:pt x="47" y="56"/>
                </a:lnTo>
                <a:lnTo>
                  <a:pt x="48" y="56"/>
                </a:lnTo>
                <a:lnTo>
                  <a:pt x="45" y="59"/>
                </a:lnTo>
                <a:lnTo>
                  <a:pt x="45" y="61"/>
                </a:lnTo>
                <a:lnTo>
                  <a:pt x="43" y="67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0" name="Freeform 18"/>
          <xdr:cNvSpPr>
            <a:spLocks/>
          </xdr:cNvSpPr>
        </xdr:nvSpPr>
        <xdr:spPr bwMode="auto">
          <a:xfrm>
            <a:off x="8095742" y="4405947"/>
            <a:ext cx="580618" cy="520279"/>
          </a:xfrm>
          <a:custGeom>
            <a:avLst/>
            <a:gdLst>
              <a:gd name="T0" fmla="*/ 2147483647 w 61"/>
              <a:gd name="T1" fmla="*/ 2147483647 h 53"/>
              <a:gd name="T2" fmla="*/ 2147483647 w 61"/>
              <a:gd name="T3" fmla="*/ 2147483647 h 53"/>
              <a:gd name="T4" fmla="*/ 2147483647 w 61"/>
              <a:gd name="T5" fmla="*/ 2147483647 h 53"/>
              <a:gd name="T6" fmla="*/ 2147483647 w 61"/>
              <a:gd name="T7" fmla="*/ 2147483647 h 53"/>
              <a:gd name="T8" fmla="*/ 2147483647 w 61"/>
              <a:gd name="T9" fmla="*/ 2147483647 h 53"/>
              <a:gd name="T10" fmla="*/ 2147483647 w 61"/>
              <a:gd name="T11" fmla="*/ 2147483647 h 53"/>
              <a:gd name="T12" fmla="*/ 2147483647 w 61"/>
              <a:gd name="T13" fmla="*/ 2147483647 h 53"/>
              <a:gd name="T14" fmla="*/ 2147483647 w 61"/>
              <a:gd name="T15" fmla="*/ 2147483647 h 53"/>
              <a:gd name="T16" fmla="*/ 2147483647 w 61"/>
              <a:gd name="T17" fmla="*/ 2147483647 h 53"/>
              <a:gd name="T18" fmla="*/ 2147483647 w 61"/>
              <a:gd name="T19" fmla="*/ 2147483647 h 53"/>
              <a:gd name="T20" fmla="*/ 2147483647 w 61"/>
              <a:gd name="T21" fmla="*/ 2147483647 h 53"/>
              <a:gd name="T22" fmla="*/ 2147483647 w 61"/>
              <a:gd name="T23" fmla="*/ 2147483647 h 53"/>
              <a:gd name="T24" fmla="*/ 2147483647 w 61"/>
              <a:gd name="T25" fmla="*/ 2147483647 h 53"/>
              <a:gd name="T26" fmla="*/ 2147483647 w 61"/>
              <a:gd name="T27" fmla="*/ 2147483647 h 53"/>
              <a:gd name="T28" fmla="*/ 2147483647 w 61"/>
              <a:gd name="T29" fmla="*/ 2147483647 h 53"/>
              <a:gd name="T30" fmla="*/ 2147483647 w 61"/>
              <a:gd name="T31" fmla="*/ 2147483647 h 53"/>
              <a:gd name="T32" fmla="*/ 2147483647 w 61"/>
              <a:gd name="T33" fmla="*/ 2147483647 h 53"/>
              <a:gd name="T34" fmla="*/ 2147483647 w 61"/>
              <a:gd name="T35" fmla="*/ 2147483647 h 53"/>
              <a:gd name="T36" fmla="*/ 2147483647 w 61"/>
              <a:gd name="T37" fmla="*/ 2147483647 h 53"/>
              <a:gd name="T38" fmla="*/ 2147483647 w 61"/>
              <a:gd name="T39" fmla="*/ 2147483647 h 53"/>
              <a:gd name="T40" fmla="*/ 2147483647 w 61"/>
              <a:gd name="T41" fmla="*/ 2147483647 h 53"/>
              <a:gd name="T42" fmla="*/ 2147483647 w 61"/>
              <a:gd name="T43" fmla="*/ 2147483647 h 53"/>
              <a:gd name="T44" fmla="*/ 2147483647 w 61"/>
              <a:gd name="T45" fmla="*/ 2147483647 h 53"/>
              <a:gd name="T46" fmla="*/ 2147483647 w 61"/>
              <a:gd name="T47" fmla="*/ 2147483647 h 53"/>
              <a:gd name="T48" fmla="*/ 2147483647 w 61"/>
              <a:gd name="T49" fmla="*/ 2147483647 h 53"/>
              <a:gd name="T50" fmla="*/ 2147483647 w 61"/>
              <a:gd name="T51" fmla="*/ 2147483647 h 53"/>
              <a:gd name="T52" fmla="*/ 2147483647 w 61"/>
              <a:gd name="T53" fmla="*/ 2147483647 h 53"/>
              <a:gd name="T54" fmla="*/ 2147483647 w 61"/>
              <a:gd name="T55" fmla="*/ 2147483647 h 53"/>
              <a:gd name="T56" fmla="*/ 2147483647 w 61"/>
              <a:gd name="T57" fmla="*/ 2147483647 h 53"/>
              <a:gd name="T58" fmla="*/ 2147483647 w 61"/>
              <a:gd name="T59" fmla="*/ 2147483647 h 53"/>
              <a:gd name="T60" fmla="*/ 2147483647 w 61"/>
              <a:gd name="T61" fmla="*/ 2147483647 h 53"/>
              <a:gd name="T62" fmla="*/ 2147483647 w 61"/>
              <a:gd name="T63" fmla="*/ 2147483647 h 53"/>
              <a:gd name="T64" fmla="*/ 2147483647 w 61"/>
              <a:gd name="T65" fmla="*/ 2147483647 h 53"/>
              <a:gd name="T66" fmla="*/ 2147483647 w 61"/>
              <a:gd name="T67" fmla="*/ 2147483647 h 53"/>
              <a:gd name="T68" fmla="*/ 2147483647 w 61"/>
              <a:gd name="T69" fmla="*/ 2147483647 h 53"/>
              <a:gd name="T70" fmla="*/ 2147483647 w 61"/>
              <a:gd name="T71" fmla="*/ 2147483647 h 53"/>
              <a:gd name="T72" fmla="*/ 2147483647 w 61"/>
              <a:gd name="T73" fmla="*/ 2147483647 h 53"/>
              <a:gd name="T74" fmla="*/ 2147483647 w 61"/>
              <a:gd name="T75" fmla="*/ 2147483647 h 53"/>
              <a:gd name="T76" fmla="*/ 2147483647 w 61"/>
              <a:gd name="T77" fmla="*/ 2147483647 h 53"/>
              <a:gd name="T78" fmla="*/ 2147483647 w 61"/>
              <a:gd name="T79" fmla="*/ 2147483647 h 53"/>
              <a:gd name="T80" fmla="*/ 2147483647 w 61"/>
              <a:gd name="T81" fmla="*/ 2147483647 h 53"/>
              <a:gd name="T82" fmla="*/ 2147483647 w 61"/>
              <a:gd name="T83" fmla="*/ 2147483647 h 53"/>
              <a:gd name="T84" fmla="*/ 0 w 61"/>
              <a:gd name="T85" fmla="*/ 2147483647 h 53"/>
              <a:gd name="T86" fmla="*/ 2147483647 w 61"/>
              <a:gd name="T87" fmla="*/ 2147483647 h 53"/>
              <a:gd name="T88" fmla="*/ 2147483647 w 61"/>
              <a:gd name="T89" fmla="*/ 2147483647 h 53"/>
              <a:gd name="T90" fmla="*/ 2147483647 w 61"/>
              <a:gd name="T91" fmla="*/ 2147483647 h 53"/>
              <a:gd name="T92" fmla="*/ 2147483647 w 61"/>
              <a:gd name="T93" fmla="*/ 2147483647 h 53"/>
              <a:gd name="T94" fmla="*/ 2147483647 w 61"/>
              <a:gd name="T95" fmla="*/ 2147483647 h 53"/>
              <a:gd name="T96" fmla="*/ 2147483647 w 61"/>
              <a:gd name="T97" fmla="*/ 2147483647 h 53"/>
              <a:gd name="T98" fmla="*/ 2147483647 w 61"/>
              <a:gd name="T99" fmla="*/ 0 h 53"/>
              <a:gd name="T100" fmla="*/ 2147483647 w 61"/>
              <a:gd name="T101" fmla="*/ 2147483647 h 53"/>
              <a:gd name="T102" fmla="*/ 2147483647 w 61"/>
              <a:gd name="T103" fmla="*/ 2147483647 h 53"/>
              <a:gd name="T104" fmla="*/ 2147483647 w 61"/>
              <a:gd name="T105" fmla="*/ 0 h 53"/>
              <a:gd name="T106" fmla="*/ 2147483647 w 61"/>
              <a:gd name="T107" fmla="*/ 0 h 53"/>
              <a:gd name="T108" fmla="*/ 2147483647 w 61"/>
              <a:gd name="T109" fmla="*/ 2147483647 h 53"/>
              <a:gd name="T110" fmla="*/ 2147483647 w 61"/>
              <a:gd name="T111" fmla="*/ 2147483647 h 53"/>
              <a:gd name="T112" fmla="*/ 2147483647 w 61"/>
              <a:gd name="T113" fmla="*/ 2147483647 h 53"/>
              <a:gd name="T114" fmla="*/ 2147483647 w 61"/>
              <a:gd name="T115" fmla="*/ 2147483647 h 53"/>
              <a:gd name="T116" fmla="*/ 2147483647 w 61"/>
              <a:gd name="T117" fmla="*/ 2147483647 h 53"/>
              <a:gd name="T118" fmla="*/ 2147483647 w 61"/>
              <a:gd name="T119" fmla="*/ 2147483647 h 53"/>
              <a:gd name="T120" fmla="*/ 2147483647 w 61"/>
              <a:gd name="T121" fmla="*/ 2147483647 h 53"/>
              <a:gd name="T122" fmla="*/ 2147483647 w 61"/>
              <a:gd name="T123" fmla="*/ 2147483647 h 53"/>
              <a:gd name="T124" fmla="*/ 2147483647 w 61"/>
              <a:gd name="T125" fmla="*/ 2147483647 h 53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61"/>
              <a:gd name="T190" fmla="*/ 0 h 53"/>
              <a:gd name="T191" fmla="*/ 61 w 61"/>
              <a:gd name="T192" fmla="*/ 53 h 53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61" h="53">
                <a:moveTo>
                  <a:pt x="61" y="3"/>
                </a:moveTo>
                <a:lnTo>
                  <a:pt x="60" y="4"/>
                </a:lnTo>
                <a:lnTo>
                  <a:pt x="60" y="6"/>
                </a:lnTo>
                <a:lnTo>
                  <a:pt x="60" y="7"/>
                </a:lnTo>
                <a:lnTo>
                  <a:pt x="60" y="8"/>
                </a:lnTo>
                <a:lnTo>
                  <a:pt x="59" y="9"/>
                </a:lnTo>
                <a:lnTo>
                  <a:pt x="59" y="12"/>
                </a:lnTo>
                <a:lnTo>
                  <a:pt x="58" y="13"/>
                </a:lnTo>
                <a:lnTo>
                  <a:pt x="56" y="14"/>
                </a:lnTo>
                <a:lnTo>
                  <a:pt x="55" y="15"/>
                </a:lnTo>
                <a:lnTo>
                  <a:pt x="54" y="14"/>
                </a:lnTo>
                <a:lnTo>
                  <a:pt x="53" y="18"/>
                </a:lnTo>
                <a:lnTo>
                  <a:pt x="51" y="20"/>
                </a:lnTo>
                <a:lnTo>
                  <a:pt x="50" y="22"/>
                </a:lnTo>
                <a:lnTo>
                  <a:pt x="49" y="26"/>
                </a:lnTo>
                <a:lnTo>
                  <a:pt x="49" y="27"/>
                </a:lnTo>
                <a:lnTo>
                  <a:pt x="47" y="29"/>
                </a:lnTo>
                <a:lnTo>
                  <a:pt x="45" y="31"/>
                </a:lnTo>
                <a:lnTo>
                  <a:pt x="43" y="32"/>
                </a:lnTo>
                <a:lnTo>
                  <a:pt x="40" y="32"/>
                </a:lnTo>
                <a:lnTo>
                  <a:pt x="41" y="34"/>
                </a:lnTo>
                <a:lnTo>
                  <a:pt x="43" y="35"/>
                </a:lnTo>
                <a:lnTo>
                  <a:pt x="44" y="35"/>
                </a:lnTo>
                <a:lnTo>
                  <a:pt x="47" y="36"/>
                </a:lnTo>
                <a:lnTo>
                  <a:pt x="48" y="36"/>
                </a:lnTo>
                <a:lnTo>
                  <a:pt x="51" y="43"/>
                </a:lnTo>
                <a:lnTo>
                  <a:pt x="45" y="44"/>
                </a:lnTo>
                <a:lnTo>
                  <a:pt x="38" y="44"/>
                </a:lnTo>
                <a:lnTo>
                  <a:pt x="29" y="45"/>
                </a:lnTo>
                <a:lnTo>
                  <a:pt x="30" y="51"/>
                </a:lnTo>
                <a:lnTo>
                  <a:pt x="24" y="52"/>
                </a:lnTo>
                <a:lnTo>
                  <a:pt x="23" y="52"/>
                </a:lnTo>
                <a:lnTo>
                  <a:pt x="18" y="53"/>
                </a:lnTo>
                <a:lnTo>
                  <a:pt x="14" y="53"/>
                </a:lnTo>
                <a:lnTo>
                  <a:pt x="9" y="53"/>
                </a:lnTo>
                <a:lnTo>
                  <a:pt x="8" y="53"/>
                </a:lnTo>
                <a:lnTo>
                  <a:pt x="5" y="41"/>
                </a:lnTo>
                <a:lnTo>
                  <a:pt x="5" y="40"/>
                </a:lnTo>
                <a:lnTo>
                  <a:pt x="6" y="37"/>
                </a:lnTo>
                <a:lnTo>
                  <a:pt x="6" y="35"/>
                </a:lnTo>
                <a:lnTo>
                  <a:pt x="1" y="16"/>
                </a:lnTo>
                <a:lnTo>
                  <a:pt x="0" y="8"/>
                </a:lnTo>
                <a:lnTo>
                  <a:pt x="5" y="7"/>
                </a:lnTo>
                <a:lnTo>
                  <a:pt x="11" y="6"/>
                </a:lnTo>
                <a:lnTo>
                  <a:pt x="16" y="5"/>
                </a:lnTo>
                <a:lnTo>
                  <a:pt x="15" y="3"/>
                </a:lnTo>
                <a:lnTo>
                  <a:pt x="21" y="2"/>
                </a:lnTo>
                <a:lnTo>
                  <a:pt x="24" y="1"/>
                </a:lnTo>
                <a:lnTo>
                  <a:pt x="31" y="0"/>
                </a:lnTo>
                <a:lnTo>
                  <a:pt x="32" y="3"/>
                </a:lnTo>
                <a:lnTo>
                  <a:pt x="37" y="2"/>
                </a:lnTo>
                <a:lnTo>
                  <a:pt x="41" y="0"/>
                </a:lnTo>
                <a:lnTo>
                  <a:pt x="42" y="0"/>
                </a:lnTo>
                <a:lnTo>
                  <a:pt x="45" y="7"/>
                </a:lnTo>
                <a:lnTo>
                  <a:pt x="46" y="9"/>
                </a:lnTo>
                <a:lnTo>
                  <a:pt x="49" y="9"/>
                </a:lnTo>
                <a:lnTo>
                  <a:pt x="51" y="7"/>
                </a:lnTo>
                <a:lnTo>
                  <a:pt x="51" y="6"/>
                </a:lnTo>
                <a:lnTo>
                  <a:pt x="52" y="2"/>
                </a:lnTo>
                <a:lnTo>
                  <a:pt x="59" y="3"/>
                </a:lnTo>
                <a:lnTo>
                  <a:pt x="61" y="3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1" name="Freeform 19"/>
          <xdr:cNvSpPr>
            <a:spLocks/>
          </xdr:cNvSpPr>
        </xdr:nvSpPr>
        <xdr:spPr bwMode="auto">
          <a:xfrm>
            <a:off x="9104164" y="4042916"/>
            <a:ext cx="487103" cy="893017"/>
          </a:xfrm>
          <a:custGeom>
            <a:avLst/>
            <a:gdLst>
              <a:gd name="T0" fmla="*/ 2147483647 w 51"/>
              <a:gd name="T1" fmla="*/ 2147483647 h 91"/>
              <a:gd name="T2" fmla="*/ 2147483647 w 51"/>
              <a:gd name="T3" fmla="*/ 2147483647 h 91"/>
              <a:gd name="T4" fmla="*/ 2147483647 w 51"/>
              <a:gd name="T5" fmla="*/ 2147483647 h 91"/>
              <a:gd name="T6" fmla="*/ 2147483647 w 51"/>
              <a:gd name="T7" fmla="*/ 2147483647 h 91"/>
              <a:gd name="T8" fmla="*/ 2147483647 w 51"/>
              <a:gd name="T9" fmla="*/ 2147483647 h 91"/>
              <a:gd name="T10" fmla="*/ 2147483647 w 51"/>
              <a:gd name="T11" fmla="*/ 2147483647 h 91"/>
              <a:gd name="T12" fmla="*/ 2147483647 w 51"/>
              <a:gd name="T13" fmla="*/ 2147483647 h 91"/>
              <a:gd name="T14" fmla="*/ 2147483647 w 51"/>
              <a:gd name="T15" fmla="*/ 2147483647 h 91"/>
              <a:gd name="T16" fmla="*/ 2147483647 w 51"/>
              <a:gd name="T17" fmla="*/ 2147483647 h 91"/>
              <a:gd name="T18" fmla="*/ 2147483647 w 51"/>
              <a:gd name="T19" fmla="*/ 2147483647 h 91"/>
              <a:gd name="T20" fmla="*/ 2147483647 w 51"/>
              <a:gd name="T21" fmla="*/ 2147483647 h 91"/>
              <a:gd name="T22" fmla="*/ 2147483647 w 51"/>
              <a:gd name="T23" fmla="*/ 2147483647 h 91"/>
              <a:gd name="T24" fmla="*/ 2147483647 w 51"/>
              <a:gd name="T25" fmla="*/ 2147483647 h 91"/>
              <a:gd name="T26" fmla="*/ 2147483647 w 51"/>
              <a:gd name="T27" fmla="*/ 2147483647 h 91"/>
              <a:gd name="T28" fmla="*/ 2147483647 w 51"/>
              <a:gd name="T29" fmla="*/ 2147483647 h 91"/>
              <a:gd name="T30" fmla="*/ 2147483647 w 51"/>
              <a:gd name="T31" fmla="*/ 2147483647 h 91"/>
              <a:gd name="T32" fmla="*/ 2147483647 w 51"/>
              <a:gd name="T33" fmla="*/ 2147483647 h 91"/>
              <a:gd name="T34" fmla="*/ 2147483647 w 51"/>
              <a:gd name="T35" fmla="*/ 2147483647 h 91"/>
              <a:gd name="T36" fmla="*/ 2147483647 w 51"/>
              <a:gd name="T37" fmla="*/ 2147483647 h 91"/>
              <a:gd name="T38" fmla="*/ 2147483647 w 51"/>
              <a:gd name="T39" fmla="*/ 2147483647 h 91"/>
              <a:gd name="T40" fmla="*/ 2147483647 w 51"/>
              <a:gd name="T41" fmla="*/ 2147483647 h 91"/>
              <a:gd name="T42" fmla="*/ 2147483647 w 51"/>
              <a:gd name="T43" fmla="*/ 2147483647 h 91"/>
              <a:gd name="T44" fmla="*/ 2147483647 w 51"/>
              <a:gd name="T45" fmla="*/ 2147483647 h 91"/>
              <a:gd name="T46" fmla="*/ 2147483647 w 51"/>
              <a:gd name="T47" fmla="*/ 2147483647 h 91"/>
              <a:gd name="T48" fmla="*/ 2147483647 w 51"/>
              <a:gd name="T49" fmla="*/ 2147483647 h 91"/>
              <a:gd name="T50" fmla="*/ 2147483647 w 51"/>
              <a:gd name="T51" fmla="*/ 2147483647 h 91"/>
              <a:gd name="T52" fmla="*/ 2147483647 w 51"/>
              <a:gd name="T53" fmla="*/ 2147483647 h 91"/>
              <a:gd name="T54" fmla="*/ 2147483647 w 51"/>
              <a:gd name="T55" fmla="*/ 2147483647 h 91"/>
              <a:gd name="T56" fmla="*/ 2147483647 w 51"/>
              <a:gd name="T57" fmla="*/ 2147483647 h 91"/>
              <a:gd name="T58" fmla="*/ 2147483647 w 51"/>
              <a:gd name="T59" fmla="*/ 2147483647 h 91"/>
              <a:gd name="T60" fmla="*/ 2147483647 w 51"/>
              <a:gd name="T61" fmla="*/ 2147483647 h 91"/>
              <a:gd name="T62" fmla="*/ 2147483647 w 51"/>
              <a:gd name="T63" fmla="*/ 2147483647 h 91"/>
              <a:gd name="T64" fmla="*/ 2147483647 w 51"/>
              <a:gd name="T65" fmla="*/ 2147483647 h 9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1"/>
              <a:gd name="T100" fmla="*/ 0 h 91"/>
              <a:gd name="T101" fmla="*/ 51 w 51"/>
              <a:gd name="T102" fmla="*/ 91 h 9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1" h="91">
                <a:moveTo>
                  <a:pt x="51" y="9"/>
                </a:moveTo>
                <a:lnTo>
                  <a:pt x="49" y="7"/>
                </a:lnTo>
                <a:lnTo>
                  <a:pt x="43" y="0"/>
                </a:lnTo>
                <a:lnTo>
                  <a:pt x="37" y="6"/>
                </a:lnTo>
                <a:lnTo>
                  <a:pt x="36" y="7"/>
                </a:lnTo>
                <a:lnTo>
                  <a:pt x="31" y="14"/>
                </a:lnTo>
                <a:lnTo>
                  <a:pt x="26" y="16"/>
                </a:lnTo>
                <a:lnTo>
                  <a:pt x="21" y="16"/>
                </a:lnTo>
                <a:lnTo>
                  <a:pt x="16" y="15"/>
                </a:lnTo>
                <a:lnTo>
                  <a:pt x="14" y="16"/>
                </a:lnTo>
                <a:lnTo>
                  <a:pt x="14" y="19"/>
                </a:lnTo>
                <a:lnTo>
                  <a:pt x="14" y="22"/>
                </a:lnTo>
                <a:lnTo>
                  <a:pt x="12" y="22"/>
                </a:lnTo>
                <a:lnTo>
                  <a:pt x="12" y="26"/>
                </a:lnTo>
                <a:lnTo>
                  <a:pt x="13" y="28"/>
                </a:lnTo>
                <a:lnTo>
                  <a:pt x="13" y="30"/>
                </a:lnTo>
                <a:lnTo>
                  <a:pt x="14" y="31"/>
                </a:lnTo>
                <a:lnTo>
                  <a:pt x="15" y="37"/>
                </a:lnTo>
                <a:lnTo>
                  <a:pt x="16" y="42"/>
                </a:lnTo>
                <a:lnTo>
                  <a:pt x="16" y="45"/>
                </a:lnTo>
                <a:lnTo>
                  <a:pt x="15" y="47"/>
                </a:lnTo>
                <a:lnTo>
                  <a:pt x="14" y="51"/>
                </a:lnTo>
                <a:lnTo>
                  <a:pt x="12" y="52"/>
                </a:lnTo>
                <a:lnTo>
                  <a:pt x="11" y="57"/>
                </a:lnTo>
                <a:lnTo>
                  <a:pt x="11" y="59"/>
                </a:lnTo>
                <a:lnTo>
                  <a:pt x="10" y="62"/>
                </a:lnTo>
                <a:lnTo>
                  <a:pt x="10" y="63"/>
                </a:lnTo>
                <a:lnTo>
                  <a:pt x="9" y="66"/>
                </a:lnTo>
                <a:lnTo>
                  <a:pt x="8" y="69"/>
                </a:lnTo>
                <a:lnTo>
                  <a:pt x="7" y="70"/>
                </a:lnTo>
                <a:lnTo>
                  <a:pt x="6" y="71"/>
                </a:lnTo>
                <a:lnTo>
                  <a:pt x="5" y="73"/>
                </a:lnTo>
                <a:lnTo>
                  <a:pt x="3" y="74"/>
                </a:lnTo>
                <a:lnTo>
                  <a:pt x="2" y="77"/>
                </a:lnTo>
                <a:lnTo>
                  <a:pt x="2" y="79"/>
                </a:lnTo>
                <a:lnTo>
                  <a:pt x="1" y="81"/>
                </a:lnTo>
                <a:lnTo>
                  <a:pt x="2" y="82"/>
                </a:lnTo>
                <a:lnTo>
                  <a:pt x="2" y="83"/>
                </a:lnTo>
                <a:lnTo>
                  <a:pt x="1" y="85"/>
                </a:lnTo>
                <a:lnTo>
                  <a:pt x="0" y="85"/>
                </a:lnTo>
                <a:lnTo>
                  <a:pt x="1" y="87"/>
                </a:lnTo>
                <a:lnTo>
                  <a:pt x="3" y="91"/>
                </a:lnTo>
                <a:lnTo>
                  <a:pt x="6" y="88"/>
                </a:lnTo>
                <a:lnTo>
                  <a:pt x="7" y="88"/>
                </a:lnTo>
                <a:lnTo>
                  <a:pt x="16" y="80"/>
                </a:lnTo>
                <a:lnTo>
                  <a:pt x="38" y="61"/>
                </a:lnTo>
                <a:lnTo>
                  <a:pt x="38" y="59"/>
                </a:lnTo>
                <a:lnTo>
                  <a:pt x="38" y="55"/>
                </a:lnTo>
                <a:lnTo>
                  <a:pt x="37" y="53"/>
                </a:lnTo>
                <a:lnTo>
                  <a:pt x="38" y="53"/>
                </a:lnTo>
                <a:lnTo>
                  <a:pt x="37" y="49"/>
                </a:lnTo>
                <a:lnTo>
                  <a:pt x="37" y="47"/>
                </a:lnTo>
                <a:lnTo>
                  <a:pt x="37" y="46"/>
                </a:lnTo>
                <a:lnTo>
                  <a:pt x="37" y="44"/>
                </a:lnTo>
                <a:lnTo>
                  <a:pt x="38" y="41"/>
                </a:lnTo>
                <a:lnTo>
                  <a:pt x="38" y="40"/>
                </a:lnTo>
                <a:lnTo>
                  <a:pt x="40" y="36"/>
                </a:lnTo>
                <a:lnTo>
                  <a:pt x="42" y="32"/>
                </a:lnTo>
                <a:lnTo>
                  <a:pt x="44" y="29"/>
                </a:lnTo>
                <a:lnTo>
                  <a:pt x="44" y="27"/>
                </a:lnTo>
                <a:lnTo>
                  <a:pt x="44" y="26"/>
                </a:lnTo>
                <a:lnTo>
                  <a:pt x="46" y="22"/>
                </a:lnTo>
                <a:lnTo>
                  <a:pt x="46" y="19"/>
                </a:lnTo>
                <a:lnTo>
                  <a:pt x="48" y="15"/>
                </a:lnTo>
                <a:lnTo>
                  <a:pt x="51" y="9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2" name="Freeform 20"/>
          <xdr:cNvSpPr>
            <a:spLocks/>
          </xdr:cNvSpPr>
        </xdr:nvSpPr>
        <xdr:spPr bwMode="auto">
          <a:xfrm>
            <a:off x="8533095" y="5780419"/>
            <a:ext cx="372491" cy="491161"/>
          </a:xfrm>
          <a:custGeom>
            <a:avLst/>
            <a:gdLst>
              <a:gd name="T0" fmla="*/ 2147483647 w 39"/>
              <a:gd name="T1" fmla="*/ 2147483647 h 50"/>
              <a:gd name="T2" fmla="*/ 2147483647 w 39"/>
              <a:gd name="T3" fmla="*/ 2147483647 h 50"/>
              <a:gd name="T4" fmla="*/ 2147483647 w 39"/>
              <a:gd name="T5" fmla="*/ 2147483647 h 50"/>
              <a:gd name="T6" fmla="*/ 2147483647 w 39"/>
              <a:gd name="T7" fmla="*/ 2147483647 h 50"/>
              <a:gd name="T8" fmla="*/ 2147483647 w 39"/>
              <a:gd name="T9" fmla="*/ 2147483647 h 50"/>
              <a:gd name="T10" fmla="*/ 2147483647 w 39"/>
              <a:gd name="T11" fmla="*/ 2147483647 h 50"/>
              <a:gd name="T12" fmla="*/ 2147483647 w 39"/>
              <a:gd name="T13" fmla="*/ 0 h 50"/>
              <a:gd name="T14" fmla="*/ 2147483647 w 39"/>
              <a:gd name="T15" fmla="*/ 2147483647 h 50"/>
              <a:gd name="T16" fmla="*/ 0 w 39"/>
              <a:gd name="T17" fmla="*/ 2147483647 h 50"/>
              <a:gd name="T18" fmla="*/ 2147483647 w 39"/>
              <a:gd name="T19" fmla="*/ 2147483647 h 50"/>
              <a:gd name="T20" fmla="*/ 0 w 39"/>
              <a:gd name="T21" fmla="*/ 2147483647 h 50"/>
              <a:gd name="T22" fmla="*/ 2147483647 w 39"/>
              <a:gd name="T23" fmla="*/ 2147483647 h 50"/>
              <a:gd name="T24" fmla="*/ 2147483647 w 39"/>
              <a:gd name="T25" fmla="*/ 2147483647 h 50"/>
              <a:gd name="T26" fmla="*/ 0 w 39"/>
              <a:gd name="T27" fmla="*/ 2147483647 h 50"/>
              <a:gd name="T28" fmla="*/ 0 w 39"/>
              <a:gd name="T29" fmla="*/ 2147483647 h 50"/>
              <a:gd name="T30" fmla="*/ 2147483647 w 39"/>
              <a:gd name="T31" fmla="*/ 2147483647 h 50"/>
              <a:gd name="T32" fmla="*/ 2147483647 w 39"/>
              <a:gd name="T33" fmla="*/ 2147483647 h 50"/>
              <a:gd name="T34" fmla="*/ 2147483647 w 39"/>
              <a:gd name="T35" fmla="*/ 2147483647 h 50"/>
              <a:gd name="T36" fmla="*/ 2147483647 w 39"/>
              <a:gd name="T37" fmla="*/ 2147483647 h 50"/>
              <a:gd name="T38" fmla="*/ 2147483647 w 39"/>
              <a:gd name="T39" fmla="*/ 2147483647 h 50"/>
              <a:gd name="T40" fmla="*/ 2147483647 w 39"/>
              <a:gd name="T41" fmla="*/ 2147483647 h 50"/>
              <a:gd name="T42" fmla="*/ 2147483647 w 39"/>
              <a:gd name="T43" fmla="*/ 2147483647 h 50"/>
              <a:gd name="T44" fmla="*/ 2147483647 w 39"/>
              <a:gd name="T45" fmla="*/ 2147483647 h 50"/>
              <a:gd name="T46" fmla="*/ 2147483647 w 39"/>
              <a:gd name="T47" fmla="*/ 2147483647 h 50"/>
              <a:gd name="T48" fmla="*/ 2147483647 w 39"/>
              <a:gd name="T49" fmla="*/ 2147483647 h 50"/>
              <a:gd name="T50" fmla="*/ 2147483647 w 39"/>
              <a:gd name="T51" fmla="*/ 2147483647 h 50"/>
              <a:gd name="T52" fmla="*/ 2147483647 w 39"/>
              <a:gd name="T53" fmla="*/ 2147483647 h 50"/>
              <a:gd name="T54" fmla="*/ 2147483647 w 39"/>
              <a:gd name="T55" fmla="*/ 2147483647 h 50"/>
              <a:gd name="T56" fmla="*/ 2147483647 w 39"/>
              <a:gd name="T57" fmla="*/ 2147483647 h 50"/>
              <a:gd name="T58" fmla="*/ 2147483647 w 39"/>
              <a:gd name="T59" fmla="*/ 2147483647 h 50"/>
              <a:gd name="T60" fmla="*/ 2147483647 w 39"/>
              <a:gd name="T61" fmla="*/ 2147483647 h 50"/>
              <a:gd name="T62" fmla="*/ 2147483647 w 39"/>
              <a:gd name="T63" fmla="*/ 2147483647 h 50"/>
              <a:gd name="T64" fmla="*/ 2147483647 w 39"/>
              <a:gd name="T65" fmla="*/ 2147483647 h 50"/>
              <a:gd name="T66" fmla="*/ 2147483647 w 39"/>
              <a:gd name="T67" fmla="*/ 2147483647 h 50"/>
              <a:gd name="T68" fmla="*/ 2147483647 w 39"/>
              <a:gd name="T69" fmla="*/ 2147483647 h 50"/>
              <a:gd name="T70" fmla="*/ 2147483647 w 39"/>
              <a:gd name="T71" fmla="*/ 2147483647 h 50"/>
              <a:gd name="T72" fmla="*/ 2147483647 w 39"/>
              <a:gd name="T73" fmla="*/ 2147483647 h 50"/>
              <a:gd name="T74" fmla="*/ 2147483647 w 39"/>
              <a:gd name="T75" fmla="*/ 2147483647 h 50"/>
              <a:gd name="T76" fmla="*/ 2147483647 w 39"/>
              <a:gd name="T77" fmla="*/ 2147483647 h 50"/>
              <a:gd name="T78" fmla="*/ 2147483647 w 39"/>
              <a:gd name="T79" fmla="*/ 2147483647 h 50"/>
              <a:gd name="T80" fmla="*/ 2147483647 w 39"/>
              <a:gd name="T81" fmla="*/ 2147483647 h 50"/>
              <a:gd name="T82" fmla="*/ 2147483647 w 39"/>
              <a:gd name="T83" fmla="*/ 2147483647 h 50"/>
              <a:gd name="T84" fmla="*/ 2147483647 w 39"/>
              <a:gd name="T85" fmla="*/ 2147483647 h 50"/>
              <a:gd name="T86" fmla="*/ 2147483647 w 39"/>
              <a:gd name="T87" fmla="*/ 2147483647 h 50"/>
              <a:gd name="T88" fmla="*/ 2147483647 w 39"/>
              <a:gd name="T89" fmla="*/ 2147483647 h 50"/>
              <a:gd name="T90" fmla="*/ 2147483647 w 39"/>
              <a:gd name="T91" fmla="*/ 2147483647 h 50"/>
              <a:gd name="T92" fmla="*/ 2147483647 w 39"/>
              <a:gd name="T93" fmla="*/ 2147483647 h 50"/>
              <a:gd name="T94" fmla="*/ 2147483647 w 39"/>
              <a:gd name="T95" fmla="*/ 2147483647 h 50"/>
              <a:gd name="T96" fmla="*/ 2147483647 w 39"/>
              <a:gd name="T97" fmla="*/ 2147483647 h 50"/>
              <a:gd name="T98" fmla="*/ 2147483647 w 39"/>
              <a:gd name="T99" fmla="*/ 2147483647 h 50"/>
              <a:gd name="T100" fmla="*/ 2147483647 w 39"/>
              <a:gd name="T101" fmla="*/ 2147483647 h 50"/>
              <a:gd name="T102" fmla="*/ 2147483647 w 39"/>
              <a:gd name="T103" fmla="*/ 2147483647 h 50"/>
              <a:gd name="T104" fmla="*/ 2147483647 w 39"/>
              <a:gd name="T105" fmla="*/ 2147483647 h 50"/>
              <a:gd name="T106" fmla="*/ 2147483647 w 39"/>
              <a:gd name="T107" fmla="*/ 2147483647 h 50"/>
              <a:gd name="T108" fmla="*/ 2147483647 w 39"/>
              <a:gd name="T109" fmla="*/ 2147483647 h 50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9"/>
              <a:gd name="T166" fmla="*/ 0 h 50"/>
              <a:gd name="T167" fmla="*/ 39 w 39"/>
              <a:gd name="T168" fmla="*/ 50 h 50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9" h="50">
                <a:moveTo>
                  <a:pt x="38" y="13"/>
                </a:moveTo>
                <a:lnTo>
                  <a:pt x="39" y="6"/>
                </a:lnTo>
                <a:lnTo>
                  <a:pt x="31" y="5"/>
                </a:lnTo>
                <a:lnTo>
                  <a:pt x="21" y="5"/>
                </a:lnTo>
                <a:lnTo>
                  <a:pt x="16" y="4"/>
                </a:lnTo>
                <a:lnTo>
                  <a:pt x="9" y="4"/>
                </a:lnTo>
                <a:lnTo>
                  <a:pt x="7" y="0"/>
                </a:lnTo>
                <a:lnTo>
                  <a:pt x="5" y="2"/>
                </a:lnTo>
                <a:lnTo>
                  <a:pt x="0" y="4"/>
                </a:lnTo>
                <a:lnTo>
                  <a:pt x="1" y="9"/>
                </a:lnTo>
                <a:lnTo>
                  <a:pt x="0" y="10"/>
                </a:lnTo>
                <a:lnTo>
                  <a:pt x="1" y="25"/>
                </a:lnTo>
                <a:lnTo>
                  <a:pt x="1" y="31"/>
                </a:lnTo>
                <a:lnTo>
                  <a:pt x="0" y="35"/>
                </a:lnTo>
                <a:lnTo>
                  <a:pt x="0" y="40"/>
                </a:lnTo>
                <a:lnTo>
                  <a:pt x="1" y="41"/>
                </a:lnTo>
                <a:lnTo>
                  <a:pt x="12" y="46"/>
                </a:lnTo>
                <a:lnTo>
                  <a:pt x="15" y="47"/>
                </a:lnTo>
                <a:lnTo>
                  <a:pt x="19" y="50"/>
                </a:lnTo>
                <a:lnTo>
                  <a:pt x="20" y="49"/>
                </a:lnTo>
                <a:lnTo>
                  <a:pt x="21" y="46"/>
                </a:lnTo>
                <a:lnTo>
                  <a:pt x="21" y="45"/>
                </a:lnTo>
                <a:lnTo>
                  <a:pt x="22" y="44"/>
                </a:lnTo>
                <a:lnTo>
                  <a:pt x="22" y="43"/>
                </a:lnTo>
                <a:lnTo>
                  <a:pt x="22" y="42"/>
                </a:lnTo>
                <a:lnTo>
                  <a:pt x="22" y="41"/>
                </a:lnTo>
                <a:lnTo>
                  <a:pt x="22" y="39"/>
                </a:lnTo>
                <a:lnTo>
                  <a:pt x="24" y="38"/>
                </a:lnTo>
                <a:lnTo>
                  <a:pt x="25" y="37"/>
                </a:lnTo>
                <a:lnTo>
                  <a:pt x="26" y="35"/>
                </a:lnTo>
                <a:lnTo>
                  <a:pt x="26" y="33"/>
                </a:lnTo>
                <a:lnTo>
                  <a:pt x="27" y="32"/>
                </a:lnTo>
                <a:lnTo>
                  <a:pt x="27" y="30"/>
                </a:lnTo>
                <a:lnTo>
                  <a:pt x="28" y="30"/>
                </a:lnTo>
                <a:lnTo>
                  <a:pt x="28" y="29"/>
                </a:lnTo>
                <a:lnTo>
                  <a:pt x="28" y="28"/>
                </a:lnTo>
                <a:lnTo>
                  <a:pt x="29" y="27"/>
                </a:lnTo>
                <a:lnTo>
                  <a:pt x="29" y="25"/>
                </a:lnTo>
                <a:lnTo>
                  <a:pt x="30" y="25"/>
                </a:lnTo>
                <a:lnTo>
                  <a:pt x="30" y="24"/>
                </a:lnTo>
                <a:lnTo>
                  <a:pt x="30" y="23"/>
                </a:lnTo>
                <a:lnTo>
                  <a:pt x="30" y="22"/>
                </a:lnTo>
                <a:lnTo>
                  <a:pt x="31" y="21"/>
                </a:lnTo>
                <a:lnTo>
                  <a:pt x="30" y="21"/>
                </a:lnTo>
                <a:lnTo>
                  <a:pt x="30" y="20"/>
                </a:lnTo>
                <a:lnTo>
                  <a:pt x="31" y="18"/>
                </a:lnTo>
                <a:lnTo>
                  <a:pt x="32" y="17"/>
                </a:lnTo>
                <a:lnTo>
                  <a:pt x="33" y="15"/>
                </a:lnTo>
                <a:lnTo>
                  <a:pt x="34" y="14"/>
                </a:lnTo>
                <a:lnTo>
                  <a:pt x="36" y="13"/>
                </a:lnTo>
                <a:lnTo>
                  <a:pt x="38" y="13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3" name="Freeform 21"/>
          <xdr:cNvSpPr>
            <a:spLocks/>
          </xdr:cNvSpPr>
        </xdr:nvSpPr>
        <xdr:spPr bwMode="auto">
          <a:xfrm>
            <a:off x="8114843" y="5170833"/>
            <a:ext cx="865156" cy="265968"/>
          </a:xfrm>
          <a:custGeom>
            <a:avLst/>
            <a:gdLst>
              <a:gd name="T0" fmla="*/ 2147483647 w 91"/>
              <a:gd name="T1" fmla="*/ 2147483647 h 27"/>
              <a:gd name="T2" fmla="*/ 2147483647 w 91"/>
              <a:gd name="T3" fmla="*/ 2147483647 h 27"/>
              <a:gd name="T4" fmla="*/ 2147483647 w 91"/>
              <a:gd name="T5" fmla="*/ 2147483647 h 27"/>
              <a:gd name="T6" fmla="*/ 2147483647 w 91"/>
              <a:gd name="T7" fmla="*/ 2147483647 h 27"/>
              <a:gd name="T8" fmla="*/ 2147483647 w 91"/>
              <a:gd name="T9" fmla="*/ 2147483647 h 27"/>
              <a:gd name="T10" fmla="*/ 2147483647 w 91"/>
              <a:gd name="T11" fmla="*/ 2147483647 h 27"/>
              <a:gd name="T12" fmla="*/ 2147483647 w 91"/>
              <a:gd name="T13" fmla="*/ 2147483647 h 27"/>
              <a:gd name="T14" fmla="*/ 2147483647 w 91"/>
              <a:gd name="T15" fmla="*/ 2147483647 h 27"/>
              <a:gd name="T16" fmla="*/ 2147483647 w 91"/>
              <a:gd name="T17" fmla="*/ 2147483647 h 27"/>
              <a:gd name="T18" fmla="*/ 2147483647 w 91"/>
              <a:gd name="T19" fmla="*/ 2147483647 h 27"/>
              <a:gd name="T20" fmla="*/ 2147483647 w 91"/>
              <a:gd name="T21" fmla="*/ 2147483647 h 27"/>
              <a:gd name="T22" fmla="*/ 2147483647 w 91"/>
              <a:gd name="T23" fmla="*/ 2147483647 h 27"/>
              <a:gd name="T24" fmla="*/ 2147483647 w 91"/>
              <a:gd name="T25" fmla="*/ 2147483647 h 27"/>
              <a:gd name="T26" fmla="*/ 2147483647 w 91"/>
              <a:gd name="T27" fmla="*/ 2147483647 h 27"/>
              <a:gd name="T28" fmla="*/ 0 w 91"/>
              <a:gd name="T29" fmla="*/ 2147483647 h 27"/>
              <a:gd name="T30" fmla="*/ 2147483647 w 91"/>
              <a:gd name="T31" fmla="*/ 2147483647 h 27"/>
              <a:gd name="T32" fmla="*/ 2147483647 w 91"/>
              <a:gd name="T33" fmla="*/ 2147483647 h 27"/>
              <a:gd name="T34" fmla="*/ 2147483647 w 91"/>
              <a:gd name="T35" fmla="*/ 2147483647 h 27"/>
              <a:gd name="T36" fmla="*/ 2147483647 w 91"/>
              <a:gd name="T37" fmla="*/ 2147483647 h 27"/>
              <a:gd name="T38" fmla="*/ 2147483647 w 91"/>
              <a:gd name="T39" fmla="*/ 2147483647 h 27"/>
              <a:gd name="T40" fmla="*/ 2147483647 w 91"/>
              <a:gd name="T41" fmla="*/ 2147483647 h 27"/>
              <a:gd name="T42" fmla="*/ 2147483647 w 91"/>
              <a:gd name="T43" fmla="*/ 2147483647 h 27"/>
              <a:gd name="T44" fmla="*/ 2147483647 w 91"/>
              <a:gd name="T45" fmla="*/ 2147483647 h 27"/>
              <a:gd name="T46" fmla="*/ 2147483647 w 91"/>
              <a:gd name="T47" fmla="*/ 2147483647 h 27"/>
              <a:gd name="T48" fmla="*/ 2147483647 w 91"/>
              <a:gd name="T49" fmla="*/ 2147483647 h 27"/>
              <a:gd name="T50" fmla="*/ 2147483647 w 91"/>
              <a:gd name="T51" fmla="*/ 0 h 27"/>
              <a:gd name="T52" fmla="*/ 2147483647 w 91"/>
              <a:gd name="T53" fmla="*/ 2147483647 h 27"/>
              <a:gd name="T54" fmla="*/ 2147483647 w 91"/>
              <a:gd name="T55" fmla="*/ 2147483647 h 27"/>
              <a:gd name="T56" fmla="*/ 2147483647 w 91"/>
              <a:gd name="T57" fmla="*/ 2147483647 h 27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91"/>
              <a:gd name="T88" fmla="*/ 0 h 27"/>
              <a:gd name="T89" fmla="*/ 91 w 91"/>
              <a:gd name="T90" fmla="*/ 27 h 27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91" h="27">
                <a:moveTo>
                  <a:pt x="91" y="1"/>
                </a:moveTo>
                <a:lnTo>
                  <a:pt x="83" y="11"/>
                </a:lnTo>
                <a:lnTo>
                  <a:pt x="86" y="17"/>
                </a:lnTo>
                <a:lnTo>
                  <a:pt x="77" y="27"/>
                </a:lnTo>
                <a:lnTo>
                  <a:pt x="74" y="26"/>
                </a:lnTo>
                <a:lnTo>
                  <a:pt x="70" y="25"/>
                </a:lnTo>
                <a:lnTo>
                  <a:pt x="67" y="25"/>
                </a:lnTo>
                <a:lnTo>
                  <a:pt x="63" y="24"/>
                </a:lnTo>
                <a:lnTo>
                  <a:pt x="59" y="23"/>
                </a:lnTo>
                <a:lnTo>
                  <a:pt x="56" y="22"/>
                </a:lnTo>
                <a:lnTo>
                  <a:pt x="51" y="21"/>
                </a:lnTo>
                <a:lnTo>
                  <a:pt x="44" y="20"/>
                </a:lnTo>
                <a:lnTo>
                  <a:pt x="39" y="19"/>
                </a:lnTo>
                <a:lnTo>
                  <a:pt x="7" y="12"/>
                </a:lnTo>
                <a:lnTo>
                  <a:pt x="0" y="10"/>
                </a:lnTo>
                <a:lnTo>
                  <a:pt x="14" y="7"/>
                </a:lnTo>
                <a:lnTo>
                  <a:pt x="21" y="5"/>
                </a:lnTo>
                <a:lnTo>
                  <a:pt x="23" y="4"/>
                </a:lnTo>
                <a:lnTo>
                  <a:pt x="25" y="4"/>
                </a:lnTo>
                <a:lnTo>
                  <a:pt x="41" y="5"/>
                </a:lnTo>
                <a:lnTo>
                  <a:pt x="47" y="5"/>
                </a:lnTo>
                <a:lnTo>
                  <a:pt x="53" y="5"/>
                </a:lnTo>
                <a:lnTo>
                  <a:pt x="56" y="4"/>
                </a:lnTo>
                <a:lnTo>
                  <a:pt x="61" y="4"/>
                </a:lnTo>
                <a:lnTo>
                  <a:pt x="76" y="1"/>
                </a:lnTo>
                <a:lnTo>
                  <a:pt x="85" y="0"/>
                </a:lnTo>
                <a:lnTo>
                  <a:pt x="88" y="1"/>
                </a:lnTo>
                <a:lnTo>
                  <a:pt x="90" y="1"/>
                </a:lnTo>
                <a:lnTo>
                  <a:pt x="91" y="1"/>
                </a:lnTo>
                <a:close/>
              </a:path>
            </a:pathLst>
          </a:custGeom>
          <a:pattFill prst="pct5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4" name="Freeform 22"/>
          <xdr:cNvSpPr>
            <a:spLocks/>
          </xdr:cNvSpPr>
        </xdr:nvSpPr>
        <xdr:spPr bwMode="auto">
          <a:xfrm>
            <a:off x="8105294" y="2029741"/>
            <a:ext cx="714334" cy="500867"/>
          </a:xfrm>
          <a:custGeom>
            <a:avLst/>
            <a:gdLst>
              <a:gd name="T0" fmla="*/ 2147483647 w 75"/>
              <a:gd name="T1" fmla="*/ 2147483647 h 51"/>
              <a:gd name="T2" fmla="*/ 2147483647 w 75"/>
              <a:gd name="T3" fmla="*/ 0 h 51"/>
              <a:gd name="T4" fmla="*/ 2147483647 w 75"/>
              <a:gd name="T5" fmla="*/ 0 h 51"/>
              <a:gd name="T6" fmla="*/ 2147483647 w 75"/>
              <a:gd name="T7" fmla="*/ 0 h 51"/>
              <a:gd name="T8" fmla="*/ 2147483647 w 75"/>
              <a:gd name="T9" fmla="*/ 2147483647 h 51"/>
              <a:gd name="T10" fmla="*/ 2147483647 w 75"/>
              <a:gd name="T11" fmla="*/ 2147483647 h 51"/>
              <a:gd name="T12" fmla="*/ 2147483647 w 75"/>
              <a:gd name="T13" fmla="*/ 2147483647 h 51"/>
              <a:gd name="T14" fmla="*/ 2147483647 w 75"/>
              <a:gd name="T15" fmla="*/ 2147483647 h 51"/>
              <a:gd name="T16" fmla="*/ 0 w 75"/>
              <a:gd name="T17" fmla="*/ 2147483647 h 51"/>
              <a:gd name="T18" fmla="*/ 2147483647 w 75"/>
              <a:gd name="T19" fmla="*/ 2147483647 h 51"/>
              <a:gd name="T20" fmla="*/ 2147483647 w 75"/>
              <a:gd name="T21" fmla="*/ 2147483647 h 51"/>
              <a:gd name="T22" fmla="*/ 2147483647 w 75"/>
              <a:gd name="T23" fmla="*/ 2147483647 h 51"/>
              <a:gd name="T24" fmla="*/ 2147483647 w 75"/>
              <a:gd name="T25" fmla="*/ 2147483647 h 51"/>
              <a:gd name="T26" fmla="*/ 2147483647 w 75"/>
              <a:gd name="T27" fmla="*/ 2147483647 h 51"/>
              <a:gd name="T28" fmla="*/ 2147483647 w 75"/>
              <a:gd name="T29" fmla="*/ 2147483647 h 51"/>
              <a:gd name="T30" fmla="*/ 2147483647 w 75"/>
              <a:gd name="T31" fmla="*/ 2147483647 h 51"/>
              <a:gd name="T32" fmla="*/ 2147483647 w 75"/>
              <a:gd name="T33" fmla="*/ 2147483647 h 51"/>
              <a:gd name="T34" fmla="*/ 2147483647 w 75"/>
              <a:gd name="T35" fmla="*/ 2147483647 h 51"/>
              <a:gd name="T36" fmla="*/ 2147483647 w 75"/>
              <a:gd name="T37" fmla="*/ 2147483647 h 51"/>
              <a:gd name="T38" fmla="*/ 2147483647 w 75"/>
              <a:gd name="T39" fmla="*/ 2147483647 h 51"/>
              <a:gd name="T40" fmla="*/ 2147483647 w 75"/>
              <a:gd name="T41" fmla="*/ 2147483647 h 51"/>
              <a:gd name="T42" fmla="*/ 2147483647 w 75"/>
              <a:gd name="T43" fmla="*/ 2147483647 h 51"/>
              <a:gd name="T44" fmla="*/ 2147483647 w 75"/>
              <a:gd name="T45" fmla="*/ 2147483647 h 51"/>
              <a:gd name="T46" fmla="*/ 2147483647 w 75"/>
              <a:gd name="T47" fmla="*/ 2147483647 h 51"/>
              <a:gd name="T48" fmla="*/ 2147483647 w 75"/>
              <a:gd name="T49" fmla="*/ 2147483647 h 51"/>
              <a:gd name="T50" fmla="*/ 2147483647 w 75"/>
              <a:gd name="T51" fmla="*/ 2147483647 h 51"/>
              <a:gd name="T52" fmla="*/ 2147483647 w 75"/>
              <a:gd name="T53" fmla="*/ 2147483647 h 51"/>
              <a:gd name="T54" fmla="*/ 2147483647 w 75"/>
              <a:gd name="T55" fmla="*/ 2147483647 h 51"/>
              <a:gd name="T56" fmla="*/ 2147483647 w 75"/>
              <a:gd name="T57" fmla="*/ 2147483647 h 51"/>
              <a:gd name="T58" fmla="*/ 2147483647 w 75"/>
              <a:gd name="T59" fmla="*/ 2147483647 h 51"/>
              <a:gd name="T60" fmla="*/ 2147483647 w 75"/>
              <a:gd name="T61" fmla="*/ 2147483647 h 51"/>
              <a:gd name="T62" fmla="*/ 2147483647 w 75"/>
              <a:gd name="T63" fmla="*/ 2147483647 h 51"/>
              <a:gd name="T64" fmla="*/ 2147483647 w 75"/>
              <a:gd name="T65" fmla="*/ 2147483647 h 51"/>
              <a:gd name="T66" fmla="*/ 2147483647 w 75"/>
              <a:gd name="T67" fmla="*/ 2147483647 h 51"/>
              <a:gd name="T68" fmla="*/ 2147483647 w 75"/>
              <a:gd name="T69" fmla="*/ 2147483647 h 51"/>
              <a:gd name="T70" fmla="*/ 2147483647 w 75"/>
              <a:gd name="T71" fmla="*/ 2147483647 h 51"/>
              <a:gd name="T72" fmla="*/ 2147483647 w 75"/>
              <a:gd name="T73" fmla="*/ 2147483647 h 51"/>
              <a:gd name="T74" fmla="*/ 2147483647 w 75"/>
              <a:gd name="T75" fmla="*/ 2147483647 h 51"/>
              <a:gd name="T76" fmla="*/ 2147483647 w 75"/>
              <a:gd name="T77" fmla="*/ 2147483647 h 51"/>
              <a:gd name="T78" fmla="*/ 2147483647 w 75"/>
              <a:gd name="T79" fmla="*/ 2147483647 h 51"/>
              <a:gd name="T80" fmla="*/ 2147483647 w 75"/>
              <a:gd name="T81" fmla="*/ 2147483647 h 51"/>
              <a:gd name="T82" fmla="*/ 2147483647 w 75"/>
              <a:gd name="T83" fmla="*/ 2147483647 h 51"/>
              <a:gd name="T84" fmla="*/ 2147483647 w 75"/>
              <a:gd name="T85" fmla="*/ 2147483647 h 51"/>
              <a:gd name="T86" fmla="*/ 2147483647 w 75"/>
              <a:gd name="T87" fmla="*/ 2147483647 h 51"/>
              <a:gd name="T88" fmla="*/ 2147483647 w 75"/>
              <a:gd name="T89" fmla="*/ 2147483647 h 51"/>
              <a:gd name="T90" fmla="*/ 2147483647 w 75"/>
              <a:gd name="T91" fmla="*/ 2147483647 h 51"/>
              <a:gd name="T92" fmla="*/ 2147483647 w 75"/>
              <a:gd name="T93" fmla="*/ 2147483647 h 51"/>
              <a:gd name="T94" fmla="*/ 2147483647 w 75"/>
              <a:gd name="T95" fmla="*/ 2147483647 h 51"/>
              <a:gd name="T96" fmla="*/ 2147483647 w 75"/>
              <a:gd name="T97" fmla="*/ 2147483647 h 51"/>
              <a:gd name="T98" fmla="*/ 2147483647 w 75"/>
              <a:gd name="T99" fmla="*/ 2147483647 h 51"/>
              <a:gd name="T100" fmla="*/ 2147483647 w 75"/>
              <a:gd name="T101" fmla="*/ 2147483647 h 51"/>
              <a:gd name="T102" fmla="*/ 2147483647 w 75"/>
              <a:gd name="T103" fmla="*/ 2147483647 h 51"/>
              <a:gd name="T104" fmla="*/ 2147483647 w 75"/>
              <a:gd name="T105" fmla="*/ 2147483647 h 51"/>
              <a:gd name="T106" fmla="*/ 2147483647 w 75"/>
              <a:gd name="T107" fmla="*/ 2147483647 h 51"/>
              <a:gd name="T108" fmla="*/ 2147483647 w 75"/>
              <a:gd name="T109" fmla="*/ 2147483647 h 5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75"/>
              <a:gd name="T166" fmla="*/ 0 h 51"/>
              <a:gd name="T167" fmla="*/ 75 w 75"/>
              <a:gd name="T168" fmla="*/ 51 h 51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75" h="51">
                <a:moveTo>
                  <a:pt x="17" y="1"/>
                </a:moveTo>
                <a:lnTo>
                  <a:pt x="8" y="0"/>
                </a:lnTo>
                <a:lnTo>
                  <a:pt x="7" y="0"/>
                </a:lnTo>
                <a:lnTo>
                  <a:pt x="7" y="1"/>
                </a:lnTo>
                <a:lnTo>
                  <a:pt x="7" y="4"/>
                </a:lnTo>
                <a:lnTo>
                  <a:pt x="6" y="4"/>
                </a:lnTo>
                <a:lnTo>
                  <a:pt x="2" y="7"/>
                </a:lnTo>
                <a:lnTo>
                  <a:pt x="0" y="10"/>
                </a:lnTo>
                <a:lnTo>
                  <a:pt x="13" y="14"/>
                </a:lnTo>
                <a:lnTo>
                  <a:pt x="20" y="17"/>
                </a:lnTo>
                <a:lnTo>
                  <a:pt x="19" y="21"/>
                </a:lnTo>
                <a:lnTo>
                  <a:pt x="12" y="32"/>
                </a:lnTo>
                <a:lnTo>
                  <a:pt x="29" y="38"/>
                </a:lnTo>
                <a:lnTo>
                  <a:pt x="36" y="40"/>
                </a:lnTo>
                <a:lnTo>
                  <a:pt x="44" y="43"/>
                </a:lnTo>
                <a:lnTo>
                  <a:pt x="53" y="46"/>
                </a:lnTo>
                <a:lnTo>
                  <a:pt x="61" y="49"/>
                </a:lnTo>
                <a:lnTo>
                  <a:pt x="68" y="51"/>
                </a:lnTo>
                <a:lnTo>
                  <a:pt x="70" y="37"/>
                </a:lnTo>
                <a:lnTo>
                  <a:pt x="71" y="33"/>
                </a:lnTo>
                <a:lnTo>
                  <a:pt x="71" y="29"/>
                </a:lnTo>
                <a:lnTo>
                  <a:pt x="71" y="28"/>
                </a:lnTo>
                <a:lnTo>
                  <a:pt x="74" y="22"/>
                </a:lnTo>
                <a:lnTo>
                  <a:pt x="71" y="20"/>
                </a:lnTo>
                <a:lnTo>
                  <a:pt x="72" y="19"/>
                </a:lnTo>
                <a:lnTo>
                  <a:pt x="73" y="19"/>
                </a:lnTo>
                <a:lnTo>
                  <a:pt x="74" y="15"/>
                </a:lnTo>
                <a:lnTo>
                  <a:pt x="75" y="10"/>
                </a:lnTo>
                <a:lnTo>
                  <a:pt x="74" y="10"/>
                </a:lnTo>
                <a:lnTo>
                  <a:pt x="72" y="10"/>
                </a:lnTo>
                <a:lnTo>
                  <a:pt x="70" y="10"/>
                </a:lnTo>
                <a:lnTo>
                  <a:pt x="68" y="9"/>
                </a:lnTo>
                <a:lnTo>
                  <a:pt x="65" y="9"/>
                </a:lnTo>
                <a:lnTo>
                  <a:pt x="62" y="8"/>
                </a:lnTo>
                <a:lnTo>
                  <a:pt x="58" y="7"/>
                </a:lnTo>
                <a:lnTo>
                  <a:pt x="57" y="6"/>
                </a:lnTo>
                <a:lnTo>
                  <a:pt x="55" y="5"/>
                </a:lnTo>
                <a:lnTo>
                  <a:pt x="54" y="5"/>
                </a:lnTo>
                <a:lnTo>
                  <a:pt x="52" y="5"/>
                </a:lnTo>
                <a:lnTo>
                  <a:pt x="51" y="4"/>
                </a:lnTo>
                <a:lnTo>
                  <a:pt x="50" y="4"/>
                </a:lnTo>
                <a:lnTo>
                  <a:pt x="49" y="4"/>
                </a:lnTo>
                <a:lnTo>
                  <a:pt x="45" y="4"/>
                </a:lnTo>
                <a:lnTo>
                  <a:pt x="40" y="3"/>
                </a:lnTo>
                <a:lnTo>
                  <a:pt x="39" y="3"/>
                </a:lnTo>
                <a:lnTo>
                  <a:pt x="28" y="2"/>
                </a:lnTo>
                <a:lnTo>
                  <a:pt x="23" y="2"/>
                </a:lnTo>
                <a:lnTo>
                  <a:pt x="19" y="1"/>
                </a:lnTo>
                <a:lnTo>
                  <a:pt x="17" y="1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5" name="Freeform 23"/>
          <xdr:cNvSpPr>
            <a:spLocks/>
          </xdr:cNvSpPr>
        </xdr:nvSpPr>
        <xdr:spPr bwMode="auto">
          <a:xfrm>
            <a:off x="7438714" y="2010328"/>
            <a:ext cx="855605" cy="333911"/>
          </a:xfrm>
          <a:custGeom>
            <a:avLst/>
            <a:gdLst>
              <a:gd name="T0" fmla="*/ 2147483647 w 90"/>
              <a:gd name="T1" fmla="*/ 2147483647 h 34"/>
              <a:gd name="T2" fmla="*/ 2147483647 w 90"/>
              <a:gd name="T3" fmla="*/ 2147483647 h 34"/>
              <a:gd name="T4" fmla="*/ 2147483647 w 90"/>
              <a:gd name="T5" fmla="*/ 2147483647 h 34"/>
              <a:gd name="T6" fmla="*/ 2147483647 w 90"/>
              <a:gd name="T7" fmla="*/ 2147483647 h 34"/>
              <a:gd name="T8" fmla="*/ 2147483647 w 90"/>
              <a:gd name="T9" fmla="*/ 2147483647 h 34"/>
              <a:gd name="T10" fmla="*/ 2147483647 w 90"/>
              <a:gd name="T11" fmla="*/ 2147483647 h 34"/>
              <a:gd name="T12" fmla="*/ 2147483647 w 90"/>
              <a:gd name="T13" fmla="*/ 2147483647 h 34"/>
              <a:gd name="T14" fmla="*/ 2147483647 w 90"/>
              <a:gd name="T15" fmla="*/ 2147483647 h 34"/>
              <a:gd name="T16" fmla="*/ 2147483647 w 90"/>
              <a:gd name="T17" fmla="*/ 2147483647 h 34"/>
              <a:gd name="T18" fmla="*/ 2147483647 w 90"/>
              <a:gd name="T19" fmla="*/ 2147483647 h 34"/>
              <a:gd name="T20" fmla="*/ 2147483647 w 90"/>
              <a:gd name="T21" fmla="*/ 2147483647 h 34"/>
              <a:gd name="T22" fmla="*/ 2147483647 w 90"/>
              <a:gd name="T23" fmla="*/ 2147483647 h 34"/>
              <a:gd name="T24" fmla="*/ 2147483647 w 90"/>
              <a:gd name="T25" fmla="*/ 2147483647 h 34"/>
              <a:gd name="T26" fmla="*/ 2147483647 w 90"/>
              <a:gd name="T27" fmla="*/ 2147483647 h 34"/>
              <a:gd name="T28" fmla="*/ 2147483647 w 90"/>
              <a:gd name="T29" fmla="*/ 2147483647 h 34"/>
              <a:gd name="T30" fmla="*/ 2147483647 w 90"/>
              <a:gd name="T31" fmla="*/ 2147483647 h 34"/>
              <a:gd name="T32" fmla="*/ 2147483647 w 90"/>
              <a:gd name="T33" fmla="*/ 2147483647 h 34"/>
              <a:gd name="T34" fmla="*/ 2147483647 w 90"/>
              <a:gd name="T35" fmla="*/ 2147483647 h 34"/>
              <a:gd name="T36" fmla="*/ 2147483647 w 90"/>
              <a:gd name="T37" fmla="*/ 2147483647 h 34"/>
              <a:gd name="T38" fmla="*/ 2147483647 w 90"/>
              <a:gd name="T39" fmla="*/ 2147483647 h 34"/>
              <a:gd name="T40" fmla="*/ 2147483647 w 90"/>
              <a:gd name="T41" fmla="*/ 2147483647 h 34"/>
              <a:gd name="T42" fmla="*/ 2147483647 w 90"/>
              <a:gd name="T43" fmla="*/ 2147483647 h 34"/>
              <a:gd name="T44" fmla="*/ 2147483647 w 90"/>
              <a:gd name="T45" fmla="*/ 2147483647 h 34"/>
              <a:gd name="T46" fmla="*/ 2147483647 w 90"/>
              <a:gd name="T47" fmla="*/ 2147483647 h 34"/>
              <a:gd name="T48" fmla="*/ 2147483647 w 90"/>
              <a:gd name="T49" fmla="*/ 2147483647 h 34"/>
              <a:gd name="T50" fmla="*/ 2147483647 w 90"/>
              <a:gd name="T51" fmla="*/ 2147483647 h 34"/>
              <a:gd name="T52" fmla="*/ 2147483647 w 90"/>
              <a:gd name="T53" fmla="*/ 2147483647 h 34"/>
              <a:gd name="T54" fmla="*/ 2147483647 w 90"/>
              <a:gd name="T55" fmla="*/ 2147483647 h 34"/>
              <a:gd name="T56" fmla="*/ 2147483647 w 90"/>
              <a:gd name="T57" fmla="*/ 2147483647 h 34"/>
              <a:gd name="T58" fmla="*/ 2147483647 w 90"/>
              <a:gd name="T59" fmla="*/ 2147483647 h 34"/>
              <a:gd name="T60" fmla="*/ 2147483647 w 90"/>
              <a:gd name="T61" fmla="*/ 2147483647 h 34"/>
              <a:gd name="T62" fmla="*/ 2147483647 w 90"/>
              <a:gd name="T63" fmla="*/ 2147483647 h 34"/>
              <a:gd name="T64" fmla="*/ 2147483647 w 90"/>
              <a:gd name="T65" fmla="*/ 2147483647 h 34"/>
              <a:gd name="T66" fmla="*/ 0 w 90"/>
              <a:gd name="T67" fmla="*/ 2147483647 h 34"/>
              <a:gd name="T68" fmla="*/ 0 w 90"/>
              <a:gd name="T69" fmla="*/ 2147483647 h 3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90"/>
              <a:gd name="T106" fmla="*/ 0 h 34"/>
              <a:gd name="T107" fmla="*/ 90 w 90"/>
              <a:gd name="T108" fmla="*/ 34 h 34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90" h="34">
                <a:moveTo>
                  <a:pt x="0" y="8"/>
                </a:moveTo>
                <a:lnTo>
                  <a:pt x="41" y="21"/>
                </a:lnTo>
                <a:lnTo>
                  <a:pt x="82" y="34"/>
                </a:lnTo>
                <a:lnTo>
                  <a:pt x="89" y="23"/>
                </a:lnTo>
                <a:lnTo>
                  <a:pt x="90" y="19"/>
                </a:lnTo>
                <a:lnTo>
                  <a:pt x="83" y="16"/>
                </a:lnTo>
                <a:lnTo>
                  <a:pt x="70" y="12"/>
                </a:lnTo>
                <a:lnTo>
                  <a:pt x="72" y="9"/>
                </a:lnTo>
                <a:lnTo>
                  <a:pt x="76" y="6"/>
                </a:lnTo>
                <a:lnTo>
                  <a:pt x="77" y="6"/>
                </a:lnTo>
                <a:lnTo>
                  <a:pt x="77" y="3"/>
                </a:lnTo>
                <a:lnTo>
                  <a:pt x="77" y="2"/>
                </a:lnTo>
                <a:lnTo>
                  <a:pt x="76" y="2"/>
                </a:lnTo>
                <a:lnTo>
                  <a:pt x="60" y="0"/>
                </a:lnTo>
                <a:lnTo>
                  <a:pt x="57" y="1"/>
                </a:lnTo>
                <a:lnTo>
                  <a:pt x="56" y="1"/>
                </a:lnTo>
                <a:lnTo>
                  <a:pt x="54" y="2"/>
                </a:lnTo>
                <a:lnTo>
                  <a:pt x="52" y="2"/>
                </a:lnTo>
                <a:lnTo>
                  <a:pt x="51" y="2"/>
                </a:lnTo>
                <a:lnTo>
                  <a:pt x="49" y="3"/>
                </a:lnTo>
                <a:lnTo>
                  <a:pt x="48" y="3"/>
                </a:lnTo>
                <a:lnTo>
                  <a:pt x="47" y="3"/>
                </a:lnTo>
                <a:lnTo>
                  <a:pt x="46" y="4"/>
                </a:lnTo>
                <a:lnTo>
                  <a:pt x="45" y="4"/>
                </a:lnTo>
                <a:lnTo>
                  <a:pt x="45" y="5"/>
                </a:lnTo>
                <a:lnTo>
                  <a:pt x="44" y="6"/>
                </a:lnTo>
                <a:lnTo>
                  <a:pt x="43" y="5"/>
                </a:lnTo>
                <a:lnTo>
                  <a:pt x="41" y="5"/>
                </a:lnTo>
                <a:lnTo>
                  <a:pt x="41" y="4"/>
                </a:lnTo>
                <a:lnTo>
                  <a:pt x="40" y="3"/>
                </a:lnTo>
                <a:lnTo>
                  <a:pt x="38" y="3"/>
                </a:lnTo>
                <a:lnTo>
                  <a:pt x="36" y="3"/>
                </a:lnTo>
                <a:lnTo>
                  <a:pt x="35" y="3"/>
                </a:lnTo>
                <a:lnTo>
                  <a:pt x="34" y="3"/>
                </a:lnTo>
                <a:lnTo>
                  <a:pt x="33" y="3"/>
                </a:lnTo>
                <a:lnTo>
                  <a:pt x="32" y="3"/>
                </a:lnTo>
                <a:lnTo>
                  <a:pt x="32" y="4"/>
                </a:lnTo>
                <a:lnTo>
                  <a:pt x="31" y="3"/>
                </a:lnTo>
                <a:lnTo>
                  <a:pt x="30" y="3"/>
                </a:lnTo>
                <a:lnTo>
                  <a:pt x="29" y="3"/>
                </a:lnTo>
                <a:lnTo>
                  <a:pt x="28" y="3"/>
                </a:lnTo>
                <a:lnTo>
                  <a:pt x="27" y="3"/>
                </a:lnTo>
                <a:lnTo>
                  <a:pt x="23" y="3"/>
                </a:lnTo>
                <a:lnTo>
                  <a:pt x="21" y="3"/>
                </a:lnTo>
                <a:lnTo>
                  <a:pt x="18" y="4"/>
                </a:lnTo>
                <a:lnTo>
                  <a:pt x="16" y="5"/>
                </a:lnTo>
                <a:lnTo>
                  <a:pt x="14" y="5"/>
                </a:lnTo>
                <a:lnTo>
                  <a:pt x="13" y="5"/>
                </a:lnTo>
                <a:lnTo>
                  <a:pt x="9" y="5"/>
                </a:lnTo>
                <a:lnTo>
                  <a:pt x="8" y="5"/>
                </a:lnTo>
                <a:lnTo>
                  <a:pt x="6" y="6"/>
                </a:lnTo>
                <a:lnTo>
                  <a:pt x="2" y="6"/>
                </a:lnTo>
                <a:lnTo>
                  <a:pt x="1" y="6"/>
                </a:lnTo>
                <a:lnTo>
                  <a:pt x="0" y="6"/>
                </a:lnTo>
                <a:lnTo>
                  <a:pt x="0" y="8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6" name="Freeform 24"/>
          <xdr:cNvSpPr>
            <a:spLocks/>
          </xdr:cNvSpPr>
        </xdr:nvSpPr>
        <xdr:spPr bwMode="auto">
          <a:xfrm>
            <a:off x="8133946" y="2344239"/>
            <a:ext cx="618822" cy="578518"/>
          </a:xfrm>
          <a:custGeom>
            <a:avLst/>
            <a:gdLst>
              <a:gd name="T0" fmla="*/ 2147483647 w 65"/>
              <a:gd name="T1" fmla="*/ 2147483647 h 59"/>
              <a:gd name="T2" fmla="*/ 2147483647 w 65"/>
              <a:gd name="T3" fmla="*/ 2147483647 h 59"/>
              <a:gd name="T4" fmla="*/ 2147483647 w 65"/>
              <a:gd name="T5" fmla="*/ 2147483647 h 59"/>
              <a:gd name="T6" fmla="*/ 2147483647 w 65"/>
              <a:gd name="T7" fmla="*/ 2147483647 h 59"/>
              <a:gd name="T8" fmla="*/ 2147483647 w 65"/>
              <a:gd name="T9" fmla="*/ 2147483647 h 59"/>
              <a:gd name="T10" fmla="*/ 2147483647 w 65"/>
              <a:gd name="T11" fmla="*/ 2147483647 h 59"/>
              <a:gd name="T12" fmla="*/ 2147483647 w 65"/>
              <a:gd name="T13" fmla="*/ 2147483647 h 59"/>
              <a:gd name="T14" fmla="*/ 2147483647 w 65"/>
              <a:gd name="T15" fmla="*/ 2147483647 h 59"/>
              <a:gd name="T16" fmla="*/ 2147483647 w 65"/>
              <a:gd name="T17" fmla="*/ 2147483647 h 59"/>
              <a:gd name="T18" fmla="*/ 2147483647 w 65"/>
              <a:gd name="T19" fmla="*/ 2147483647 h 59"/>
              <a:gd name="T20" fmla="*/ 2147483647 w 65"/>
              <a:gd name="T21" fmla="*/ 2147483647 h 59"/>
              <a:gd name="T22" fmla="*/ 2147483647 w 65"/>
              <a:gd name="T23" fmla="*/ 2147483647 h 59"/>
              <a:gd name="T24" fmla="*/ 2147483647 w 65"/>
              <a:gd name="T25" fmla="*/ 2147483647 h 59"/>
              <a:gd name="T26" fmla="*/ 2147483647 w 65"/>
              <a:gd name="T27" fmla="*/ 2147483647 h 59"/>
              <a:gd name="T28" fmla="*/ 0 w 65"/>
              <a:gd name="T29" fmla="*/ 2147483647 h 59"/>
              <a:gd name="T30" fmla="*/ 2147483647 w 65"/>
              <a:gd name="T31" fmla="*/ 2147483647 h 59"/>
              <a:gd name="T32" fmla="*/ 2147483647 w 65"/>
              <a:gd name="T33" fmla="*/ 2147483647 h 59"/>
              <a:gd name="T34" fmla="*/ 2147483647 w 65"/>
              <a:gd name="T35" fmla="*/ 2147483647 h 59"/>
              <a:gd name="T36" fmla="*/ 2147483647 w 65"/>
              <a:gd name="T37" fmla="*/ 2147483647 h 59"/>
              <a:gd name="T38" fmla="*/ 2147483647 w 65"/>
              <a:gd name="T39" fmla="*/ 2147483647 h 59"/>
              <a:gd name="T40" fmla="*/ 2147483647 w 65"/>
              <a:gd name="T41" fmla="*/ 2147483647 h 59"/>
              <a:gd name="T42" fmla="*/ 2147483647 w 65"/>
              <a:gd name="T43" fmla="*/ 2147483647 h 59"/>
              <a:gd name="T44" fmla="*/ 2147483647 w 65"/>
              <a:gd name="T45" fmla="*/ 0 h 59"/>
              <a:gd name="T46" fmla="*/ 2147483647 w 65"/>
              <a:gd name="T47" fmla="*/ 2147483647 h 59"/>
              <a:gd name="T48" fmla="*/ 2147483647 w 65"/>
              <a:gd name="T49" fmla="*/ 2147483647 h 59"/>
              <a:gd name="T50" fmla="*/ 2147483647 w 65"/>
              <a:gd name="T51" fmla="*/ 2147483647 h 59"/>
              <a:gd name="T52" fmla="*/ 2147483647 w 65"/>
              <a:gd name="T53" fmla="*/ 2147483647 h 59"/>
              <a:gd name="T54" fmla="*/ 2147483647 w 65"/>
              <a:gd name="T55" fmla="*/ 2147483647 h 59"/>
              <a:gd name="T56" fmla="*/ 2147483647 w 65"/>
              <a:gd name="T57" fmla="*/ 2147483647 h 59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65"/>
              <a:gd name="T88" fmla="*/ 0 h 59"/>
              <a:gd name="T89" fmla="*/ 65 w 65"/>
              <a:gd name="T90" fmla="*/ 59 h 59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65" h="59">
                <a:moveTo>
                  <a:pt x="65" y="19"/>
                </a:moveTo>
                <a:lnTo>
                  <a:pt x="65" y="19"/>
                </a:lnTo>
                <a:lnTo>
                  <a:pt x="63" y="29"/>
                </a:lnTo>
                <a:lnTo>
                  <a:pt x="52" y="36"/>
                </a:lnTo>
                <a:lnTo>
                  <a:pt x="47" y="38"/>
                </a:lnTo>
                <a:lnTo>
                  <a:pt x="45" y="40"/>
                </a:lnTo>
                <a:lnTo>
                  <a:pt x="42" y="41"/>
                </a:lnTo>
                <a:lnTo>
                  <a:pt x="40" y="43"/>
                </a:lnTo>
                <a:lnTo>
                  <a:pt x="38" y="44"/>
                </a:lnTo>
                <a:lnTo>
                  <a:pt x="33" y="47"/>
                </a:lnTo>
                <a:lnTo>
                  <a:pt x="27" y="51"/>
                </a:lnTo>
                <a:lnTo>
                  <a:pt x="21" y="54"/>
                </a:lnTo>
                <a:lnTo>
                  <a:pt x="18" y="56"/>
                </a:lnTo>
                <a:lnTo>
                  <a:pt x="13" y="59"/>
                </a:lnTo>
                <a:lnTo>
                  <a:pt x="0" y="44"/>
                </a:lnTo>
                <a:lnTo>
                  <a:pt x="3" y="39"/>
                </a:lnTo>
                <a:lnTo>
                  <a:pt x="4" y="31"/>
                </a:lnTo>
                <a:lnTo>
                  <a:pt x="4" y="25"/>
                </a:lnTo>
                <a:lnTo>
                  <a:pt x="3" y="20"/>
                </a:lnTo>
                <a:lnTo>
                  <a:pt x="3" y="18"/>
                </a:lnTo>
                <a:lnTo>
                  <a:pt x="2" y="14"/>
                </a:lnTo>
                <a:lnTo>
                  <a:pt x="2" y="13"/>
                </a:lnTo>
                <a:lnTo>
                  <a:pt x="9" y="0"/>
                </a:lnTo>
                <a:lnTo>
                  <a:pt x="26" y="6"/>
                </a:lnTo>
                <a:lnTo>
                  <a:pt x="33" y="8"/>
                </a:lnTo>
                <a:lnTo>
                  <a:pt x="41" y="11"/>
                </a:lnTo>
                <a:lnTo>
                  <a:pt x="50" y="14"/>
                </a:lnTo>
                <a:lnTo>
                  <a:pt x="58" y="17"/>
                </a:lnTo>
                <a:lnTo>
                  <a:pt x="65" y="19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7" name="Freeform 25"/>
          <xdr:cNvSpPr>
            <a:spLocks/>
          </xdr:cNvSpPr>
        </xdr:nvSpPr>
        <xdr:spPr bwMode="auto">
          <a:xfrm>
            <a:off x="9180572" y="3089713"/>
            <a:ext cx="410694" cy="667823"/>
          </a:xfrm>
          <a:custGeom>
            <a:avLst/>
            <a:gdLst>
              <a:gd name="T0" fmla="*/ 2147483647 w 43"/>
              <a:gd name="T1" fmla="*/ 2147483647 h 68"/>
              <a:gd name="T2" fmla="*/ 2147483647 w 43"/>
              <a:gd name="T3" fmla="*/ 2147483647 h 68"/>
              <a:gd name="T4" fmla="*/ 2147483647 w 43"/>
              <a:gd name="T5" fmla="*/ 2147483647 h 68"/>
              <a:gd name="T6" fmla="*/ 2147483647 w 43"/>
              <a:gd name="T7" fmla="*/ 2147483647 h 68"/>
              <a:gd name="T8" fmla="*/ 2147483647 w 43"/>
              <a:gd name="T9" fmla="*/ 2147483647 h 68"/>
              <a:gd name="T10" fmla="*/ 2147483647 w 43"/>
              <a:gd name="T11" fmla="*/ 2147483647 h 68"/>
              <a:gd name="T12" fmla="*/ 2147483647 w 43"/>
              <a:gd name="T13" fmla="*/ 2147483647 h 68"/>
              <a:gd name="T14" fmla="*/ 2147483647 w 43"/>
              <a:gd name="T15" fmla="*/ 2147483647 h 68"/>
              <a:gd name="T16" fmla="*/ 2147483647 w 43"/>
              <a:gd name="T17" fmla="*/ 2147483647 h 68"/>
              <a:gd name="T18" fmla="*/ 2147483647 w 43"/>
              <a:gd name="T19" fmla="*/ 0 h 68"/>
              <a:gd name="T20" fmla="*/ 2147483647 w 43"/>
              <a:gd name="T21" fmla="*/ 0 h 68"/>
              <a:gd name="T22" fmla="*/ 2147483647 w 43"/>
              <a:gd name="T23" fmla="*/ 2147483647 h 68"/>
              <a:gd name="T24" fmla="*/ 2147483647 w 43"/>
              <a:gd name="T25" fmla="*/ 2147483647 h 68"/>
              <a:gd name="T26" fmla="*/ 2147483647 w 43"/>
              <a:gd name="T27" fmla="*/ 2147483647 h 68"/>
              <a:gd name="T28" fmla="*/ 2147483647 w 43"/>
              <a:gd name="T29" fmla="*/ 2147483647 h 68"/>
              <a:gd name="T30" fmla="*/ 0 w 43"/>
              <a:gd name="T31" fmla="*/ 2147483647 h 68"/>
              <a:gd name="T32" fmla="*/ 2147483647 w 43"/>
              <a:gd name="T33" fmla="*/ 2147483647 h 68"/>
              <a:gd name="T34" fmla="*/ 2147483647 w 43"/>
              <a:gd name="T35" fmla="*/ 2147483647 h 68"/>
              <a:gd name="T36" fmla="*/ 2147483647 w 43"/>
              <a:gd name="T37" fmla="*/ 2147483647 h 68"/>
              <a:gd name="T38" fmla="*/ 2147483647 w 43"/>
              <a:gd name="T39" fmla="*/ 2147483647 h 68"/>
              <a:gd name="T40" fmla="*/ 2147483647 w 43"/>
              <a:gd name="T41" fmla="*/ 2147483647 h 68"/>
              <a:gd name="T42" fmla="*/ 2147483647 w 43"/>
              <a:gd name="T43" fmla="*/ 2147483647 h 68"/>
              <a:gd name="T44" fmla="*/ 2147483647 w 43"/>
              <a:gd name="T45" fmla="*/ 2147483647 h 68"/>
              <a:gd name="T46" fmla="*/ 2147483647 w 43"/>
              <a:gd name="T47" fmla="*/ 2147483647 h 6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43"/>
              <a:gd name="T73" fmla="*/ 0 h 68"/>
              <a:gd name="T74" fmla="*/ 43 w 43"/>
              <a:gd name="T75" fmla="*/ 68 h 68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43" h="68">
                <a:moveTo>
                  <a:pt x="40" y="32"/>
                </a:moveTo>
                <a:lnTo>
                  <a:pt x="39" y="23"/>
                </a:lnTo>
                <a:lnTo>
                  <a:pt x="39" y="20"/>
                </a:lnTo>
                <a:lnTo>
                  <a:pt x="39" y="18"/>
                </a:lnTo>
                <a:lnTo>
                  <a:pt x="39" y="15"/>
                </a:lnTo>
                <a:lnTo>
                  <a:pt x="43" y="2"/>
                </a:lnTo>
                <a:lnTo>
                  <a:pt x="43" y="1"/>
                </a:lnTo>
                <a:lnTo>
                  <a:pt x="40" y="0"/>
                </a:lnTo>
                <a:lnTo>
                  <a:pt x="38" y="2"/>
                </a:lnTo>
                <a:lnTo>
                  <a:pt x="36" y="5"/>
                </a:lnTo>
                <a:lnTo>
                  <a:pt x="30" y="13"/>
                </a:lnTo>
                <a:lnTo>
                  <a:pt x="26" y="17"/>
                </a:lnTo>
                <a:lnTo>
                  <a:pt x="0" y="50"/>
                </a:lnTo>
                <a:lnTo>
                  <a:pt x="2" y="52"/>
                </a:lnTo>
                <a:lnTo>
                  <a:pt x="29" y="68"/>
                </a:lnTo>
                <a:lnTo>
                  <a:pt x="37" y="45"/>
                </a:lnTo>
                <a:lnTo>
                  <a:pt x="37" y="44"/>
                </a:lnTo>
                <a:lnTo>
                  <a:pt x="39" y="42"/>
                </a:lnTo>
                <a:lnTo>
                  <a:pt x="39" y="40"/>
                </a:lnTo>
                <a:lnTo>
                  <a:pt x="38" y="38"/>
                </a:lnTo>
                <a:lnTo>
                  <a:pt x="40" y="32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8" name="Freeform 26"/>
          <xdr:cNvSpPr>
            <a:spLocks/>
          </xdr:cNvSpPr>
        </xdr:nvSpPr>
        <xdr:spPr bwMode="auto">
          <a:xfrm>
            <a:off x="8848280" y="3109126"/>
            <a:ext cx="580619" cy="471748"/>
          </a:xfrm>
          <a:custGeom>
            <a:avLst/>
            <a:gdLst>
              <a:gd name="T0" fmla="*/ 2147483647 w 61"/>
              <a:gd name="T1" fmla="*/ 2147483647 h 48"/>
              <a:gd name="T2" fmla="*/ 2147483647 w 61"/>
              <a:gd name="T3" fmla="*/ 2147483647 h 48"/>
              <a:gd name="T4" fmla="*/ 2147483647 w 61"/>
              <a:gd name="T5" fmla="*/ 2147483647 h 48"/>
              <a:gd name="T6" fmla="*/ 2147483647 w 61"/>
              <a:gd name="T7" fmla="*/ 2147483647 h 48"/>
              <a:gd name="T8" fmla="*/ 2147483647 w 61"/>
              <a:gd name="T9" fmla="*/ 2147483647 h 48"/>
              <a:gd name="T10" fmla="*/ 2147483647 w 61"/>
              <a:gd name="T11" fmla="*/ 2147483647 h 48"/>
              <a:gd name="T12" fmla="*/ 2147483647 w 61"/>
              <a:gd name="T13" fmla="*/ 2147483647 h 48"/>
              <a:gd name="T14" fmla="*/ 2147483647 w 61"/>
              <a:gd name="T15" fmla="*/ 2147483647 h 48"/>
              <a:gd name="T16" fmla="*/ 0 w 61"/>
              <a:gd name="T17" fmla="*/ 2147483647 h 48"/>
              <a:gd name="T18" fmla="*/ 2147483647 w 61"/>
              <a:gd name="T19" fmla="*/ 2147483647 h 48"/>
              <a:gd name="T20" fmla="*/ 2147483647 w 61"/>
              <a:gd name="T21" fmla="*/ 2147483647 h 48"/>
              <a:gd name="T22" fmla="*/ 2147483647 w 61"/>
              <a:gd name="T23" fmla="*/ 2147483647 h 48"/>
              <a:gd name="T24" fmla="*/ 2147483647 w 61"/>
              <a:gd name="T25" fmla="*/ 2147483647 h 48"/>
              <a:gd name="T26" fmla="*/ 2147483647 w 61"/>
              <a:gd name="T27" fmla="*/ 0 h 48"/>
              <a:gd name="T28" fmla="*/ 2147483647 w 61"/>
              <a:gd name="T29" fmla="*/ 2147483647 h 48"/>
              <a:gd name="T30" fmla="*/ 2147483647 w 61"/>
              <a:gd name="T31" fmla="*/ 2147483647 h 48"/>
              <a:gd name="T32" fmla="*/ 2147483647 w 61"/>
              <a:gd name="T33" fmla="*/ 2147483647 h 48"/>
              <a:gd name="T34" fmla="*/ 2147483647 w 61"/>
              <a:gd name="T35" fmla="*/ 2147483647 h 48"/>
              <a:gd name="T36" fmla="*/ 2147483647 w 61"/>
              <a:gd name="T37" fmla="*/ 2147483647 h 48"/>
              <a:gd name="T38" fmla="*/ 2147483647 w 61"/>
              <a:gd name="T39" fmla="*/ 2147483647 h 48"/>
              <a:gd name="T40" fmla="*/ 2147483647 w 61"/>
              <a:gd name="T41" fmla="*/ 2147483647 h 48"/>
              <a:gd name="T42" fmla="*/ 2147483647 w 61"/>
              <a:gd name="T43" fmla="*/ 2147483647 h 48"/>
              <a:gd name="T44" fmla="*/ 2147483647 w 61"/>
              <a:gd name="T45" fmla="*/ 2147483647 h 48"/>
              <a:gd name="T46" fmla="*/ 2147483647 w 61"/>
              <a:gd name="T47" fmla="*/ 2147483647 h 48"/>
              <a:gd name="T48" fmla="*/ 2147483647 w 61"/>
              <a:gd name="T49" fmla="*/ 2147483647 h 48"/>
              <a:gd name="T50" fmla="*/ 2147483647 w 61"/>
              <a:gd name="T51" fmla="*/ 2147483647 h 48"/>
              <a:gd name="T52" fmla="*/ 2147483647 w 61"/>
              <a:gd name="T53" fmla="*/ 2147483647 h 48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61"/>
              <a:gd name="T82" fmla="*/ 0 h 48"/>
              <a:gd name="T83" fmla="*/ 61 w 61"/>
              <a:gd name="T84" fmla="*/ 48 h 48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61" h="48">
                <a:moveTo>
                  <a:pt x="35" y="48"/>
                </a:moveTo>
                <a:lnTo>
                  <a:pt x="25" y="42"/>
                </a:lnTo>
                <a:lnTo>
                  <a:pt x="22" y="40"/>
                </a:lnTo>
                <a:lnTo>
                  <a:pt x="20" y="39"/>
                </a:lnTo>
                <a:lnTo>
                  <a:pt x="13" y="35"/>
                </a:lnTo>
                <a:lnTo>
                  <a:pt x="10" y="33"/>
                </a:lnTo>
                <a:lnTo>
                  <a:pt x="8" y="31"/>
                </a:lnTo>
                <a:lnTo>
                  <a:pt x="3" y="28"/>
                </a:lnTo>
                <a:lnTo>
                  <a:pt x="0" y="27"/>
                </a:lnTo>
                <a:lnTo>
                  <a:pt x="7" y="21"/>
                </a:lnTo>
                <a:lnTo>
                  <a:pt x="9" y="18"/>
                </a:lnTo>
                <a:lnTo>
                  <a:pt x="12" y="16"/>
                </a:lnTo>
                <a:lnTo>
                  <a:pt x="19" y="9"/>
                </a:lnTo>
                <a:lnTo>
                  <a:pt x="26" y="0"/>
                </a:lnTo>
                <a:lnTo>
                  <a:pt x="29" y="4"/>
                </a:lnTo>
                <a:lnTo>
                  <a:pt x="31" y="7"/>
                </a:lnTo>
                <a:lnTo>
                  <a:pt x="32" y="5"/>
                </a:lnTo>
                <a:lnTo>
                  <a:pt x="36" y="10"/>
                </a:lnTo>
                <a:lnTo>
                  <a:pt x="37" y="11"/>
                </a:lnTo>
                <a:lnTo>
                  <a:pt x="39" y="11"/>
                </a:lnTo>
                <a:lnTo>
                  <a:pt x="44" y="11"/>
                </a:lnTo>
                <a:lnTo>
                  <a:pt x="54" y="11"/>
                </a:lnTo>
                <a:lnTo>
                  <a:pt x="57" y="10"/>
                </a:lnTo>
                <a:lnTo>
                  <a:pt x="58" y="10"/>
                </a:lnTo>
                <a:lnTo>
                  <a:pt x="60" y="9"/>
                </a:lnTo>
                <a:lnTo>
                  <a:pt x="61" y="15"/>
                </a:lnTo>
                <a:lnTo>
                  <a:pt x="35" y="48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9" name="Freeform 27"/>
          <xdr:cNvSpPr>
            <a:spLocks/>
          </xdr:cNvSpPr>
        </xdr:nvSpPr>
        <xdr:spPr bwMode="auto">
          <a:xfrm>
            <a:off x="8513993" y="2874226"/>
            <a:ext cx="637926" cy="500868"/>
          </a:xfrm>
          <a:custGeom>
            <a:avLst/>
            <a:gdLst>
              <a:gd name="T0" fmla="*/ 2147483647 w 67"/>
              <a:gd name="T1" fmla="*/ 2147483647 h 51"/>
              <a:gd name="T2" fmla="*/ 2147483647 w 67"/>
              <a:gd name="T3" fmla="*/ 2147483647 h 51"/>
              <a:gd name="T4" fmla="*/ 2147483647 w 67"/>
              <a:gd name="T5" fmla="*/ 2147483647 h 51"/>
              <a:gd name="T6" fmla="*/ 2147483647 w 67"/>
              <a:gd name="T7" fmla="*/ 2147483647 h 51"/>
              <a:gd name="T8" fmla="*/ 2147483647 w 67"/>
              <a:gd name="T9" fmla="*/ 2147483647 h 51"/>
              <a:gd name="T10" fmla="*/ 2147483647 w 67"/>
              <a:gd name="T11" fmla="*/ 2147483647 h 51"/>
              <a:gd name="T12" fmla="*/ 2147483647 w 67"/>
              <a:gd name="T13" fmla="*/ 2147483647 h 51"/>
              <a:gd name="T14" fmla="*/ 2147483647 w 67"/>
              <a:gd name="T15" fmla="*/ 2147483647 h 51"/>
              <a:gd name="T16" fmla="*/ 2147483647 w 67"/>
              <a:gd name="T17" fmla="*/ 2147483647 h 51"/>
              <a:gd name="T18" fmla="*/ 0 w 67"/>
              <a:gd name="T19" fmla="*/ 2147483647 h 51"/>
              <a:gd name="T20" fmla="*/ 2147483647 w 67"/>
              <a:gd name="T21" fmla="*/ 2147483647 h 51"/>
              <a:gd name="T22" fmla="*/ 2147483647 w 67"/>
              <a:gd name="T23" fmla="*/ 2147483647 h 51"/>
              <a:gd name="T24" fmla="*/ 2147483647 w 67"/>
              <a:gd name="T25" fmla="*/ 2147483647 h 51"/>
              <a:gd name="T26" fmla="*/ 2147483647 w 67"/>
              <a:gd name="T27" fmla="*/ 2147483647 h 51"/>
              <a:gd name="T28" fmla="*/ 2147483647 w 67"/>
              <a:gd name="T29" fmla="*/ 2147483647 h 51"/>
              <a:gd name="T30" fmla="*/ 2147483647 w 67"/>
              <a:gd name="T31" fmla="*/ 2147483647 h 51"/>
              <a:gd name="T32" fmla="*/ 2147483647 w 67"/>
              <a:gd name="T33" fmla="*/ 0 h 51"/>
              <a:gd name="T34" fmla="*/ 2147483647 w 67"/>
              <a:gd name="T35" fmla="*/ 2147483647 h 51"/>
              <a:gd name="T36" fmla="*/ 2147483647 w 67"/>
              <a:gd name="T37" fmla="*/ 2147483647 h 51"/>
              <a:gd name="T38" fmla="*/ 2147483647 w 67"/>
              <a:gd name="T39" fmla="*/ 2147483647 h 51"/>
              <a:gd name="T40" fmla="*/ 2147483647 w 67"/>
              <a:gd name="T41" fmla="*/ 2147483647 h 51"/>
              <a:gd name="T42" fmla="*/ 2147483647 w 67"/>
              <a:gd name="T43" fmla="*/ 2147483647 h 51"/>
              <a:gd name="T44" fmla="*/ 2147483647 w 67"/>
              <a:gd name="T45" fmla="*/ 2147483647 h 51"/>
              <a:gd name="T46" fmla="*/ 2147483647 w 67"/>
              <a:gd name="T47" fmla="*/ 2147483647 h 51"/>
              <a:gd name="T48" fmla="*/ 2147483647 w 67"/>
              <a:gd name="T49" fmla="*/ 2147483647 h 51"/>
              <a:gd name="T50" fmla="*/ 2147483647 w 67"/>
              <a:gd name="T51" fmla="*/ 2147483647 h 51"/>
              <a:gd name="T52" fmla="*/ 2147483647 w 67"/>
              <a:gd name="T53" fmla="*/ 2147483647 h 51"/>
              <a:gd name="T54" fmla="*/ 2147483647 w 67"/>
              <a:gd name="T55" fmla="*/ 2147483647 h 51"/>
              <a:gd name="T56" fmla="*/ 2147483647 w 67"/>
              <a:gd name="T57" fmla="*/ 2147483647 h 51"/>
              <a:gd name="T58" fmla="*/ 2147483647 w 67"/>
              <a:gd name="T59" fmla="*/ 2147483647 h 51"/>
              <a:gd name="T60" fmla="*/ 2147483647 w 67"/>
              <a:gd name="T61" fmla="*/ 2147483647 h 51"/>
              <a:gd name="T62" fmla="*/ 2147483647 w 67"/>
              <a:gd name="T63" fmla="*/ 2147483647 h 51"/>
              <a:gd name="T64" fmla="*/ 2147483647 w 67"/>
              <a:gd name="T65" fmla="*/ 2147483647 h 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7"/>
              <a:gd name="T100" fmla="*/ 0 h 51"/>
              <a:gd name="T101" fmla="*/ 67 w 67"/>
              <a:gd name="T102" fmla="*/ 51 h 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7" h="51">
                <a:moveTo>
                  <a:pt x="67" y="29"/>
                </a:moveTo>
                <a:lnTo>
                  <a:pt x="66" y="31"/>
                </a:lnTo>
                <a:lnTo>
                  <a:pt x="64" y="28"/>
                </a:lnTo>
                <a:lnTo>
                  <a:pt x="61" y="24"/>
                </a:lnTo>
                <a:lnTo>
                  <a:pt x="54" y="33"/>
                </a:lnTo>
                <a:lnTo>
                  <a:pt x="47" y="40"/>
                </a:lnTo>
                <a:lnTo>
                  <a:pt x="44" y="42"/>
                </a:lnTo>
                <a:lnTo>
                  <a:pt x="42" y="45"/>
                </a:lnTo>
                <a:lnTo>
                  <a:pt x="35" y="51"/>
                </a:lnTo>
                <a:lnTo>
                  <a:pt x="0" y="28"/>
                </a:lnTo>
                <a:lnTo>
                  <a:pt x="4" y="24"/>
                </a:lnTo>
                <a:lnTo>
                  <a:pt x="6" y="23"/>
                </a:lnTo>
                <a:lnTo>
                  <a:pt x="7" y="22"/>
                </a:lnTo>
                <a:lnTo>
                  <a:pt x="16" y="15"/>
                </a:lnTo>
                <a:lnTo>
                  <a:pt x="25" y="8"/>
                </a:lnTo>
                <a:lnTo>
                  <a:pt x="29" y="5"/>
                </a:lnTo>
                <a:lnTo>
                  <a:pt x="36" y="0"/>
                </a:lnTo>
                <a:lnTo>
                  <a:pt x="40" y="2"/>
                </a:lnTo>
                <a:lnTo>
                  <a:pt x="44" y="5"/>
                </a:lnTo>
                <a:lnTo>
                  <a:pt x="53" y="11"/>
                </a:lnTo>
                <a:lnTo>
                  <a:pt x="55" y="12"/>
                </a:lnTo>
                <a:lnTo>
                  <a:pt x="57" y="12"/>
                </a:lnTo>
                <a:lnTo>
                  <a:pt x="57" y="11"/>
                </a:lnTo>
                <a:lnTo>
                  <a:pt x="62" y="10"/>
                </a:lnTo>
                <a:lnTo>
                  <a:pt x="63" y="9"/>
                </a:lnTo>
                <a:lnTo>
                  <a:pt x="64" y="17"/>
                </a:lnTo>
                <a:lnTo>
                  <a:pt x="64" y="20"/>
                </a:lnTo>
                <a:lnTo>
                  <a:pt x="64" y="24"/>
                </a:lnTo>
                <a:lnTo>
                  <a:pt x="65" y="25"/>
                </a:lnTo>
                <a:lnTo>
                  <a:pt x="65" y="26"/>
                </a:lnTo>
                <a:lnTo>
                  <a:pt x="66" y="28"/>
                </a:lnTo>
                <a:lnTo>
                  <a:pt x="67" y="29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0" name="Freeform 28"/>
          <xdr:cNvSpPr>
            <a:spLocks/>
          </xdr:cNvSpPr>
        </xdr:nvSpPr>
        <xdr:spPr bwMode="auto">
          <a:xfrm>
            <a:off x="8219905" y="3149899"/>
            <a:ext cx="628374" cy="529987"/>
          </a:xfrm>
          <a:custGeom>
            <a:avLst/>
            <a:gdLst>
              <a:gd name="T0" fmla="*/ 2147483647 w 66"/>
              <a:gd name="T1" fmla="*/ 2147483647 h 54"/>
              <a:gd name="T2" fmla="*/ 2147483647 w 66"/>
              <a:gd name="T3" fmla="*/ 2147483647 h 54"/>
              <a:gd name="T4" fmla="*/ 2147483647 w 66"/>
              <a:gd name="T5" fmla="*/ 2147483647 h 54"/>
              <a:gd name="T6" fmla="*/ 2147483647 w 66"/>
              <a:gd name="T7" fmla="*/ 2147483647 h 54"/>
              <a:gd name="T8" fmla="*/ 2147483647 w 66"/>
              <a:gd name="T9" fmla="*/ 2147483647 h 54"/>
              <a:gd name="T10" fmla="*/ 2147483647 w 66"/>
              <a:gd name="T11" fmla="*/ 2147483647 h 54"/>
              <a:gd name="T12" fmla="*/ 2147483647 w 66"/>
              <a:gd name="T13" fmla="*/ 2147483647 h 54"/>
              <a:gd name="T14" fmla="*/ 2147483647 w 66"/>
              <a:gd name="T15" fmla="*/ 2147483647 h 54"/>
              <a:gd name="T16" fmla="*/ 2147483647 w 66"/>
              <a:gd name="T17" fmla="*/ 2147483647 h 54"/>
              <a:gd name="T18" fmla="*/ 2147483647 w 66"/>
              <a:gd name="T19" fmla="*/ 2147483647 h 54"/>
              <a:gd name="T20" fmla="*/ 2147483647 w 66"/>
              <a:gd name="T21" fmla="*/ 2147483647 h 54"/>
              <a:gd name="T22" fmla="*/ 2147483647 w 66"/>
              <a:gd name="T23" fmla="*/ 2147483647 h 54"/>
              <a:gd name="T24" fmla="*/ 0 w 66"/>
              <a:gd name="T25" fmla="*/ 2147483647 h 54"/>
              <a:gd name="T26" fmla="*/ 2147483647 w 66"/>
              <a:gd name="T27" fmla="*/ 2147483647 h 54"/>
              <a:gd name="T28" fmla="*/ 2147483647 w 66"/>
              <a:gd name="T29" fmla="*/ 2147483647 h 54"/>
              <a:gd name="T30" fmla="*/ 2147483647 w 66"/>
              <a:gd name="T31" fmla="*/ 2147483647 h 54"/>
              <a:gd name="T32" fmla="*/ 2147483647 w 66"/>
              <a:gd name="T33" fmla="*/ 0 h 54"/>
              <a:gd name="T34" fmla="*/ 2147483647 w 66"/>
              <a:gd name="T35" fmla="*/ 2147483647 h 5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6"/>
              <a:gd name="T55" fmla="*/ 0 h 54"/>
              <a:gd name="T56" fmla="*/ 66 w 66"/>
              <a:gd name="T57" fmla="*/ 54 h 54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6" h="54">
                <a:moveTo>
                  <a:pt x="66" y="23"/>
                </a:moveTo>
                <a:lnTo>
                  <a:pt x="60" y="29"/>
                </a:lnTo>
                <a:lnTo>
                  <a:pt x="55" y="33"/>
                </a:lnTo>
                <a:lnTo>
                  <a:pt x="52" y="37"/>
                </a:lnTo>
                <a:lnTo>
                  <a:pt x="48" y="40"/>
                </a:lnTo>
                <a:lnTo>
                  <a:pt x="45" y="43"/>
                </a:lnTo>
                <a:lnTo>
                  <a:pt x="41" y="46"/>
                </a:lnTo>
                <a:lnTo>
                  <a:pt x="35" y="52"/>
                </a:lnTo>
                <a:lnTo>
                  <a:pt x="33" y="54"/>
                </a:lnTo>
                <a:lnTo>
                  <a:pt x="27" y="49"/>
                </a:lnTo>
                <a:lnTo>
                  <a:pt x="16" y="38"/>
                </a:lnTo>
                <a:lnTo>
                  <a:pt x="5" y="27"/>
                </a:lnTo>
                <a:lnTo>
                  <a:pt x="0" y="24"/>
                </a:lnTo>
                <a:lnTo>
                  <a:pt x="17" y="11"/>
                </a:lnTo>
                <a:lnTo>
                  <a:pt x="20" y="8"/>
                </a:lnTo>
                <a:lnTo>
                  <a:pt x="25" y="4"/>
                </a:lnTo>
                <a:lnTo>
                  <a:pt x="31" y="0"/>
                </a:lnTo>
                <a:lnTo>
                  <a:pt x="66" y="23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1" name="Freeform 29"/>
          <xdr:cNvSpPr>
            <a:spLocks/>
          </xdr:cNvSpPr>
        </xdr:nvSpPr>
        <xdr:spPr bwMode="auto">
          <a:xfrm>
            <a:off x="7534224" y="5966787"/>
            <a:ext cx="456457" cy="491161"/>
          </a:xfrm>
          <a:custGeom>
            <a:avLst/>
            <a:gdLst>
              <a:gd name="T0" fmla="*/ 2147483647 w 48"/>
              <a:gd name="T1" fmla="*/ 2147483647 h 50"/>
              <a:gd name="T2" fmla="*/ 2147483647 w 48"/>
              <a:gd name="T3" fmla="*/ 2147483647 h 50"/>
              <a:gd name="T4" fmla="*/ 2147483647 w 48"/>
              <a:gd name="T5" fmla="*/ 2147483647 h 50"/>
              <a:gd name="T6" fmla="*/ 2147483647 w 48"/>
              <a:gd name="T7" fmla="*/ 2147483647 h 50"/>
              <a:gd name="T8" fmla="*/ 2147483647 w 48"/>
              <a:gd name="T9" fmla="*/ 2147483647 h 50"/>
              <a:gd name="T10" fmla="*/ 2147483647 w 48"/>
              <a:gd name="T11" fmla="*/ 2147483647 h 50"/>
              <a:gd name="T12" fmla="*/ 2147483647 w 48"/>
              <a:gd name="T13" fmla="*/ 2147483647 h 50"/>
              <a:gd name="T14" fmla="*/ 2147483647 w 48"/>
              <a:gd name="T15" fmla="*/ 2147483647 h 50"/>
              <a:gd name="T16" fmla="*/ 2147483647 w 48"/>
              <a:gd name="T17" fmla="*/ 2147483647 h 50"/>
              <a:gd name="T18" fmla="*/ 2147483647 w 48"/>
              <a:gd name="T19" fmla="*/ 2147483647 h 50"/>
              <a:gd name="T20" fmla="*/ 2147483647 w 48"/>
              <a:gd name="T21" fmla="*/ 2147483647 h 50"/>
              <a:gd name="T22" fmla="*/ 2147483647 w 48"/>
              <a:gd name="T23" fmla="*/ 2147483647 h 50"/>
              <a:gd name="T24" fmla="*/ 2147483647 w 48"/>
              <a:gd name="T25" fmla="*/ 2147483647 h 50"/>
              <a:gd name="T26" fmla="*/ 2147483647 w 48"/>
              <a:gd name="T27" fmla="*/ 2147483647 h 50"/>
              <a:gd name="T28" fmla="*/ 2147483647 w 48"/>
              <a:gd name="T29" fmla="*/ 2147483647 h 50"/>
              <a:gd name="T30" fmla="*/ 2147483647 w 48"/>
              <a:gd name="T31" fmla="*/ 2147483647 h 50"/>
              <a:gd name="T32" fmla="*/ 2147483647 w 48"/>
              <a:gd name="T33" fmla="*/ 2147483647 h 50"/>
              <a:gd name="T34" fmla="*/ 2147483647 w 48"/>
              <a:gd name="T35" fmla="*/ 2147483647 h 50"/>
              <a:gd name="T36" fmla="*/ 2147483647 w 48"/>
              <a:gd name="T37" fmla="*/ 2147483647 h 50"/>
              <a:gd name="T38" fmla="*/ 2147483647 w 48"/>
              <a:gd name="T39" fmla="*/ 2147483647 h 50"/>
              <a:gd name="T40" fmla="*/ 0 w 48"/>
              <a:gd name="T41" fmla="*/ 0 h 50"/>
              <a:gd name="T42" fmla="*/ 0 w 48"/>
              <a:gd name="T43" fmla="*/ 2147483647 h 50"/>
              <a:gd name="T44" fmla="*/ 2147483647 w 48"/>
              <a:gd name="T45" fmla="*/ 2147483647 h 50"/>
              <a:gd name="T46" fmla="*/ 2147483647 w 48"/>
              <a:gd name="T47" fmla="*/ 2147483647 h 50"/>
              <a:gd name="T48" fmla="*/ 2147483647 w 48"/>
              <a:gd name="T49" fmla="*/ 2147483647 h 50"/>
              <a:gd name="T50" fmla="*/ 2147483647 w 48"/>
              <a:gd name="T51" fmla="*/ 2147483647 h 50"/>
              <a:gd name="T52" fmla="*/ 2147483647 w 48"/>
              <a:gd name="T53" fmla="*/ 2147483647 h 50"/>
              <a:gd name="T54" fmla="*/ 2147483647 w 48"/>
              <a:gd name="T55" fmla="*/ 2147483647 h 50"/>
              <a:gd name="T56" fmla="*/ 2147483647 w 48"/>
              <a:gd name="T57" fmla="*/ 2147483647 h 50"/>
              <a:gd name="T58" fmla="*/ 2147483647 w 48"/>
              <a:gd name="T59" fmla="*/ 2147483647 h 50"/>
              <a:gd name="T60" fmla="*/ 2147483647 w 48"/>
              <a:gd name="T61" fmla="*/ 2147483647 h 50"/>
              <a:gd name="T62" fmla="*/ 2147483647 w 48"/>
              <a:gd name="T63" fmla="*/ 2147483647 h 50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8"/>
              <a:gd name="T97" fmla="*/ 0 h 50"/>
              <a:gd name="T98" fmla="*/ 48 w 48"/>
              <a:gd name="T99" fmla="*/ 50 h 50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8" h="50">
                <a:moveTo>
                  <a:pt x="16" y="44"/>
                </a:moveTo>
                <a:lnTo>
                  <a:pt x="20" y="46"/>
                </a:lnTo>
                <a:lnTo>
                  <a:pt x="22" y="47"/>
                </a:lnTo>
                <a:lnTo>
                  <a:pt x="23" y="48"/>
                </a:lnTo>
                <a:lnTo>
                  <a:pt x="26" y="50"/>
                </a:lnTo>
                <a:lnTo>
                  <a:pt x="29" y="50"/>
                </a:lnTo>
                <a:lnTo>
                  <a:pt x="30" y="48"/>
                </a:lnTo>
                <a:lnTo>
                  <a:pt x="38" y="48"/>
                </a:lnTo>
                <a:lnTo>
                  <a:pt x="45" y="49"/>
                </a:lnTo>
                <a:lnTo>
                  <a:pt x="45" y="47"/>
                </a:lnTo>
                <a:lnTo>
                  <a:pt x="45" y="44"/>
                </a:lnTo>
                <a:lnTo>
                  <a:pt x="46" y="40"/>
                </a:lnTo>
                <a:lnTo>
                  <a:pt x="46" y="39"/>
                </a:lnTo>
                <a:lnTo>
                  <a:pt x="45" y="36"/>
                </a:lnTo>
                <a:lnTo>
                  <a:pt x="45" y="35"/>
                </a:lnTo>
                <a:lnTo>
                  <a:pt x="46" y="31"/>
                </a:lnTo>
                <a:lnTo>
                  <a:pt x="48" y="6"/>
                </a:lnTo>
                <a:lnTo>
                  <a:pt x="34" y="5"/>
                </a:lnTo>
                <a:lnTo>
                  <a:pt x="11" y="2"/>
                </a:lnTo>
                <a:lnTo>
                  <a:pt x="0" y="0"/>
                </a:lnTo>
                <a:lnTo>
                  <a:pt x="0" y="2"/>
                </a:lnTo>
                <a:lnTo>
                  <a:pt x="4" y="24"/>
                </a:lnTo>
                <a:lnTo>
                  <a:pt x="5" y="28"/>
                </a:lnTo>
                <a:lnTo>
                  <a:pt x="6" y="29"/>
                </a:lnTo>
                <a:lnTo>
                  <a:pt x="10" y="34"/>
                </a:lnTo>
                <a:lnTo>
                  <a:pt x="8" y="35"/>
                </a:lnTo>
                <a:lnTo>
                  <a:pt x="13" y="41"/>
                </a:lnTo>
                <a:lnTo>
                  <a:pt x="14" y="42"/>
                </a:lnTo>
                <a:lnTo>
                  <a:pt x="15" y="43"/>
                </a:lnTo>
                <a:lnTo>
                  <a:pt x="16" y="44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2" name="Freeform 30"/>
          <xdr:cNvSpPr>
            <a:spLocks/>
          </xdr:cNvSpPr>
        </xdr:nvSpPr>
        <xdr:spPr bwMode="auto">
          <a:xfrm>
            <a:off x="7161734" y="5947374"/>
            <a:ext cx="504212" cy="578518"/>
          </a:xfrm>
          <a:custGeom>
            <a:avLst/>
            <a:gdLst>
              <a:gd name="T0" fmla="*/ 2147483647 w 53"/>
              <a:gd name="T1" fmla="*/ 2147483647 h 59"/>
              <a:gd name="T2" fmla="*/ 2147483647 w 53"/>
              <a:gd name="T3" fmla="*/ 2147483647 h 59"/>
              <a:gd name="T4" fmla="*/ 2147483647 w 53"/>
              <a:gd name="T5" fmla="*/ 2147483647 h 59"/>
              <a:gd name="T6" fmla="*/ 2147483647 w 53"/>
              <a:gd name="T7" fmla="*/ 2147483647 h 59"/>
              <a:gd name="T8" fmla="*/ 2147483647 w 53"/>
              <a:gd name="T9" fmla="*/ 2147483647 h 59"/>
              <a:gd name="T10" fmla="*/ 2147483647 w 53"/>
              <a:gd name="T11" fmla="*/ 2147483647 h 59"/>
              <a:gd name="T12" fmla="*/ 2147483647 w 53"/>
              <a:gd name="T13" fmla="*/ 2147483647 h 59"/>
              <a:gd name="T14" fmla="*/ 2147483647 w 53"/>
              <a:gd name="T15" fmla="*/ 2147483647 h 59"/>
              <a:gd name="T16" fmla="*/ 2147483647 w 53"/>
              <a:gd name="T17" fmla="*/ 2147483647 h 59"/>
              <a:gd name="T18" fmla="*/ 2147483647 w 53"/>
              <a:gd name="T19" fmla="*/ 0 h 59"/>
              <a:gd name="T20" fmla="*/ 2147483647 w 53"/>
              <a:gd name="T21" fmla="*/ 2147483647 h 59"/>
              <a:gd name="T22" fmla="*/ 2147483647 w 53"/>
              <a:gd name="T23" fmla="*/ 2147483647 h 59"/>
              <a:gd name="T24" fmla="*/ 2147483647 w 53"/>
              <a:gd name="T25" fmla="*/ 2147483647 h 59"/>
              <a:gd name="T26" fmla="*/ 2147483647 w 53"/>
              <a:gd name="T27" fmla="*/ 2147483647 h 59"/>
              <a:gd name="T28" fmla="*/ 2147483647 w 53"/>
              <a:gd name="T29" fmla="*/ 2147483647 h 59"/>
              <a:gd name="T30" fmla="*/ 2147483647 w 53"/>
              <a:gd name="T31" fmla="*/ 2147483647 h 59"/>
              <a:gd name="T32" fmla="*/ 2147483647 w 53"/>
              <a:gd name="T33" fmla="*/ 2147483647 h 59"/>
              <a:gd name="T34" fmla="*/ 2147483647 w 53"/>
              <a:gd name="T35" fmla="*/ 2147483647 h 59"/>
              <a:gd name="T36" fmla="*/ 2147483647 w 53"/>
              <a:gd name="T37" fmla="*/ 2147483647 h 59"/>
              <a:gd name="T38" fmla="*/ 2147483647 w 53"/>
              <a:gd name="T39" fmla="*/ 2147483647 h 59"/>
              <a:gd name="T40" fmla="*/ 2147483647 w 53"/>
              <a:gd name="T41" fmla="*/ 2147483647 h 59"/>
              <a:gd name="T42" fmla="*/ 0 w 53"/>
              <a:gd name="T43" fmla="*/ 2147483647 h 59"/>
              <a:gd name="T44" fmla="*/ 2147483647 w 53"/>
              <a:gd name="T45" fmla="*/ 2147483647 h 59"/>
              <a:gd name="T46" fmla="*/ 2147483647 w 53"/>
              <a:gd name="T47" fmla="*/ 2147483647 h 59"/>
              <a:gd name="T48" fmla="*/ 2147483647 w 53"/>
              <a:gd name="T49" fmla="*/ 2147483647 h 59"/>
              <a:gd name="T50" fmla="*/ 2147483647 w 53"/>
              <a:gd name="T51" fmla="*/ 2147483647 h 59"/>
              <a:gd name="T52" fmla="*/ 2147483647 w 53"/>
              <a:gd name="T53" fmla="*/ 2147483647 h 59"/>
              <a:gd name="T54" fmla="*/ 2147483647 w 53"/>
              <a:gd name="T55" fmla="*/ 2147483647 h 59"/>
              <a:gd name="T56" fmla="*/ 2147483647 w 53"/>
              <a:gd name="T57" fmla="*/ 2147483647 h 59"/>
              <a:gd name="T58" fmla="*/ 2147483647 w 53"/>
              <a:gd name="T59" fmla="*/ 2147483647 h 59"/>
              <a:gd name="T60" fmla="*/ 2147483647 w 53"/>
              <a:gd name="T61" fmla="*/ 2147483647 h 59"/>
              <a:gd name="T62" fmla="*/ 2147483647 w 53"/>
              <a:gd name="T63" fmla="*/ 2147483647 h 59"/>
              <a:gd name="T64" fmla="*/ 2147483647 w 53"/>
              <a:gd name="T65" fmla="*/ 2147483647 h 5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53"/>
              <a:gd name="T100" fmla="*/ 0 h 59"/>
              <a:gd name="T101" fmla="*/ 53 w 53"/>
              <a:gd name="T102" fmla="*/ 59 h 5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53" h="59">
                <a:moveTo>
                  <a:pt x="53" y="44"/>
                </a:moveTo>
                <a:lnTo>
                  <a:pt x="52" y="43"/>
                </a:lnTo>
                <a:lnTo>
                  <a:pt x="47" y="37"/>
                </a:lnTo>
                <a:lnTo>
                  <a:pt x="49" y="36"/>
                </a:lnTo>
                <a:lnTo>
                  <a:pt x="45" y="31"/>
                </a:lnTo>
                <a:lnTo>
                  <a:pt x="44" y="30"/>
                </a:lnTo>
                <a:lnTo>
                  <a:pt x="43" y="26"/>
                </a:lnTo>
                <a:lnTo>
                  <a:pt x="39" y="4"/>
                </a:lnTo>
                <a:lnTo>
                  <a:pt x="39" y="2"/>
                </a:lnTo>
                <a:lnTo>
                  <a:pt x="30" y="0"/>
                </a:lnTo>
                <a:lnTo>
                  <a:pt x="29" y="1"/>
                </a:lnTo>
                <a:lnTo>
                  <a:pt x="25" y="2"/>
                </a:lnTo>
                <a:lnTo>
                  <a:pt x="23" y="3"/>
                </a:lnTo>
                <a:lnTo>
                  <a:pt x="18" y="4"/>
                </a:lnTo>
                <a:lnTo>
                  <a:pt x="18" y="2"/>
                </a:lnTo>
                <a:lnTo>
                  <a:pt x="11" y="4"/>
                </a:lnTo>
                <a:lnTo>
                  <a:pt x="12" y="8"/>
                </a:lnTo>
                <a:lnTo>
                  <a:pt x="11" y="12"/>
                </a:lnTo>
                <a:lnTo>
                  <a:pt x="11" y="19"/>
                </a:lnTo>
                <a:lnTo>
                  <a:pt x="3" y="18"/>
                </a:lnTo>
                <a:lnTo>
                  <a:pt x="3" y="24"/>
                </a:lnTo>
                <a:lnTo>
                  <a:pt x="0" y="41"/>
                </a:lnTo>
                <a:lnTo>
                  <a:pt x="9" y="41"/>
                </a:lnTo>
                <a:lnTo>
                  <a:pt x="7" y="59"/>
                </a:lnTo>
                <a:lnTo>
                  <a:pt x="29" y="59"/>
                </a:lnTo>
                <a:lnTo>
                  <a:pt x="29" y="46"/>
                </a:lnTo>
                <a:lnTo>
                  <a:pt x="31" y="46"/>
                </a:lnTo>
                <a:lnTo>
                  <a:pt x="40" y="46"/>
                </a:lnTo>
                <a:lnTo>
                  <a:pt x="48" y="46"/>
                </a:lnTo>
                <a:lnTo>
                  <a:pt x="51" y="47"/>
                </a:lnTo>
                <a:lnTo>
                  <a:pt x="51" y="46"/>
                </a:lnTo>
                <a:lnTo>
                  <a:pt x="52" y="44"/>
                </a:lnTo>
                <a:lnTo>
                  <a:pt x="53" y="44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3" name="Freeform 31"/>
          <xdr:cNvSpPr>
            <a:spLocks/>
          </xdr:cNvSpPr>
        </xdr:nvSpPr>
        <xdr:spPr bwMode="auto">
          <a:xfrm>
            <a:off x="7856966" y="5269845"/>
            <a:ext cx="334287" cy="462042"/>
          </a:xfrm>
          <a:custGeom>
            <a:avLst/>
            <a:gdLst>
              <a:gd name="T0" fmla="*/ 2147483647 w 35"/>
              <a:gd name="T1" fmla="*/ 2147483647 h 47"/>
              <a:gd name="T2" fmla="*/ 2147483647 w 35"/>
              <a:gd name="T3" fmla="*/ 2147483647 h 47"/>
              <a:gd name="T4" fmla="*/ 2147483647 w 35"/>
              <a:gd name="T5" fmla="*/ 2147483647 h 47"/>
              <a:gd name="T6" fmla="*/ 2147483647 w 35"/>
              <a:gd name="T7" fmla="*/ 2147483647 h 47"/>
              <a:gd name="T8" fmla="*/ 2147483647 w 35"/>
              <a:gd name="T9" fmla="*/ 2147483647 h 47"/>
              <a:gd name="T10" fmla="*/ 2147483647 w 35"/>
              <a:gd name="T11" fmla="*/ 2147483647 h 47"/>
              <a:gd name="T12" fmla="*/ 2147483647 w 35"/>
              <a:gd name="T13" fmla="*/ 2147483647 h 47"/>
              <a:gd name="T14" fmla="*/ 2147483647 w 35"/>
              <a:gd name="T15" fmla="*/ 2147483647 h 47"/>
              <a:gd name="T16" fmla="*/ 2147483647 w 35"/>
              <a:gd name="T17" fmla="*/ 2147483647 h 47"/>
              <a:gd name="T18" fmla="*/ 2147483647 w 35"/>
              <a:gd name="T19" fmla="*/ 2147483647 h 47"/>
              <a:gd name="T20" fmla="*/ 2147483647 w 35"/>
              <a:gd name="T21" fmla="*/ 2147483647 h 47"/>
              <a:gd name="T22" fmla="*/ 2147483647 w 35"/>
              <a:gd name="T23" fmla="*/ 2147483647 h 47"/>
              <a:gd name="T24" fmla="*/ 2147483647 w 35"/>
              <a:gd name="T25" fmla="*/ 2147483647 h 47"/>
              <a:gd name="T26" fmla="*/ 2147483647 w 35"/>
              <a:gd name="T27" fmla="*/ 2147483647 h 47"/>
              <a:gd name="T28" fmla="*/ 2147483647 w 35"/>
              <a:gd name="T29" fmla="*/ 2147483647 h 47"/>
              <a:gd name="T30" fmla="*/ 2147483647 w 35"/>
              <a:gd name="T31" fmla="*/ 2147483647 h 47"/>
              <a:gd name="T32" fmla="*/ 2147483647 w 35"/>
              <a:gd name="T33" fmla="*/ 2147483647 h 47"/>
              <a:gd name="T34" fmla="*/ 2147483647 w 35"/>
              <a:gd name="T35" fmla="*/ 2147483647 h 47"/>
              <a:gd name="T36" fmla="*/ 2147483647 w 35"/>
              <a:gd name="T37" fmla="*/ 2147483647 h 47"/>
              <a:gd name="T38" fmla="*/ 2147483647 w 35"/>
              <a:gd name="T39" fmla="*/ 2147483647 h 47"/>
              <a:gd name="T40" fmla="*/ 0 w 35"/>
              <a:gd name="T41" fmla="*/ 2147483647 h 47"/>
              <a:gd name="T42" fmla="*/ 2147483647 w 35"/>
              <a:gd name="T43" fmla="*/ 2147483647 h 47"/>
              <a:gd name="T44" fmla="*/ 2147483647 w 35"/>
              <a:gd name="T45" fmla="*/ 2147483647 h 47"/>
              <a:gd name="T46" fmla="*/ 2147483647 w 35"/>
              <a:gd name="T47" fmla="*/ 2147483647 h 47"/>
              <a:gd name="T48" fmla="*/ 0 w 35"/>
              <a:gd name="T49" fmla="*/ 2147483647 h 47"/>
              <a:gd name="T50" fmla="*/ 0 w 35"/>
              <a:gd name="T51" fmla="*/ 2147483647 h 47"/>
              <a:gd name="T52" fmla="*/ 2147483647 w 35"/>
              <a:gd name="T53" fmla="*/ 2147483647 h 47"/>
              <a:gd name="T54" fmla="*/ 2147483647 w 35"/>
              <a:gd name="T55" fmla="*/ 2147483647 h 47"/>
              <a:gd name="T56" fmla="*/ 2147483647 w 35"/>
              <a:gd name="T57" fmla="*/ 2147483647 h 47"/>
              <a:gd name="T58" fmla="*/ 2147483647 w 35"/>
              <a:gd name="T59" fmla="*/ 2147483647 h 47"/>
              <a:gd name="T60" fmla="*/ 2147483647 w 35"/>
              <a:gd name="T61" fmla="*/ 2147483647 h 47"/>
              <a:gd name="T62" fmla="*/ 2147483647 w 35"/>
              <a:gd name="T63" fmla="*/ 2147483647 h 47"/>
              <a:gd name="T64" fmla="*/ 2147483647 w 35"/>
              <a:gd name="T65" fmla="*/ 0 h 47"/>
              <a:gd name="T66" fmla="*/ 2147483647 w 35"/>
              <a:gd name="T67" fmla="*/ 2147483647 h 4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35"/>
              <a:gd name="T103" fmla="*/ 0 h 47"/>
              <a:gd name="T104" fmla="*/ 35 w 35"/>
              <a:gd name="T105" fmla="*/ 47 h 4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35" h="47">
                <a:moveTo>
                  <a:pt x="34" y="2"/>
                </a:moveTo>
                <a:lnTo>
                  <a:pt x="34" y="9"/>
                </a:lnTo>
                <a:lnTo>
                  <a:pt x="35" y="19"/>
                </a:lnTo>
                <a:lnTo>
                  <a:pt x="35" y="25"/>
                </a:lnTo>
                <a:lnTo>
                  <a:pt x="35" y="31"/>
                </a:lnTo>
                <a:lnTo>
                  <a:pt x="35" y="47"/>
                </a:lnTo>
                <a:lnTo>
                  <a:pt x="29" y="46"/>
                </a:lnTo>
                <a:lnTo>
                  <a:pt x="28" y="46"/>
                </a:lnTo>
                <a:lnTo>
                  <a:pt x="23" y="45"/>
                </a:lnTo>
                <a:lnTo>
                  <a:pt x="22" y="44"/>
                </a:lnTo>
                <a:lnTo>
                  <a:pt x="18" y="43"/>
                </a:lnTo>
                <a:lnTo>
                  <a:pt x="17" y="43"/>
                </a:lnTo>
                <a:lnTo>
                  <a:pt x="12" y="42"/>
                </a:lnTo>
                <a:lnTo>
                  <a:pt x="11" y="42"/>
                </a:lnTo>
                <a:lnTo>
                  <a:pt x="8" y="38"/>
                </a:lnTo>
                <a:lnTo>
                  <a:pt x="4" y="25"/>
                </a:lnTo>
                <a:lnTo>
                  <a:pt x="7" y="24"/>
                </a:lnTo>
                <a:lnTo>
                  <a:pt x="9" y="24"/>
                </a:lnTo>
                <a:lnTo>
                  <a:pt x="9" y="23"/>
                </a:lnTo>
                <a:lnTo>
                  <a:pt x="7" y="22"/>
                </a:lnTo>
                <a:lnTo>
                  <a:pt x="0" y="19"/>
                </a:lnTo>
                <a:lnTo>
                  <a:pt x="2" y="16"/>
                </a:lnTo>
                <a:lnTo>
                  <a:pt x="1" y="13"/>
                </a:lnTo>
                <a:lnTo>
                  <a:pt x="1" y="11"/>
                </a:lnTo>
                <a:lnTo>
                  <a:pt x="0" y="9"/>
                </a:lnTo>
                <a:lnTo>
                  <a:pt x="0" y="8"/>
                </a:lnTo>
                <a:lnTo>
                  <a:pt x="1" y="6"/>
                </a:lnTo>
                <a:lnTo>
                  <a:pt x="1" y="5"/>
                </a:lnTo>
                <a:lnTo>
                  <a:pt x="7" y="4"/>
                </a:lnTo>
                <a:lnTo>
                  <a:pt x="16" y="3"/>
                </a:lnTo>
                <a:lnTo>
                  <a:pt x="21" y="2"/>
                </a:lnTo>
                <a:lnTo>
                  <a:pt x="23" y="1"/>
                </a:lnTo>
                <a:lnTo>
                  <a:pt x="27" y="0"/>
                </a:lnTo>
                <a:lnTo>
                  <a:pt x="34" y="2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4" name="Freeform 32"/>
          <xdr:cNvSpPr>
            <a:spLocks/>
          </xdr:cNvSpPr>
        </xdr:nvSpPr>
        <xdr:spPr bwMode="auto">
          <a:xfrm>
            <a:off x="7962027" y="6025024"/>
            <a:ext cx="399150" cy="462042"/>
          </a:xfrm>
          <a:custGeom>
            <a:avLst/>
            <a:gdLst>
              <a:gd name="T0" fmla="*/ 2147483647 w 42"/>
              <a:gd name="T1" fmla="*/ 2147483647 h 47"/>
              <a:gd name="T2" fmla="*/ 2147483647 w 42"/>
              <a:gd name="T3" fmla="*/ 2147483647 h 47"/>
              <a:gd name="T4" fmla="*/ 2147483647 w 42"/>
              <a:gd name="T5" fmla="*/ 2147483647 h 47"/>
              <a:gd name="T6" fmla="*/ 2147483647 w 42"/>
              <a:gd name="T7" fmla="*/ 2147483647 h 47"/>
              <a:gd name="T8" fmla="*/ 2147483647 w 42"/>
              <a:gd name="T9" fmla="*/ 2147483647 h 47"/>
              <a:gd name="T10" fmla="*/ 2147483647 w 42"/>
              <a:gd name="T11" fmla="*/ 2147483647 h 47"/>
              <a:gd name="T12" fmla="*/ 2147483647 w 42"/>
              <a:gd name="T13" fmla="*/ 2147483647 h 47"/>
              <a:gd name="T14" fmla="*/ 2147483647 w 42"/>
              <a:gd name="T15" fmla="*/ 2147483647 h 47"/>
              <a:gd name="T16" fmla="*/ 2147483647 w 42"/>
              <a:gd name="T17" fmla="*/ 2147483647 h 47"/>
              <a:gd name="T18" fmla="*/ 2147483647 w 42"/>
              <a:gd name="T19" fmla="*/ 2147483647 h 47"/>
              <a:gd name="T20" fmla="*/ 2147483647 w 42"/>
              <a:gd name="T21" fmla="*/ 2147483647 h 47"/>
              <a:gd name="T22" fmla="*/ 2147483647 w 42"/>
              <a:gd name="T23" fmla="*/ 2147483647 h 47"/>
              <a:gd name="T24" fmla="*/ 2147483647 w 42"/>
              <a:gd name="T25" fmla="*/ 2147483647 h 47"/>
              <a:gd name="T26" fmla="*/ 2147483647 w 42"/>
              <a:gd name="T27" fmla="*/ 2147483647 h 47"/>
              <a:gd name="T28" fmla="*/ 2147483647 w 42"/>
              <a:gd name="T29" fmla="*/ 2147483647 h 47"/>
              <a:gd name="T30" fmla="*/ 2147483647 w 42"/>
              <a:gd name="T31" fmla="*/ 2147483647 h 47"/>
              <a:gd name="T32" fmla="*/ 2147483647 w 42"/>
              <a:gd name="T33" fmla="*/ 0 h 47"/>
              <a:gd name="T34" fmla="*/ 2147483647 w 42"/>
              <a:gd name="T35" fmla="*/ 2147483647 h 47"/>
              <a:gd name="T36" fmla="*/ 0 w 42"/>
              <a:gd name="T37" fmla="*/ 2147483647 h 47"/>
              <a:gd name="T38" fmla="*/ 0 w 42"/>
              <a:gd name="T39" fmla="*/ 2147483647 h 47"/>
              <a:gd name="T40" fmla="*/ 2147483647 w 42"/>
              <a:gd name="T41" fmla="*/ 2147483647 h 47"/>
              <a:gd name="T42" fmla="*/ 2147483647 w 42"/>
              <a:gd name="T43" fmla="*/ 2147483647 h 47"/>
              <a:gd name="T44" fmla="*/ 0 w 42"/>
              <a:gd name="T45" fmla="*/ 2147483647 h 47"/>
              <a:gd name="T46" fmla="*/ 0 w 42"/>
              <a:gd name="T47" fmla="*/ 2147483647 h 47"/>
              <a:gd name="T48" fmla="*/ 2147483647 w 42"/>
              <a:gd name="T49" fmla="*/ 2147483647 h 47"/>
              <a:gd name="T50" fmla="*/ 2147483647 w 42"/>
              <a:gd name="T51" fmla="*/ 2147483647 h 47"/>
              <a:gd name="T52" fmla="*/ 2147483647 w 42"/>
              <a:gd name="T53" fmla="*/ 2147483647 h 47"/>
              <a:gd name="T54" fmla="*/ 2147483647 w 42"/>
              <a:gd name="T55" fmla="*/ 2147483647 h 47"/>
              <a:gd name="T56" fmla="*/ 2147483647 w 42"/>
              <a:gd name="T57" fmla="*/ 2147483647 h 47"/>
              <a:gd name="T58" fmla="*/ 2147483647 w 42"/>
              <a:gd name="T59" fmla="*/ 2147483647 h 47"/>
              <a:gd name="T60" fmla="*/ 2147483647 w 42"/>
              <a:gd name="T61" fmla="*/ 2147483647 h 47"/>
              <a:gd name="T62" fmla="*/ 2147483647 w 42"/>
              <a:gd name="T63" fmla="*/ 2147483647 h 47"/>
              <a:gd name="T64" fmla="*/ 2147483647 w 42"/>
              <a:gd name="T65" fmla="*/ 2147483647 h 47"/>
              <a:gd name="T66" fmla="*/ 2147483647 w 42"/>
              <a:gd name="T67" fmla="*/ 2147483647 h 47"/>
              <a:gd name="T68" fmla="*/ 2147483647 w 42"/>
              <a:gd name="T69" fmla="*/ 2147483647 h 47"/>
              <a:gd name="T70" fmla="*/ 2147483647 w 42"/>
              <a:gd name="T71" fmla="*/ 2147483647 h 47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42"/>
              <a:gd name="T109" fmla="*/ 0 h 47"/>
              <a:gd name="T110" fmla="*/ 42 w 42"/>
              <a:gd name="T111" fmla="*/ 47 h 47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42" h="47">
                <a:moveTo>
                  <a:pt x="36" y="47"/>
                </a:moveTo>
                <a:lnTo>
                  <a:pt x="36" y="32"/>
                </a:lnTo>
                <a:lnTo>
                  <a:pt x="37" y="27"/>
                </a:lnTo>
                <a:lnTo>
                  <a:pt x="38" y="22"/>
                </a:lnTo>
                <a:lnTo>
                  <a:pt x="38" y="18"/>
                </a:lnTo>
                <a:lnTo>
                  <a:pt x="41" y="18"/>
                </a:lnTo>
                <a:lnTo>
                  <a:pt x="41" y="16"/>
                </a:lnTo>
                <a:lnTo>
                  <a:pt x="42" y="16"/>
                </a:lnTo>
                <a:lnTo>
                  <a:pt x="42" y="9"/>
                </a:lnTo>
                <a:lnTo>
                  <a:pt x="27" y="9"/>
                </a:lnTo>
                <a:lnTo>
                  <a:pt x="26" y="3"/>
                </a:lnTo>
                <a:lnTo>
                  <a:pt x="22" y="8"/>
                </a:lnTo>
                <a:lnTo>
                  <a:pt x="19" y="5"/>
                </a:lnTo>
                <a:lnTo>
                  <a:pt x="18" y="5"/>
                </a:lnTo>
                <a:lnTo>
                  <a:pt x="8" y="4"/>
                </a:lnTo>
                <a:lnTo>
                  <a:pt x="9" y="1"/>
                </a:lnTo>
                <a:lnTo>
                  <a:pt x="3" y="0"/>
                </a:lnTo>
                <a:lnTo>
                  <a:pt x="1" y="25"/>
                </a:lnTo>
                <a:lnTo>
                  <a:pt x="0" y="29"/>
                </a:lnTo>
                <a:lnTo>
                  <a:pt x="0" y="30"/>
                </a:lnTo>
                <a:lnTo>
                  <a:pt x="1" y="33"/>
                </a:lnTo>
                <a:lnTo>
                  <a:pt x="1" y="34"/>
                </a:lnTo>
                <a:lnTo>
                  <a:pt x="0" y="38"/>
                </a:lnTo>
                <a:lnTo>
                  <a:pt x="0" y="41"/>
                </a:lnTo>
                <a:lnTo>
                  <a:pt x="8" y="41"/>
                </a:lnTo>
                <a:lnTo>
                  <a:pt x="14" y="42"/>
                </a:lnTo>
                <a:lnTo>
                  <a:pt x="17" y="42"/>
                </a:lnTo>
                <a:lnTo>
                  <a:pt x="20" y="43"/>
                </a:lnTo>
                <a:lnTo>
                  <a:pt x="22" y="43"/>
                </a:lnTo>
                <a:lnTo>
                  <a:pt x="29" y="45"/>
                </a:lnTo>
                <a:lnTo>
                  <a:pt x="33" y="47"/>
                </a:lnTo>
                <a:lnTo>
                  <a:pt x="34" y="47"/>
                </a:lnTo>
                <a:lnTo>
                  <a:pt x="36" y="47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5" name="Freeform 33"/>
          <xdr:cNvSpPr>
            <a:spLocks/>
          </xdr:cNvSpPr>
        </xdr:nvSpPr>
        <xdr:spPr bwMode="auto">
          <a:xfrm>
            <a:off x="6600218" y="5986200"/>
            <a:ext cx="360945" cy="481455"/>
          </a:xfrm>
          <a:custGeom>
            <a:avLst/>
            <a:gdLst>
              <a:gd name="T0" fmla="*/ 2147483647 w 38"/>
              <a:gd name="T1" fmla="*/ 2147483647 h 49"/>
              <a:gd name="T2" fmla="*/ 2147483647 w 38"/>
              <a:gd name="T3" fmla="*/ 2147483647 h 49"/>
              <a:gd name="T4" fmla="*/ 2147483647 w 38"/>
              <a:gd name="T5" fmla="*/ 2147483647 h 49"/>
              <a:gd name="T6" fmla="*/ 2147483647 w 38"/>
              <a:gd name="T7" fmla="*/ 0 h 49"/>
              <a:gd name="T8" fmla="*/ 2147483647 w 38"/>
              <a:gd name="T9" fmla="*/ 2147483647 h 49"/>
              <a:gd name="T10" fmla="*/ 2147483647 w 38"/>
              <a:gd name="T11" fmla="*/ 2147483647 h 49"/>
              <a:gd name="T12" fmla="*/ 0 w 38"/>
              <a:gd name="T13" fmla="*/ 2147483647 h 49"/>
              <a:gd name="T14" fmla="*/ 0 w 38"/>
              <a:gd name="T15" fmla="*/ 2147483647 h 49"/>
              <a:gd name="T16" fmla="*/ 2147483647 w 38"/>
              <a:gd name="T17" fmla="*/ 2147483647 h 49"/>
              <a:gd name="T18" fmla="*/ 2147483647 w 38"/>
              <a:gd name="T19" fmla="*/ 2147483647 h 49"/>
              <a:gd name="T20" fmla="*/ 2147483647 w 38"/>
              <a:gd name="T21" fmla="*/ 2147483647 h 49"/>
              <a:gd name="T22" fmla="*/ 2147483647 w 38"/>
              <a:gd name="T23" fmla="*/ 2147483647 h 49"/>
              <a:gd name="T24" fmla="*/ 2147483647 w 38"/>
              <a:gd name="T25" fmla="*/ 2147483647 h 49"/>
              <a:gd name="T26" fmla="*/ 2147483647 w 38"/>
              <a:gd name="T27" fmla="*/ 2147483647 h 49"/>
              <a:gd name="T28" fmla="*/ 2147483647 w 38"/>
              <a:gd name="T29" fmla="*/ 2147483647 h 49"/>
              <a:gd name="T30" fmla="*/ 2147483647 w 38"/>
              <a:gd name="T31" fmla="*/ 2147483647 h 49"/>
              <a:gd name="T32" fmla="*/ 2147483647 w 38"/>
              <a:gd name="T33" fmla="*/ 2147483647 h 49"/>
              <a:gd name="T34" fmla="*/ 2147483647 w 38"/>
              <a:gd name="T35" fmla="*/ 2147483647 h 49"/>
              <a:gd name="T36" fmla="*/ 2147483647 w 38"/>
              <a:gd name="T37" fmla="*/ 2147483647 h 49"/>
              <a:gd name="T38" fmla="*/ 2147483647 w 38"/>
              <a:gd name="T39" fmla="*/ 2147483647 h 49"/>
              <a:gd name="T40" fmla="*/ 2147483647 w 38"/>
              <a:gd name="T41" fmla="*/ 2147483647 h 49"/>
              <a:gd name="T42" fmla="*/ 2147483647 w 38"/>
              <a:gd name="T43" fmla="*/ 2147483647 h 49"/>
              <a:gd name="T44" fmla="*/ 2147483647 w 38"/>
              <a:gd name="T45" fmla="*/ 2147483647 h 49"/>
              <a:gd name="T46" fmla="*/ 2147483647 w 38"/>
              <a:gd name="T47" fmla="*/ 2147483647 h 49"/>
              <a:gd name="T48" fmla="*/ 2147483647 w 38"/>
              <a:gd name="T49" fmla="*/ 2147483647 h 49"/>
              <a:gd name="T50" fmla="*/ 2147483647 w 38"/>
              <a:gd name="T51" fmla="*/ 2147483647 h 49"/>
              <a:gd name="T52" fmla="*/ 2147483647 w 38"/>
              <a:gd name="T53" fmla="*/ 2147483647 h 49"/>
              <a:gd name="T54" fmla="*/ 2147483647 w 38"/>
              <a:gd name="T55" fmla="*/ 2147483647 h 49"/>
              <a:gd name="T56" fmla="*/ 2147483647 w 38"/>
              <a:gd name="T57" fmla="*/ 2147483647 h 49"/>
              <a:gd name="T58" fmla="*/ 2147483647 w 38"/>
              <a:gd name="T59" fmla="*/ 2147483647 h 49"/>
              <a:gd name="T60" fmla="*/ 2147483647 w 38"/>
              <a:gd name="T61" fmla="*/ 2147483647 h 49"/>
              <a:gd name="T62" fmla="*/ 2147483647 w 38"/>
              <a:gd name="T63" fmla="*/ 2147483647 h 49"/>
              <a:gd name="T64" fmla="*/ 2147483647 w 38"/>
              <a:gd name="T65" fmla="*/ 2147483647 h 49"/>
              <a:gd name="T66" fmla="*/ 2147483647 w 38"/>
              <a:gd name="T67" fmla="*/ 2147483647 h 49"/>
              <a:gd name="T68" fmla="*/ 2147483647 w 38"/>
              <a:gd name="T69" fmla="*/ 2147483647 h 49"/>
              <a:gd name="T70" fmla="*/ 2147483647 w 38"/>
              <a:gd name="T71" fmla="*/ 2147483647 h 49"/>
              <a:gd name="T72" fmla="*/ 2147483647 w 38"/>
              <a:gd name="T73" fmla="*/ 2147483647 h 49"/>
              <a:gd name="T74" fmla="*/ 2147483647 w 38"/>
              <a:gd name="T75" fmla="*/ 2147483647 h 49"/>
              <a:gd name="T76" fmla="*/ 2147483647 w 38"/>
              <a:gd name="T77" fmla="*/ 2147483647 h 49"/>
              <a:gd name="T78" fmla="*/ 2147483647 w 38"/>
              <a:gd name="T79" fmla="*/ 2147483647 h 49"/>
              <a:gd name="T80" fmla="*/ 2147483647 w 38"/>
              <a:gd name="T81" fmla="*/ 2147483647 h 49"/>
              <a:gd name="T82" fmla="*/ 2147483647 w 38"/>
              <a:gd name="T83" fmla="*/ 2147483647 h 49"/>
              <a:gd name="T84" fmla="*/ 2147483647 w 38"/>
              <a:gd name="T85" fmla="*/ 2147483647 h 49"/>
              <a:gd name="T86" fmla="*/ 2147483647 w 38"/>
              <a:gd name="T87" fmla="*/ 2147483647 h 49"/>
              <a:gd name="T88" fmla="*/ 2147483647 w 38"/>
              <a:gd name="T89" fmla="*/ 2147483647 h 49"/>
              <a:gd name="T90" fmla="*/ 2147483647 w 38"/>
              <a:gd name="T91" fmla="*/ 2147483647 h 49"/>
              <a:gd name="T92" fmla="*/ 2147483647 w 38"/>
              <a:gd name="T93" fmla="*/ 2147483647 h 49"/>
              <a:gd name="T94" fmla="*/ 2147483647 w 38"/>
              <a:gd name="T95" fmla="*/ 2147483647 h 49"/>
              <a:gd name="T96" fmla="*/ 2147483647 w 38"/>
              <a:gd name="T97" fmla="*/ 2147483647 h 49"/>
              <a:gd name="T98" fmla="*/ 2147483647 w 38"/>
              <a:gd name="T99" fmla="*/ 2147483647 h 49"/>
              <a:gd name="T100" fmla="*/ 2147483647 w 38"/>
              <a:gd name="T101" fmla="*/ 2147483647 h 49"/>
              <a:gd name="T102" fmla="*/ 2147483647 w 38"/>
              <a:gd name="T103" fmla="*/ 2147483647 h 49"/>
              <a:gd name="T104" fmla="*/ 2147483647 w 38"/>
              <a:gd name="T105" fmla="*/ 2147483647 h 49"/>
              <a:gd name="T106" fmla="*/ 2147483647 w 38"/>
              <a:gd name="T107" fmla="*/ 2147483647 h 49"/>
              <a:gd name="T108" fmla="*/ 2147483647 w 38"/>
              <a:gd name="T109" fmla="*/ 2147483647 h 49"/>
              <a:gd name="T110" fmla="*/ 2147483647 w 38"/>
              <a:gd name="T111" fmla="*/ 2147483647 h 49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38"/>
              <a:gd name="T169" fmla="*/ 0 h 49"/>
              <a:gd name="T170" fmla="*/ 38 w 38"/>
              <a:gd name="T171" fmla="*/ 49 h 49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38" h="49">
                <a:moveTo>
                  <a:pt x="34" y="49"/>
                </a:moveTo>
                <a:lnTo>
                  <a:pt x="38" y="17"/>
                </a:lnTo>
                <a:lnTo>
                  <a:pt x="37" y="1"/>
                </a:lnTo>
                <a:lnTo>
                  <a:pt x="34" y="0"/>
                </a:lnTo>
                <a:lnTo>
                  <a:pt x="15" y="1"/>
                </a:lnTo>
                <a:lnTo>
                  <a:pt x="7" y="3"/>
                </a:lnTo>
                <a:lnTo>
                  <a:pt x="0" y="5"/>
                </a:lnTo>
                <a:lnTo>
                  <a:pt x="1" y="7"/>
                </a:lnTo>
                <a:lnTo>
                  <a:pt x="1" y="8"/>
                </a:lnTo>
                <a:lnTo>
                  <a:pt x="2" y="8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1"/>
                </a:lnTo>
                <a:lnTo>
                  <a:pt x="3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6"/>
                </a:lnTo>
                <a:lnTo>
                  <a:pt x="5" y="17"/>
                </a:lnTo>
                <a:lnTo>
                  <a:pt x="5" y="18"/>
                </a:lnTo>
                <a:lnTo>
                  <a:pt x="6" y="19"/>
                </a:lnTo>
                <a:lnTo>
                  <a:pt x="7" y="21"/>
                </a:lnTo>
                <a:lnTo>
                  <a:pt x="6" y="22"/>
                </a:lnTo>
                <a:lnTo>
                  <a:pt x="6" y="23"/>
                </a:lnTo>
                <a:lnTo>
                  <a:pt x="8" y="23"/>
                </a:lnTo>
                <a:lnTo>
                  <a:pt x="10" y="25"/>
                </a:lnTo>
                <a:lnTo>
                  <a:pt x="11" y="26"/>
                </a:lnTo>
                <a:lnTo>
                  <a:pt x="13" y="27"/>
                </a:lnTo>
                <a:lnTo>
                  <a:pt x="14" y="27"/>
                </a:lnTo>
                <a:lnTo>
                  <a:pt x="17" y="28"/>
                </a:lnTo>
                <a:lnTo>
                  <a:pt x="18" y="28"/>
                </a:lnTo>
                <a:lnTo>
                  <a:pt x="18" y="29"/>
                </a:lnTo>
                <a:lnTo>
                  <a:pt x="20" y="32"/>
                </a:lnTo>
                <a:lnTo>
                  <a:pt x="21" y="34"/>
                </a:lnTo>
                <a:lnTo>
                  <a:pt x="21" y="41"/>
                </a:lnTo>
                <a:lnTo>
                  <a:pt x="21" y="44"/>
                </a:lnTo>
                <a:lnTo>
                  <a:pt x="21" y="46"/>
                </a:lnTo>
                <a:lnTo>
                  <a:pt x="22" y="46"/>
                </a:lnTo>
                <a:lnTo>
                  <a:pt x="23" y="47"/>
                </a:lnTo>
                <a:lnTo>
                  <a:pt x="25" y="47"/>
                </a:lnTo>
                <a:lnTo>
                  <a:pt x="26" y="47"/>
                </a:lnTo>
                <a:lnTo>
                  <a:pt x="30" y="48"/>
                </a:lnTo>
                <a:lnTo>
                  <a:pt x="32" y="48"/>
                </a:lnTo>
                <a:lnTo>
                  <a:pt x="33" y="49"/>
                </a:lnTo>
                <a:lnTo>
                  <a:pt x="34" y="49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6" name="Freeform 34"/>
          <xdr:cNvSpPr>
            <a:spLocks/>
          </xdr:cNvSpPr>
        </xdr:nvSpPr>
        <xdr:spPr bwMode="auto">
          <a:xfrm>
            <a:off x="6922959" y="5986200"/>
            <a:ext cx="353388" cy="561055"/>
          </a:xfrm>
          <a:custGeom>
            <a:avLst/>
            <a:gdLst>
              <a:gd name="T0" fmla="*/ 2147483647 w 37"/>
              <a:gd name="T1" fmla="*/ 2147483647 h 57"/>
              <a:gd name="T2" fmla="*/ 2147483647 w 37"/>
              <a:gd name="T3" fmla="*/ 2147483647 h 57"/>
              <a:gd name="T4" fmla="*/ 2147483647 w 37"/>
              <a:gd name="T5" fmla="*/ 2147483647 h 57"/>
              <a:gd name="T6" fmla="*/ 2147483647 w 37"/>
              <a:gd name="T7" fmla="*/ 2147483647 h 57"/>
              <a:gd name="T8" fmla="*/ 2147483647 w 37"/>
              <a:gd name="T9" fmla="*/ 2147483647 h 57"/>
              <a:gd name="T10" fmla="*/ 2147483647 w 37"/>
              <a:gd name="T11" fmla="*/ 2147483647 h 57"/>
              <a:gd name="T12" fmla="*/ 2147483647 w 37"/>
              <a:gd name="T13" fmla="*/ 2147483647 h 57"/>
              <a:gd name="T14" fmla="*/ 2147483647 w 37"/>
              <a:gd name="T15" fmla="*/ 2147483647 h 57"/>
              <a:gd name="T16" fmla="*/ 2147483647 w 37"/>
              <a:gd name="T17" fmla="*/ 0 h 57"/>
              <a:gd name="T18" fmla="*/ 2147483647 w 37"/>
              <a:gd name="T19" fmla="*/ 0 h 57"/>
              <a:gd name="T20" fmla="*/ 2147483647 w 37"/>
              <a:gd name="T21" fmla="*/ 2147483647 h 57"/>
              <a:gd name="T22" fmla="*/ 2147483647 w 37"/>
              <a:gd name="T23" fmla="*/ 2147483647 h 57"/>
              <a:gd name="T24" fmla="*/ 2147483647 w 37"/>
              <a:gd name="T25" fmla="*/ 2147483647 h 57"/>
              <a:gd name="T26" fmla="*/ 2147483647 w 37"/>
              <a:gd name="T27" fmla="*/ 2147483647 h 57"/>
              <a:gd name="T28" fmla="*/ 2147483647 w 37"/>
              <a:gd name="T29" fmla="*/ 2147483647 h 57"/>
              <a:gd name="T30" fmla="*/ 0 w 37"/>
              <a:gd name="T31" fmla="*/ 2147483647 h 57"/>
              <a:gd name="T32" fmla="*/ 2147483647 w 37"/>
              <a:gd name="T33" fmla="*/ 2147483647 h 57"/>
              <a:gd name="T34" fmla="*/ 2147483647 w 37"/>
              <a:gd name="T35" fmla="*/ 2147483647 h 57"/>
              <a:gd name="T36" fmla="*/ 2147483647 w 37"/>
              <a:gd name="T37" fmla="*/ 2147483647 h 57"/>
              <a:gd name="T38" fmla="*/ 2147483647 w 37"/>
              <a:gd name="T39" fmla="*/ 2147483647 h 57"/>
              <a:gd name="T40" fmla="*/ 2147483647 w 37"/>
              <a:gd name="T41" fmla="*/ 2147483647 h 57"/>
              <a:gd name="T42" fmla="*/ 2147483647 w 37"/>
              <a:gd name="T43" fmla="*/ 2147483647 h 57"/>
              <a:gd name="T44" fmla="*/ 2147483647 w 37"/>
              <a:gd name="T45" fmla="*/ 2147483647 h 57"/>
              <a:gd name="T46" fmla="*/ 2147483647 w 37"/>
              <a:gd name="T47" fmla="*/ 2147483647 h 57"/>
              <a:gd name="T48" fmla="*/ 2147483647 w 37"/>
              <a:gd name="T49" fmla="*/ 2147483647 h 57"/>
              <a:gd name="T50" fmla="*/ 2147483647 w 37"/>
              <a:gd name="T51" fmla="*/ 2147483647 h 57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7"/>
              <a:gd name="T79" fmla="*/ 0 h 57"/>
              <a:gd name="T80" fmla="*/ 37 w 37"/>
              <a:gd name="T81" fmla="*/ 57 h 57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7" h="57">
                <a:moveTo>
                  <a:pt x="32" y="55"/>
                </a:moveTo>
                <a:lnTo>
                  <a:pt x="34" y="37"/>
                </a:lnTo>
                <a:lnTo>
                  <a:pt x="25" y="37"/>
                </a:lnTo>
                <a:lnTo>
                  <a:pt x="28" y="20"/>
                </a:lnTo>
                <a:lnTo>
                  <a:pt x="28" y="14"/>
                </a:lnTo>
                <a:lnTo>
                  <a:pt x="36" y="15"/>
                </a:lnTo>
                <a:lnTo>
                  <a:pt x="36" y="8"/>
                </a:lnTo>
                <a:lnTo>
                  <a:pt x="37" y="4"/>
                </a:lnTo>
                <a:lnTo>
                  <a:pt x="36" y="0"/>
                </a:lnTo>
                <a:lnTo>
                  <a:pt x="32" y="0"/>
                </a:lnTo>
                <a:lnTo>
                  <a:pt x="29" y="2"/>
                </a:lnTo>
                <a:lnTo>
                  <a:pt x="27" y="3"/>
                </a:lnTo>
                <a:lnTo>
                  <a:pt x="11" y="3"/>
                </a:lnTo>
                <a:lnTo>
                  <a:pt x="3" y="1"/>
                </a:lnTo>
                <a:lnTo>
                  <a:pt x="4" y="17"/>
                </a:lnTo>
                <a:lnTo>
                  <a:pt x="0" y="49"/>
                </a:lnTo>
                <a:lnTo>
                  <a:pt x="1" y="49"/>
                </a:lnTo>
                <a:lnTo>
                  <a:pt x="7" y="51"/>
                </a:lnTo>
                <a:lnTo>
                  <a:pt x="10" y="52"/>
                </a:lnTo>
                <a:lnTo>
                  <a:pt x="10" y="53"/>
                </a:lnTo>
                <a:lnTo>
                  <a:pt x="16" y="55"/>
                </a:lnTo>
                <a:lnTo>
                  <a:pt x="18" y="55"/>
                </a:lnTo>
                <a:lnTo>
                  <a:pt x="20" y="56"/>
                </a:lnTo>
                <a:lnTo>
                  <a:pt x="22" y="57"/>
                </a:lnTo>
                <a:lnTo>
                  <a:pt x="22" y="55"/>
                </a:lnTo>
                <a:lnTo>
                  <a:pt x="32" y="55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7" name="Freeform 35"/>
          <xdr:cNvSpPr>
            <a:spLocks/>
          </xdr:cNvSpPr>
        </xdr:nvSpPr>
        <xdr:spPr bwMode="auto">
          <a:xfrm>
            <a:off x="3790639" y="2579139"/>
            <a:ext cx="828946" cy="628998"/>
          </a:xfrm>
          <a:custGeom>
            <a:avLst/>
            <a:gdLst>
              <a:gd name="T0" fmla="*/ 2147483647 w 87"/>
              <a:gd name="T1" fmla="*/ 2147483647 h 64"/>
              <a:gd name="T2" fmla="*/ 2147483647 w 87"/>
              <a:gd name="T3" fmla="*/ 2147483647 h 64"/>
              <a:gd name="T4" fmla="*/ 2147483647 w 87"/>
              <a:gd name="T5" fmla="*/ 2147483647 h 64"/>
              <a:gd name="T6" fmla="*/ 2147483647 w 87"/>
              <a:gd name="T7" fmla="*/ 2147483647 h 64"/>
              <a:gd name="T8" fmla="*/ 2147483647 w 87"/>
              <a:gd name="T9" fmla="*/ 2147483647 h 64"/>
              <a:gd name="T10" fmla="*/ 2147483647 w 87"/>
              <a:gd name="T11" fmla="*/ 2147483647 h 64"/>
              <a:gd name="T12" fmla="*/ 2147483647 w 87"/>
              <a:gd name="T13" fmla="*/ 2147483647 h 64"/>
              <a:gd name="T14" fmla="*/ 2147483647 w 87"/>
              <a:gd name="T15" fmla="*/ 2147483647 h 64"/>
              <a:gd name="T16" fmla="*/ 2147483647 w 87"/>
              <a:gd name="T17" fmla="*/ 2147483647 h 64"/>
              <a:gd name="T18" fmla="*/ 2147483647 w 87"/>
              <a:gd name="T19" fmla="*/ 2147483647 h 64"/>
              <a:gd name="T20" fmla="*/ 2147483647 w 87"/>
              <a:gd name="T21" fmla="*/ 2147483647 h 64"/>
              <a:gd name="T22" fmla="*/ 2147483647 w 87"/>
              <a:gd name="T23" fmla="*/ 2147483647 h 64"/>
              <a:gd name="T24" fmla="*/ 2147483647 w 87"/>
              <a:gd name="T25" fmla="*/ 2147483647 h 64"/>
              <a:gd name="T26" fmla="*/ 2147483647 w 87"/>
              <a:gd name="T27" fmla="*/ 2147483647 h 64"/>
              <a:gd name="T28" fmla="*/ 2147483647 w 87"/>
              <a:gd name="T29" fmla="*/ 2147483647 h 64"/>
              <a:gd name="T30" fmla="*/ 2147483647 w 87"/>
              <a:gd name="T31" fmla="*/ 2147483647 h 64"/>
              <a:gd name="T32" fmla="*/ 2147483647 w 87"/>
              <a:gd name="T33" fmla="*/ 2147483647 h 64"/>
              <a:gd name="T34" fmla="*/ 2147483647 w 87"/>
              <a:gd name="T35" fmla="*/ 2147483647 h 64"/>
              <a:gd name="T36" fmla="*/ 2147483647 w 87"/>
              <a:gd name="T37" fmla="*/ 2147483647 h 64"/>
              <a:gd name="T38" fmla="*/ 0 w 87"/>
              <a:gd name="T39" fmla="*/ 2147483647 h 64"/>
              <a:gd name="T40" fmla="*/ 2147483647 w 87"/>
              <a:gd name="T41" fmla="*/ 2147483647 h 64"/>
              <a:gd name="T42" fmla="*/ 2147483647 w 87"/>
              <a:gd name="T43" fmla="*/ 2147483647 h 64"/>
              <a:gd name="T44" fmla="*/ 2147483647 w 87"/>
              <a:gd name="T45" fmla="*/ 2147483647 h 64"/>
              <a:gd name="T46" fmla="*/ 2147483647 w 87"/>
              <a:gd name="T47" fmla="*/ 2147483647 h 64"/>
              <a:gd name="T48" fmla="*/ 2147483647 w 87"/>
              <a:gd name="T49" fmla="*/ 2147483647 h 64"/>
              <a:gd name="T50" fmla="*/ 2147483647 w 87"/>
              <a:gd name="T51" fmla="*/ 2147483647 h 64"/>
              <a:gd name="T52" fmla="*/ 2147483647 w 87"/>
              <a:gd name="T53" fmla="*/ 2147483647 h 64"/>
              <a:gd name="T54" fmla="*/ 2147483647 w 87"/>
              <a:gd name="T55" fmla="*/ 2147483647 h 64"/>
              <a:gd name="T56" fmla="*/ 2147483647 w 87"/>
              <a:gd name="T57" fmla="*/ 2147483647 h 64"/>
              <a:gd name="T58" fmla="*/ 2147483647 w 87"/>
              <a:gd name="T59" fmla="*/ 2147483647 h 64"/>
              <a:gd name="T60" fmla="*/ 2147483647 w 87"/>
              <a:gd name="T61" fmla="*/ 2147483647 h 64"/>
              <a:gd name="T62" fmla="*/ 2147483647 w 87"/>
              <a:gd name="T63" fmla="*/ 2147483647 h 64"/>
              <a:gd name="T64" fmla="*/ 2147483647 w 87"/>
              <a:gd name="T65" fmla="*/ 2147483647 h 64"/>
              <a:gd name="T66" fmla="*/ 2147483647 w 87"/>
              <a:gd name="T67" fmla="*/ 2147483647 h 64"/>
              <a:gd name="T68" fmla="*/ 2147483647 w 87"/>
              <a:gd name="T69" fmla="*/ 0 h 64"/>
              <a:gd name="T70" fmla="*/ 2147483647 w 87"/>
              <a:gd name="T71" fmla="*/ 2147483647 h 64"/>
              <a:gd name="T72" fmla="*/ 2147483647 w 87"/>
              <a:gd name="T73" fmla="*/ 2147483647 h 64"/>
              <a:gd name="T74" fmla="*/ 2147483647 w 87"/>
              <a:gd name="T75" fmla="*/ 2147483647 h 64"/>
              <a:gd name="T76" fmla="*/ 2147483647 w 87"/>
              <a:gd name="T77" fmla="*/ 2147483647 h 64"/>
              <a:gd name="T78" fmla="*/ 2147483647 w 87"/>
              <a:gd name="T79" fmla="*/ 2147483647 h 64"/>
              <a:gd name="T80" fmla="*/ 2147483647 w 87"/>
              <a:gd name="T81" fmla="*/ 2147483647 h 64"/>
              <a:gd name="T82" fmla="*/ 2147483647 w 87"/>
              <a:gd name="T83" fmla="*/ 2147483647 h 64"/>
              <a:gd name="T84" fmla="*/ 2147483647 w 87"/>
              <a:gd name="T85" fmla="*/ 2147483647 h 64"/>
              <a:gd name="T86" fmla="*/ 2147483647 w 87"/>
              <a:gd name="T87" fmla="*/ 2147483647 h 64"/>
              <a:gd name="T88" fmla="*/ 2147483647 w 87"/>
              <a:gd name="T89" fmla="*/ 2147483647 h 64"/>
              <a:gd name="T90" fmla="*/ 2147483647 w 87"/>
              <a:gd name="T91" fmla="*/ 2147483647 h 64"/>
              <a:gd name="T92" fmla="*/ 2147483647 w 87"/>
              <a:gd name="T93" fmla="*/ 2147483647 h 64"/>
              <a:gd name="T94" fmla="*/ 2147483647 w 87"/>
              <a:gd name="T95" fmla="*/ 2147483647 h 64"/>
              <a:gd name="T96" fmla="*/ 2147483647 w 87"/>
              <a:gd name="T97" fmla="*/ 2147483647 h 64"/>
              <a:gd name="T98" fmla="*/ 2147483647 w 87"/>
              <a:gd name="T99" fmla="*/ 2147483647 h 64"/>
              <a:gd name="T100" fmla="*/ 2147483647 w 87"/>
              <a:gd name="T101" fmla="*/ 2147483647 h 64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87"/>
              <a:gd name="T154" fmla="*/ 0 h 64"/>
              <a:gd name="T155" fmla="*/ 87 w 87"/>
              <a:gd name="T156" fmla="*/ 64 h 64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87" h="64">
                <a:moveTo>
                  <a:pt x="74" y="61"/>
                </a:moveTo>
                <a:lnTo>
                  <a:pt x="71" y="61"/>
                </a:lnTo>
                <a:lnTo>
                  <a:pt x="68" y="61"/>
                </a:lnTo>
                <a:lnTo>
                  <a:pt x="62" y="60"/>
                </a:lnTo>
                <a:lnTo>
                  <a:pt x="56" y="60"/>
                </a:lnTo>
                <a:lnTo>
                  <a:pt x="53" y="61"/>
                </a:lnTo>
                <a:lnTo>
                  <a:pt x="48" y="62"/>
                </a:lnTo>
                <a:lnTo>
                  <a:pt x="45" y="62"/>
                </a:lnTo>
                <a:lnTo>
                  <a:pt x="44" y="62"/>
                </a:lnTo>
                <a:lnTo>
                  <a:pt x="39" y="61"/>
                </a:lnTo>
                <a:lnTo>
                  <a:pt x="37" y="61"/>
                </a:lnTo>
                <a:lnTo>
                  <a:pt x="25" y="60"/>
                </a:lnTo>
                <a:lnTo>
                  <a:pt x="21" y="60"/>
                </a:lnTo>
                <a:lnTo>
                  <a:pt x="16" y="61"/>
                </a:lnTo>
                <a:lnTo>
                  <a:pt x="12" y="61"/>
                </a:lnTo>
                <a:lnTo>
                  <a:pt x="11" y="62"/>
                </a:lnTo>
                <a:lnTo>
                  <a:pt x="7" y="64"/>
                </a:lnTo>
                <a:lnTo>
                  <a:pt x="6" y="64"/>
                </a:lnTo>
                <a:lnTo>
                  <a:pt x="3" y="63"/>
                </a:lnTo>
                <a:lnTo>
                  <a:pt x="0" y="63"/>
                </a:lnTo>
                <a:lnTo>
                  <a:pt x="3" y="60"/>
                </a:lnTo>
                <a:lnTo>
                  <a:pt x="4" y="58"/>
                </a:lnTo>
                <a:lnTo>
                  <a:pt x="12" y="52"/>
                </a:lnTo>
                <a:lnTo>
                  <a:pt x="15" y="48"/>
                </a:lnTo>
                <a:lnTo>
                  <a:pt x="25" y="38"/>
                </a:lnTo>
                <a:lnTo>
                  <a:pt x="31" y="31"/>
                </a:lnTo>
                <a:lnTo>
                  <a:pt x="36" y="26"/>
                </a:lnTo>
                <a:lnTo>
                  <a:pt x="39" y="23"/>
                </a:lnTo>
                <a:lnTo>
                  <a:pt x="42" y="20"/>
                </a:lnTo>
                <a:lnTo>
                  <a:pt x="45" y="16"/>
                </a:lnTo>
                <a:lnTo>
                  <a:pt x="48" y="13"/>
                </a:lnTo>
                <a:lnTo>
                  <a:pt x="50" y="10"/>
                </a:lnTo>
                <a:lnTo>
                  <a:pt x="53" y="8"/>
                </a:lnTo>
                <a:lnTo>
                  <a:pt x="58" y="3"/>
                </a:lnTo>
                <a:lnTo>
                  <a:pt x="61" y="0"/>
                </a:lnTo>
                <a:lnTo>
                  <a:pt x="66" y="5"/>
                </a:lnTo>
                <a:lnTo>
                  <a:pt x="71" y="10"/>
                </a:lnTo>
                <a:lnTo>
                  <a:pt x="73" y="11"/>
                </a:lnTo>
                <a:lnTo>
                  <a:pt x="75" y="14"/>
                </a:lnTo>
                <a:lnTo>
                  <a:pt x="77" y="16"/>
                </a:lnTo>
                <a:lnTo>
                  <a:pt x="80" y="18"/>
                </a:lnTo>
                <a:lnTo>
                  <a:pt x="82" y="21"/>
                </a:lnTo>
                <a:lnTo>
                  <a:pt x="84" y="23"/>
                </a:lnTo>
                <a:lnTo>
                  <a:pt x="87" y="26"/>
                </a:lnTo>
                <a:lnTo>
                  <a:pt x="85" y="29"/>
                </a:lnTo>
                <a:lnTo>
                  <a:pt x="83" y="31"/>
                </a:lnTo>
                <a:lnTo>
                  <a:pt x="78" y="40"/>
                </a:lnTo>
                <a:lnTo>
                  <a:pt x="77" y="43"/>
                </a:lnTo>
                <a:lnTo>
                  <a:pt x="75" y="54"/>
                </a:lnTo>
                <a:lnTo>
                  <a:pt x="75" y="55"/>
                </a:lnTo>
                <a:lnTo>
                  <a:pt x="74" y="61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8" name="Freeform 36"/>
          <xdr:cNvSpPr>
            <a:spLocks/>
          </xdr:cNvSpPr>
        </xdr:nvSpPr>
        <xdr:spPr bwMode="auto">
          <a:xfrm>
            <a:off x="4562279" y="3109126"/>
            <a:ext cx="380047" cy="648410"/>
          </a:xfrm>
          <a:custGeom>
            <a:avLst/>
            <a:gdLst>
              <a:gd name="T0" fmla="*/ 2147483647 w 40"/>
              <a:gd name="T1" fmla="*/ 2147483647 h 66"/>
              <a:gd name="T2" fmla="*/ 2147483647 w 40"/>
              <a:gd name="T3" fmla="*/ 2147483647 h 66"/>
              <a:gd name="T4" fmla="*/ 2147483647 w 40"/>
              <a:gd name="T5" fmla="*/ 2147483647 h 66"/>
              <a:gd name="T6" fmla="*/ 2147483647 w 40"/>
              <a:gd name="T7" fmla="*/ 2147483647 h 66"/>
              <a:gd name="T8" fmla="*/ 2147483647 w 40"/>
              <a:gd name="T9" fmla="*/ 2147483647 h 66"/>
              <a:gd name="T10" fmla="*/ 2147483647 w 40"/>
              <a:gd name="T11" fmla="*/ 2147483647 h 66"/>
              <a:gd name="T12" fmla="*/ 2147483647 w 40"/>
              <a:gd name="T13" fmla="*/ 2147483647 h 66"/>
              <a:gd name="T14" fmla="*/ 2147483647 w 40"/>
              <a:gd name="T15" fmla="*/ 2147483647 h 66"/>
              <a:gd name="T16" fmla="*/ 2147483647 w 40"/>
              <a:gd name="T17" fmla="*/ 2147483647 h 66"/>
              <a:gd name="T18" fmla="*/ 2147483647 w 40"/>
              <a:gd name="T19" fmla="*/ 2147483647 h 66"/>
              <a:gd name="T20" fmla="*/ 2147483647 w 40"/>
              <a:gd name="T21" fmla="*/ 2147483647 h 66"/>
              <a:gd name="T22" fmla="*/ 0 w 40"/>
              <a:gd name="T23" fmla="*/ 2147483647 h 66"/>
              <a:gd name="T24" fmla="*/ 2147483647 w 40"/>
              <a:gd name="T25" fmla="*/ 2147483647 h 66"/>
              <a:gd name="T26" fmla="*/ 2147483647 w 40"/>
              <a:gd name="T27" fmla="*/ 2147483647 h 66"/>
              <a:gd name="T28" fmla="*/ 2147483647 w 40"/>
              <a:gd name="T29" fmla="*/ 2147483647 h 66"/>
              <a:gd name="T30" fmla="*/ 2147483647 w 40"/>
              <a:gd name="T31" fmla="*/ 2147483647 h 66"/>
              <a:gd name="T32" fmla="*/ 2147483647 w 40"/>
              <a:gd name="T33" fmla="*/ 2147483647 h 66"/>
              <a:gd name="T34" fmla="*/ 2147483647 w 40"/>
              <a:gd name="T35" fmla="*/ 2147483647 h 66"/>
              <a:gd name="T36" fmla="*/ 2147483647 w 40"/>
              <a:gd name="T37" fmla="*/ 0 h 66"/>
              <a:gd name="T38" fmla="*/ 2147483647 w 40"/>
              <a:gd name="T39" fmla="*/ 0 h 66"/>
              <a:gd name="T40" fmla="*/ 2147483647 w 40"/>
              <a:gd name="T41" fmla="*/ 2147483647 h 66"/>
              <a:gd name="T42" fmla="*/ 2147483647 w 40"/>
              <a:gd name="T43" fmla="*/ 2147483647 h 66"/>
              <a:gd name="T44" fmla="*/ 2147483647 w 40"/>
              <a:gd name="T45" fmla="*/ 2147483647 h 66"/>
              <a:gd name="T46" fmla="*/ 2147483647 w 40"/>
              <a:gd name="T47" fmla="*/ 2147483647 h 66"/>
              <a:gd name="T48" fmla="*/ 2147483647 w 40"/>
              <a:gd name="T49" fmla="*/ 2147483647 h 66"/>
              <a:gd name="T50" fmla="*/ 2147483647 w 40"/>
              <a:gd name="T51" fmla="*/ 2147483647 h 66"/>
              <a:gd name="T52" fmla="*/ 2147483647 w 40"/>
              <a:gd name="T53" fmla="*/ 2147483647 h 66"/>
              <a:gd name="T54" fmla="*/ 2147483647 w 40"/>
              <a:gd name="T55" fmla="*/ 2147483647 h 6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40"/>
              <a:gd name="T85" fmla="*/ 0 h 66"/>
              <a:gd name="T86" fmla="*/ 40 w 40"/>
              <a:gd name="T87" fmla="*/ 66 h 6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40" h="66">
                <a:moveTo>
                  <a:pt x="40" y="26"/>
                </a:moveTo>
                <a:lnTo>
                  <a:pt x="40" y="31"/>
                </a:lnTo>
                <a:lnTo>
                  <a:pt x="40" y="34"/>
                </a:lnTo>
                <a:lnTo>
                  <a:pt x="39" y="39"/>
                </a:lnTo>
                <a:lnTo>
                  <a:pt x="39" y="43"/>
                </a:lnTo>
                <a:lnTo>
                  <a:pt x="38" y="47"/>
                </a:lnTo>
                <a:lnTo>
                  <a:pt x="38" y="52"/>
                </a:lnTo>
                <a:lnTo>
                  <a:pt x="34" y="51"/>
                </a:lnTo>
                <a:lnTo>
                  <a:pt x="29" y="66"/>
                </a:lnTo>
                <a:lnTo>
                  <a:pt x="16" y="61"/>
                </a:lnTo>
                <a:lnTo>
                  <a:pt x="5" y="57"/>
                </a:lnTo>
                <a:lnTo>
                  <a:pt x="0" y="55"/>
                </a:lnTo>
                <a:lnTo>
                  <a:pt x="2" y="37"/>
                </a:lnTo>
                <a:lnTo>
                  <a:pt x="2" y="30"/>
                </a:lnTo>
                <a:lnTo>
                  <a:pt x="3" y="18"/>
                </a:lnTo>
                <a:lnTo>
                  <a:pt x="3" y="13"/>
                </a:lnTo>
                <a:lnTo>
                  <a:pt x="4" y="8"/>
                </a:lnTo>
                <a:lnTo>
                  <a:pt x="5" y="6"/>
                </a:lnTo>
                <a:lnTo>
                  <a:pt x="12" y="0"/>
                </a:lnTo>
                <a:lnTo>
                  <a:pt x="17" y="0"/>
                </a:lnTo>
                <a:lnTo>
                  <a:pt x="17" y="4"/>
                </a:lnTo>
                <a:lnTo>
                  <a:pt x="24" y="4"/>
                </a:lnTo>
                <a:lnTo>
                  <a:pt x="23" y="11"/>
                </a:lnTo>
                <a:lnTo>
                  <a:pt x="23" y="12"/>
                </a:lnTo>
                <a:lnTo>
                  <a:pt x="23" y="15"/>
                </a:lnTo>
                <a:lnTo>
                  <a:pt x="21" y="25"/>
                </a:lnTo>
                <a:lnTo>
                  <a:pt x="34" y="26"/>
                </a:lnTo>
                <a:lnTo>
                  <a:pt x="40" y="26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39" name="Freeform 37"/>
          <xdr:cNvSpPr>
            <a:spLocks/>
          </xdr:cNvSpPr>
        </xdr:nvSpPr>
        <xdr:spPr bwMode="auto">
          <a:xfrm>
            <a:off x="2342869" y="4004092"/>
            <a:ext cx="828945" cy="764887"/>
          </a:xfrm>
          <a:custGeom>
            <a:avLst/>
            <a:gdLst>
              <a:gd name="T0" fmla="*/ 2147483647 w 87"/>
              <a:gd name="T1" fmla="*/ 2147483647 h 78"/>
              <a:gd name="T2" fmla="*/ 2147483647 w 87"/>
              <a:gd name="T3" fmla="*/ 2147483647 h 78"/>
              <a:gd name="T4" fmla="*/ 2147483647 w 87"/>
              <a:gd name="T5" fmla="*/ 2147483647 h 78"/>
              <a:gd name="T6" fmla="*/ 2147483647 w 87"/>
              <a:gd name="T7" fmla="*/ 2147483647 h 78"/>
              <a:gd name="T8" fmla="*/ 2147483647 w 87"/>
              <a:gd name="T9" fmla="*/ 2147483647 h 78"/>
              <a:gd name="T10" fmla="*/ 2147483647 w 87"/>
              <a:gd name="T11" fmla="*/ 2147483647 h 78"/>
              <a:gd name="T12" fmla="*/ 2147483647 w 87"/>
              <a:gd name="T13" fmla="*/ 2147483647 h 78"/>
              <a:gd name="T14" fmla="*/ 2147483647 w 87"/>
              <a:gd name="T15" fmla="*/ 2147483647 h 78"/>
              <a:gd name="T16" fmla="*/ 2147483647 w 87"/>
              <a:gd name="T17" fmla="*/ 2147483647 h 78"/>
              <a:gd name="T18" fmla="*/ 2147483647 w 87"/>
              <a:gd name="T19" fmla="*/ 2147483647 h 78"/>
              <a:gd name="T20" fmla="*/ 2147483647 w 87"/>
              <a:gd name="T21" fmla="*/ 2147483647 h 78"/>
              <a:gd name="T22" fmla="*/ 2147483647 w 87"/>
              <a:gd name="T23" fmla="*/ 2147483647 h 78"/>
              <a:gd name="T24" fmla="*/ 2147483647 w 87"/>
              <a:gd name="T25" fmla="*/ 2147483647 h 78"/>
              <a:gd name="T26" fmla="*/ 2147483647 w 87"/>
              <a:gd name="T27" fmla="*/ 2147483647 h 78"/>
              <a:gd name="T28" fmla="*/ 2147483647 w 87"/>
              <a:gd name="T29" fmla="*/ 2147483647 h 78"/>
              <a:gd name="T30" fmla="*/ 2147483647 w 87"/>
              <a:gd name="T31" fmla="*/ 2147483647 h 78"/>
              <a:gd name="T32" fmla="*/ 2147483647 w 87"/>
              <a:gd name="T33" fmla="*/ 2147483647 h 78"/>
              <a:gd name="T34" fmla="*/ 2147483647 w 87"/>
              <a:gd name="T35" fmla="*/ 2147483647 h 78"/>
              <a:gd name="T36" fmla="*/ 2147483647 w 87"/>
              <a:gd name="T37" fmla="*/ 2147483647 h 78"/>
              <a:gd name="T38" fmla="*/ 2147483647 w 87"/>
              <a:gd name="T39" fmla="*/ 2147483647 h 78"/>
              <a:gd name="T40" fmla="*/ 2147483647 w 87"/>
              <a:gd name="T41" fmla="*/ 2147483647 h 78"/>
              <a:gd name="T42" fmla="*/ 2147483647 w 87"/>
              <a:gd name="T43" fmla="*/ 2147483647 h 78"/>
              <a:gd name="T44" fmla="*/ 2147483647 w 87"/>
              <a:gd name="T45" fmla="*/ 2147483647 h 78"/>
              <a:gd name="T46" fmla="*/ 2147483647 w 87"/>
              <a:gd name="T47" fmla="*/ 2147483647 h 78"/>
              <a:gd name="T48" fmla="*/ 2147483647 w 87"/>
              <a:gd name="T49" fmla="*/ 2147483647 h 78"/>
              <a:gd name="T50" fmla="*/ 2147483647 w 87"/>
              <a:gd name="T51" fmla="*/ 2147483647 h 78"/>
              <a:gd name="T52" fmla="*/ 0 w 87"/>
              <a:gd name="T53" fmla="*/ 2147483647 h 78"/>
              <a:gd name="T54" fmla="*/ 2147483647 w 87"/>
              <a:gd name="T55" fmla="*/ 2147483647 h 78"/>
              <a:gd name="T56" fmla="*/ 2147483647 w 87"/>
              <a:gd name="T57" fmla="*/ 0 h 78"/>
              <a:gd name="T58" fmla="*/ 2147483647 w 87"/>
              <a:gd name="T59" fmla="*/ 0 h 78"/>
              <a:gd name="T60" fmla="*/ 2147483647 w 87"/>
              <a:gd name="T61" fmla="*/ 2147483647 h 78"/>
              <a:gd name="T62" fmla="*/ 2147483647 w 87"/>
              <a:gd name="T63" fmla="*/ 2147483647 h 78"/>
              <a:gd name="T64" fmla="*/ 2147483647 w 87"/>
              <a:gd name="T65" fmla="*/ 2147483647 h 78"/>
              <a:gd name="T66" fmla="*/ 2147483647 w 87"/>
              <a:gd name="T67" fmla="*/ 2147483647 h 78"/>
              <a:gd name="T68" fmla="*/ 2147483647 w 87"/>
              <a:gd name="T69" fmla="*/ 2147483647 h 78"/>
              <a:gd name="T70" fmla="*/ 2147483647 w 87"/>
              <a:gd name="T71" fmla="*/ 2147483647 h 78"/>
              <a:gd name="T72" fmla="*/ 2147483647 w 87"/>
              <a:gd name="T73" fmla="*/ 2147483647 h 78"/>
              <a:gd name="T74" fmla="*/ 2147483647 w 87"/>
              <a:gd name="T75" fmla="*/ 2147483647 h 78"/>
              <a:gd name="T76" fmla="*/ 2147483647 w 87"/>
              <a:gd name="T77" fmla="*/ 2147483647 h 78"/>
              <a:gd name="T78" fmla="*/ 2147483647 w 87"/>
              <a:gd name="T79" fmla="*/ 2147483647 h 78"/>
              <a:gd name="T80" fmla="*/ 2147483647 w 87"/>
              <a:gd name="T81" fmla="*/ 2147483647 h 78"/>
              <a:gd name="T82" fmla="*/ 2147483647 w 87"/>
              <a:gd name="T83" fmla="*/ 2147483647 h 78"/>
              <a:gd name="T84" fmla="*/ 2147483647 w 87"/>
              <a:gd name="T85" fmla="*/ 2147483647 h 78"/>
              <a:gd name="T86" fmla="*/ 2147483647 w 87"/>
              <a:gd name="T87" fmla="*/ 2147483647 h 78"/>
              <a:gd name="T88" fmla="*/ 2147483647 w 87"/>
              <a:gd name="T89" fmla="*/ 2147483647 h 78"/>
              <a:gd name="T90" fmla="*/ 2147483647 w 87"/>
              <a:gd name="T91" fmla="*/ 2147483647 h 78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87"/>
              <a:gd name="T139" fmla="*/ 0 h 78"/>
              <a:gd name="T140" fmla="*/ 87 w 87"/>
              <a:gd name="T141" fmla="*/ 78 h 78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87" h="78">
                <a:moveTo>
                  <a:pt x="87" y="36"/>
                </a:moveTo>
                <a:lnTo>
                  <a:pt x="86" y="37"/>
                </a:lnTo>
                <a:lnTo>
                  <a:pt x="81" y="37"/>
                </a:lnTo>
                <a:lnTo>
                  <a:pt x="81" y="43"/>
                </a:lnTo>
                <a:lnTo>
                  <a:pt x="82" y="50"/>
                </a:lnTo>
                <a:lnTo>
                  <a:pt x="74" y="51"/>
                </a:lnTo>
                <a:lnTo>
                  <a:pt x="62" y="53"/>
                </a:lnTo>
                <a:lnTo>
                  <a:pt x="60" y="55"/>
                </a:lnTo>
                <a:lnTo>
                  <a:pt x="49" y="60"/>
                </a:lnTo>
                <a:lnTo>
                  <a:pt x="47" y="61"/>
                </a:lnTo>
                <a:lnTo>
                  <a:pt x="46" y="62"/>
                </a:lnTo>
                <a:lnTo>
                  <a:pt x="44" y="63"/>
                </a:lnTo>
                <a:lnTo>
                  <a:pt x="42" y="65"/>
                </a:lnTo>
                <a:lnTo>
                  <a:pt x="36" y="68"/>
                </a:lnTo>
                <a:lnTo>
                  <a:pt x="33" y="70"/>
                </a:lnTo>
                <a:lnTo>
                  <a:pt x="28" y="72"/>
                </a:lnTo>
                <a:lnTo>
                  <a:pt x="19" y="78"/>
                </a:lnTo>
                <a:lnTo>
                  <a:pt x="14" y="66"/>
                </a:lnTo>
                <a:lnTo>
                  <a:pt x="13" y="64"/>
                </a:lnTo>
                <a:lnTo>
                  <a:pt x="13" y="61"/>
                </a:lnTo>
                <a:lnTo>
                  <a:pt x="12" y="40"/>
                </a:lnTo>
                <a:lnTo>
                  <a:pt x="12" y="37"/>
                </a:lnTo>
                <a:lnTo>
                  <a:pt x="12" y="24"/>
                </a:lnTo>
                <a:lnTo>
                  <a:pt x="11" y="16"/>
                </a:lnTo>
                <a:lnTo>
                  <a:pt x="10" y="14"/>
                </a:lnTo>
                <a:lnTo>
                  <a:pt x="1" y="15"/>
                </a:lnTo>
                <a:lnTo>
                  <a:pt x="0" y="11"/>
                </a:lnTo>
                <a:lnTo>
                  <a:pt x="2" y="10"/>
                </a:lnTo>
                <a:lnTo>
                  <a:pt x="4" y="0"/>
                </a:lnTo>
                <a:lnTo>
                  <a:pt x="9" y="0"/>
                </a:lnTo>
                <a:lnTo>
                  <a:pt x="12" y="1"/>
                </a:ln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5" y="8"/>
                </a:lnTo>
                <a:lnTo>
                  <a:pt x="30" y="10"/>
                </a:lnTo>
                <a:lnTo>
                  <a:pt x="36" y="14"/>
                </a:lnTo>
                <a:lnTo>
                  <a:pt x="42" y="17"/>
                </a:lnTo>
                <a:lnTo>
                  <a:pt x="50" y="21"/>
                </a:lnTo>
                <a:lnTo>
                  <a:pt x="59" y="26"/>
                </a:lnTo>
                <a:lnTo>
                  <a:pt x="62" y="27"/>
                </a:lnTo>
                <a:lnTo>
                  <a:pt x="67" y="30"/>
                </a:lnTo>
                <a:lnTo>
                  <a:pt x="70" y="31"/>
                </a:lnTo>
                <a:lnTo>
                  <a:pt x="73" y="32"/>
                </a:lnTo>
                <a:lnTo>
                  <a:pt x="79" y="34"/>
                </a:lnTo>
                <a:lnTo>
                  <a:pt x="87" y="36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0" name="Freeform 38"/>
          <xdr:cNvSpPr>
            <a:spLocks/>
          </xdr:cNvSpPr>
        </xdr:nvSpPr>
        <xdr:spPr bwMode="auto">
          <a:xfrm>
            <a:off x="1771801" y="6005612"/>
            <a:ext cx="475558" cy="333912"/>
          </a:xfrm>
          <a:custGeom>
            <a:avLst/>
            <a:gdLst>
              <a:gd name="T0" fmla="*/ 2147483647 w 50"/>
              <a:gd name="T1" fmla="*/ 2147483647 h 34"/>
              <a:gd name="T2" fmla="*/ 2147483647 w 50"/>
              <a:gd name="T3" fmla="*/ 2147483647 h 34"/>
              <a:gd name="T4" fmla="*/ 2147483647 w 50"/>
              <a:gd name="T5" fmla="*/ 2147483647 h 34"/>
              <a:gd name="T6" fmla="*/ 2147483647 w 50"/>
              <a:gd name="T7" fmla="*/ 2147483647 h 34"/>
              <a:gd name="T8" fmla="*/ 0 w 50"/>
              <a:gd name="T9" fmla="*/ 2147483647 h 34"/>
              <a:gd name="T10" fmla="*/ 2147483647 w 50"/>
              <a:gd name="T11" fmla="*/ 2147483647 h 34"/>
              <a:gd name="T12" fmla="*/ 2147483647 w 50"/>
              <a:gd name="T13" fmla="*/ 2147483647 h 34"/>
              <a:gd name="T14" fmla="*/ 2147483647 w 50"/>
              <a:gd name="T15" fmla="*/ 2147483647 h 34"/>
              <a:gd name="T16" fmla="*/ 2147483647 w 50"/>
              <a:gd name="T17" fmla="*/ 2147483647 h 34"/>
              <a:gd name="T18" fmla="*/ 2147483647 w 50"/>
              <a:gd name="T19" fmla="*/ 2147483647 h 34"/>
              <a:gd name="T20" fmla="*/ 2147483647 w 50"/>
              <a:gd name="T21" fmla="*/ 2147483647 h 34"/>
              <a:gd name="T22" fmla="*/ 2147483647 w 50"/>
              <a:gd name="T23" fmla="*/ 2147483647 h 34"/>
              <a:gd name="T24" fmla="*/ 2147483647 w 50"/>
              <a:gd name="T25" fmla="*/ 2147483647 h 34"/>
              <a:gd name="T26" fmla="*/ 2147483647 w 50"/>
              <a:gd name="T27" fmla="*/ 2147483647 h 34"/>
              <a:gd name="T28" fmla="*/ 2147483647 w 50"/>
              <a:gd name="T29" fmla="*/ 2147483647 h 34"/>
              <a:gd name="T30" fmla="*/ 2147483647 w 50"/>
              <a:gd name="T31" fmla="*/ 2147483647 h 34"/>
              <a:gd name="T32" fmla="*/ 2147483647 w 50"/>
              <a:gd name="T33" fmla="*/ 2147483647 h 34"/>
              <a:gd name="T34" fmla="*/ 2147483647 w 50"/>
              <a:gd name="T35" fmla="*/ 0 h 34"/>
              <a:gd name="T36" fmla="*/ 2147483647 w 50"/>
              <a:gd name="T37" fmla="*/ 2147483647 h 34"/>
              <a:gd name="T38" fmla="*/ 2147483647 w 50"/>
              <a:gd name="T39" fmla="*/ 2147483647 h 34"/>
              <a:gd name="T40" fmla="*/ 2147483647 w 50"/>
              <a:gd name="T41" fmla="*/ 2147483647 h 34"/>
              <a:gd name="T42" fmla="*/ 2147483647 w 50"/>
              <a:gd name="T43" fmla="*/ 2147483647 h 34"/>
              <a:gd name="T44" fmla="*/ 2147483647 w 50"/>
              <a:gd name="T45" fmla="*/ 2147483647 h 34"/>
              <a:gd name="T46" fmla="*/ 2147483647 w 50"/>
              <a:gd name="T47" fmla="*/ 2147483647 h 34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50"/>
              <a:gd name="T73" fmla="*/ 0 h 34"/>
              <a:gd name="T74" fmla="*/ 50 w 50"/>
              <a:gd name="T75" fmla="*/ 34 h 34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50" h="34">
                <a:moveTo>
                  <a:pt x="50" y="34"/>
                </a:moveTo>
                <a:lnTo>
                  <a:pt x="35" y="33"/>
                </a:lnTo>
                <a:lnTo>
                  <a:pt x="18" y="31"/>
                </a:lnTo>
                <a:lnTo>
                  <a:pt x="2" y="29"/>
                </a:lnTo>
                <a:lnTo>
                  <a:pt x="0" y="18"/>
                </a:lnTo>
                <a:lnTo>
                  <a:pt x="16" y="14"/>
                </a:lnTo>
                <a:lnTo>
                  <a:pt x="18" y="13"/>
                </a:lnTo>
                <a:lnTo>
                  <a:pt x="19" y="13"/>
                </a:lnTo>
                <a:lnTo>
                  <a:pt x="21" y="12"/>
                </a:lnTo>
                <a:lnTo>
                  <a:pt x="22" y="10"/>
                </a:lnTo>
                <a:lnTo>
                  <a:pt x="23" y="9"/>
                </a:lnTo>
                <a:lnTo>
                  <a:pt x="25" y="7"/>
                </a:lnTo>
                <a:lnTo>
                  <a:pt x="26" y="4"/>
                </a:lnTo>
                <a:lnTo>
                  <a:pt x="26" y="3"/>
                </a:lnTo>
                <a:lnTo>
                  <a:pt x="27" y="2"/>
                </a:lnTo>
                <a:lnTo>
                  <a:pt x="28" y="2"/>
                </a:lnTo>
                <a:lnTo>
                  <a:pt x="30" y="1"/>
                </a:lnTo>
                <a:lnTo>
                  <a:pt x="36" y="0"/>
                </a:lnTo>
                <a:lnTo>
                  <a:pt x="36" y="9"/>
                </a:lnTo>
                <a:lnTo>
                  <a:pt x="35" y="23"/>
                </a:lnTo>
                <a:lnTo>
                  <a:pt x="42" y="24"/>
                </a:lnTo>
                <a:lnTo>
                  <a:pt x="50" y="24"/>
                </a:lnTo>
                <a:lnTo>
                  <a:pt x="50" y="32"/>
                </a:lnTo>
                <a:lnTo>
                  <a:pt x="50" y="34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1" name="Freeform 39"/>
          <xdr:cNvSpPr>
            <a:spLocks/>
          </xdr:cNvSpPr>
        </xdr:nvSpPr>
        <xdr:spPr bwMode="auto">
          <a:xfrm>
            <a:off x="5876333" y="4483598"/>
            <a:ext cx="781191" cy="510574"/>
          </a:xfrm>
          <a:custGeom>
            <a:avLst/>
            <a:gdLst>
              <a:gd name="T0" fmla="*/ 0 w 82"/>
              <a:gd name="T1" fmla="*/ 2147483647 h 52"/>
              <a:gd name="T2" fmla="*/ 2147483647 w 82"/>
              <a:gd name="T3" fmla="*/ 2147483647 h 52"/>
              <a:gd name="T4" fmla="*/ 2147483647 w 82"/>
              <a:gd name="T5" fmla="*/ 2147483647 h 52"/>
              <a:gd name="T6" fmla="*/ 2147483647 w 82"/>
              <a:gd name="T7" fmla="*/ 2147483647 h 52"/>
              <a:gd name="T8" fmla="*/ 2147483647 w 82"/>
              <a:gd name="T9" fmla="*/ 2147483647 h 52"/>
              <a:gd name="T10" fmla="*/ 2147483647 w 82"/>
              <a:gd name="T11" fmla="*/ 2147483647 h 52"/>
              <a:gd name="T12" fmla="*/ 2147483647 w 82"/>
              <a:gd name="T13" fmla="*/ 0 h 52"/>
              <a:gd name="T14" fmla="*/ 2147483647 w 82"/>
              <a:gd name="T15" fmla="*/ 2147483647 h 52"/>
              <a:gd name="T16" fmla="*/ 2147483647 w 82"/>
              <a:gd name="T17" fmla="*/ 2147483647 h 52"/>
              <a:gd name="T18" fmla="*/ 2147483647 w 82"/>
              <a:gd name="T19" fmla="*/ 2147483647 h 52"/>
              <a:gd name="T20" fmla="*/ 2147483647 w 82"/>
              <a:gd name="T21" fmla="*/ 2147483647 h 52"/>
              <a:gd name="T22" fmla="*/ 2147483647 w 82"/>
              <a:gd name="T23" fmla="*/ 2147483647 h 52"/>
              <a:gd name="T24" fmla="*/ 2147483647 w 82"/>
              <a:gd name="T25" fmla="*/ 2147483647 h 52"/>
              <a:gd name="T26" fmla="*/ 2147483647 w 82"/>
              <a:gd name="T27" fmla="*/ 2147483647 h 52"/>
              <a:gd name="T28" fmla="*/ 2147483647 w 82"/>
              <a:gd name="T29" fmla="*/ 2147483647 h 52"/>
              <a:gd name="T30" fmla="*/ 2147483647 w 82"/>
              <a:gd name="T31" fmla="*/ 2147483647 h 52"/>
              <a:gd name="T32" fmla="*/ 2147483647 w 82"/>
              <a:gd name="T33" fmla="*/ 2147483647 h 52"/>
              <a:gd name="T34" fmla="*/ 2147483647 w 82"/>
              <a:gd name="T35" fmla="*/ 2147483647 h 52"/>
              <a:gd name="T36" fmla="*/ 0 w 82"/>
              <a:gd name="T37" fmla="*/ 2147483647 h 5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82"/>
              <a:gd name="T58" fmla="*/ 0 h 52"/>
              <a:gd name="T59" fmla="*/ 82 w 82"/>
              <a:gd name="T60" fmla="*/ 52 h 5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82" h="52">
                <a:moveTo>
                  <a:pt x="0" y="1"/>
                </a:moveTo>
                <a:lnTo>
                  <a:pt x="14" y="1"/>
                </a:lnTo>
                <a:lnTo>
                  <a:pt x="33" y="2"/>
                </a:lnTo>
                <a:lnTo>
                  <a:pt x="36" y="2"/>
                </a:lnTo>
                <a:lnTo>
                  <a:pt x="38" y="2"/>
                </a:lnTo>
                <a:lnTo>
                  <a:pt x="40" y="1"/>
                </a:lnTo>
                <a:lnTo>
                  <a:pt x="43" y="0"/>
                </a:lnTo>
                <a:lnTo>
                  <a:pt x="44" y="1"/>
                </a:lnTo>
                <a:lnTo>
                  <a:pt x="50" y="4"/>
                </a:lnTo>
                <a:lnTo>
                  <a:pt x="51" y="5"/>
                </a:lnTo>
                <a:lnTo>
                  <a:pt x="53" y="7"/>
                </a:lnTo>
                <a:lnTo>
                  <a:pt x="63" y="23"/>
                </a:lnTo>
                <a:lnTo>
                  <a:pt x="71" y="35"/>
                </a:lnTo>
                <a:lnTo>
                  <a:pt x="74" y="40"/>
                </a:lnTo>
                <a:lnTo>
                  <a:pt x="82" y="52"/>
                </a:lnTo>
                <a:lnTo>
                  <a:pt x="71" y="46"/>
                </a:lnTo>
                <a:lnTo>
                  <a:pt x="46" y="31"/>
                </a:lnTo>
                <a:lnTo>
                  <a:pt x="38" y="26"/>
                </a:lnTo>
                <a:lnTo>
                  <a:pt x="0" y="1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2" name="Freeform 40"/>
          <xdr:cNvSpPr>
            <a:spLocks/>
          </xdr:cNvSpPr>
        </xdr:nvSpPr>
        <xdr:spPr bwMode="auto">
          <a:xfrm>
            <a:off x="5656660" y="4405947"/>
            <a:ext cx="657028" cy="745474"/>
          </a:xfrm>
          <a:custGeom>
            <a:avLst/>
            <a:gdLst>
              <a:gd name="T0" fmla="*/ 2147483647 w 69"/>
              <a:gd name="T1" fmla="*/ 0 h 76"/>
              <a:gd name="T2" fmla="*/ 2147483647 w 69"/>
              <a:gd name="T3" fmla="*/ 0 h 76"/>
              <a:gd name="T4" fmla="*/ 2147483647 w 69"/>
              <a:gd name="T5" fmla="*/ 0 h 76"/>
              <a:gd name="T6" fmla="*/ 2147483647 w 69"/>
              <a:gd name="T7" fmla="*/ 2147483647 h 76"/>
              <a:gd name="T8" fmla="*/ 2147483647 w 69"/>
              <a:gd name="T9" fmla="*/ 2147483647 h 76"/>
              <a:gd name="T10" fmla="*/ 2147483647 w 69"/>
              <a:gd name="T11" fmla="*/ 2147483647 h 76"/>
              <a:gd name="T12" fmla="*/ 2147483647 w 69"/>
              <a:gd name="T13" fmla="*/ 2147483647 h 76"/>
              <a:gd name="T14" fmla="*/ 2147483647 w 69"/>
              <a:gd name="T15" fmla="*/ 2147483647 h 76"/>
              <a:gd name="T16" fmla="*/ 2147483647 w 69"/>
              <a:gd name="T17" fmla="*/ 2147483647 h 76"/>
              <a:gd name="T18" fmla="*/ 2147483647 w 69"/>
              <a:gd name="T19" fmla="*/ 2147483647 h 76"/>
              <a:gd name="T20" fmla="*/ 2147483647 w 69"/>
              <a:gd name="T21" fmla="*/ 2147483647 h 76"/>
              <a:gd name="T22" fmla="*/ 2147483647 w 69"/>
              <a:gd name="T23" fmla="*/ 2147483647 h 76"/>
              <a:gd name="T24" fmla="*/ 2147483647 w 69"/>
              <a:gd name="T25" fmla="*/ 2147483647 h 76"/>
              <a:gd name="T26" fmla="*/ 2147483647 w 69"/>
              <a:gd name="T27" fmla="*/ 2147483647 h 76"/>
              <a:gd name="T28" fmla="*/ 2147483647 w 69"/>
              <a:gd name="T29" fmla="*/ 2147483647 h 76"/>
              <a:gd name="T30" fmla="*/ 2147483647 w 69"/>
              <a:gd name="T31" fmla="*/ 2147483647 h 76"/>
              <a:gd name="T32" fmla="*/ 2147483647 w 69"/>
              <a:gd name="T33" fmla="*/ 2147483647 h 76"/>
              <a:gd name="T34" fmla="*/ 2147483647 w 69"/>
              <a:gd name="T35" fmla="*/ 2147483647 h 76"/>
              <a:gd name="T36" fmla="*/ 2147483647 w 69"/>
              <a:gd name="T37" fmla="*/ 2147483647 h 76"/>
              <a:gd name="T38" fmla="*/ 2147483647 w 69"/>
              <a:gd name="T39" fmla="*/ 2147483647 h 76"/>
              <a:gd name="T40" fmla="*/ 2147483647 w 69"/>
              <a:gd name="T41" fmla="*/ 2147483647 h 76"/>
              <a:gd name="T42" fmla="*/ 2147483647 w 69"/>
              <a:gd name="T43" fmla="*/ 2147483647 h 76"/>
              <a:gd name="T44" fmla="*/ 2147483647 w 69"/>
              <a:gd name="T45" fmla="*/ 2147483647 h 76"/>
              <a:gd name="T46" fmla="*/ 2147483647 w 69"/>
              <a:gd name="T47" fmla="*/ 2147483647 h 76"/>
              <a:gd name="T48" fmla="*/ 2147483647 w 69"/>
              <a:gd name="T49" fmla="*/ 2147483647 h 76"/>
              <a:gd name="T50" fmla="*/ 2147483647 w 69"/>
              <a:gd name="T51" fmla="*/ 2147483647 h 76"/>
              <a:gd name="T52" fmla="*/ 2147483647 w 69"/>
              <a:gd name="T53" fmla="*/ 2147483647 h 76"/>
              <a:gd name="T54" fmla="*/ 2147483647 w 69"/>
              <a:gd name="T55" fmla="*/ 2147483647 h 76"/>
              <a:gd name="T56" fmla="*/ 2147483647 w 69"/>
              <a:gd name="T57" fmla="*/ 2147483647 h 76"/>
              <a:gd name="T58" fmla="*/ 2147483647 w 69"/>
              <a:gd name="T59" fmla="*/ 2147483647 h 76"/>
              <a:gd name="T60" fmla="*/ 2147483647 w 69"/>
              <a:gd name="T61" fmla="*/ 2147483647 h 76"/>
              <a:gd name="T62" fmla="*/ 2147483647 w 69"/>
              <a:gd name="T63" fmla="*/ 2147483647 h 76"/>
              <a:gd name="T64" fmla="*/ 2147483647 w 69"/>
              <a:gd name="T65" fmla="*/ 2147483647 h 76"/>
              <a:gd name="T66" fmla="*/ 2147483647 w 69"/>
              <a:gd name="T67" fmla="*/ 2147483647 h 76"/>
              <a:gd name="T68" fmla="*/ 2147483647 w 69"/>
              <a:gd name="T69" fmla="*/ 2147483647 h 76"/>
              <a:gd name="T70" fmla="*/ 2147483647 w 69"/>
              <a:gd name="T71" fmla="*/ 2147483647 h 76"/>
              <a:gd name="T72" fmla="*/ 2147483647 w 69"/>
              <a:gd name="T73" fmla="*/ 2147483647 h 76"/>
              <a:gd name="T74" fmla="*/ 2147483647 w 69"/>
              <a:gd name="T75" fmla="*/ 2147483647 h 76"/>
              <a:gd name="T76" fmla="*/ 2147483647 w 69"/>
              <a:gd name="T77" fmla="*/ 2147483647 h 76"/>
              <a:gd name="T78" fmla="*/ 2147483647 w 69"/>
              <a:gd name="T79" fmla="*/ 2147483647 h 76"/>
              <a:gd name="T80" fmla="*/ 2147483647 w 69"/>
              <a:gd name="T81" fmla="*/ 2147483647 h 76"/>
              <a:gd name="T82" fmla="*/ 2147483647 w 69"/>
              <a:gd name="T83" fmla="*/ 2147483647 h 76"/>
              <a:gd name="T84" fmla="*/ 2147483647 w 69"/>
              <a:gd name="T85" fmla="*/ 2147483647 h 76"/>
              <a:gd name="T86" fmla="*/ 2147483647 w 69"/>
              <a:gd name="T87" fmla="*/ 2147483647 h 76"/>
              <a:gd name="T88" fmla="*/ 2147483647 w 69"/>
              <a:gd name="T89" fmla="*/ 2147483647 h 76"/>
              <a:gd name="T90" fmla="*/ 2147483647 w 69"/>
              <a:gd name="T91" fmla="*/ 2147483647 h 76"/>
              <a:gd name="T92" fmla="*/ 2147483647 w 69"/>
              <a:gd name="T93" fmla="*/ 2147483647 h 76"/>
              <a:gd name="T94" fmla="*/ 2147483647 w 69"/>
              <a:gd name="T95" fmla="*/ 2147483647 h 76"/>
              <a:gd name="T96" fmla="*/ 2147483647 w 69"/>
              <a:gd name="T97" fmla="*/ 2147483647 h 76"/>
              <a:gd name="T98" fmla="*/ 2147483647 w 69"/>
              <a:gd name="T99" fmla="*/ 2147483647 h 76"/>
              <a:gd name="T100" fmla="*/ 2147483647 w 69"/>
              <a:gd name="T101" fmla="*/ 2147483647 h 76"/>
              <a:gd name="T102" fmla="*/ 2147483647 w 69"/>
              <a:gd name="T103" fmla="*/ 2147483647 h 76"/>
              <a:gd name="T104" fmla="*/ 0 w 69"/>
              <a:gd name="T105" fmla="*/ 0 h 76"/>
              <a:gd name="T106" fmla="*/ 2147483647 w 69"/>
              <a:gd name="T107" fmla="*/ 0 h 7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69"/>
              <a:gd name="T163" fmla="*/ 0 h 76"/>
              <a:gd name="T164" fmla="*/ 69 w 69"/>
              <a:gd name="T165" fmla="*/ 76 h 7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69" h="76">
                <a:moveTo>
                  <a:pt x="1" y="0"/>
                </a:moveTo>
                <a:lnTo>
                  <a:pt x="3" y="0"/>
                </a:lnTo>
                <a:lnTo>
                  <a:pt x="5" y="0"/>
                </a:lnTo>
                <a:lnTo>
                  <a:pt x="7" y="2"/>
                </a:lnTo>
                <a:lnTo>
                  <a:pt x="19" y="9"/>
                </a:lnTo>
                <a:lnTo>
                  <a:pt x="23" y="9"/>
                </a:lnTo>
                <a:lnTo>
                  <a:pt x="61" y="34"/>
                </a:lnTo>
                <a:lnTo>
                  <a:pt x="69" y="39"/>
                </a:lnTo>
                <a:lnTo>
                  <a:pt x="69" y="41"/>
                </a:lnTo>
                <a:lnTo>
                  <a:pt x="67" y="45"/>
                </a:lnTo>
                <a:lnTo>
                  <a:pt x="67" y="47"/>
                </a:lnTo>
                <a:lnTo>
                  <a:pt x="64" y="47"/>
                </a:lnTo>
                <a:lnTo>
                  <a:pt x="62" y="48"/>
                </a:lnTo>
                <a:lnTo>
                  <a:pt x="59" y="51"/>
                </a:lnTo>
                <a:lnTo>
                  <a:pt x="57" y="53"/>
                </a:lnTo>
                <a:lnTo>
                  <a:pt x="55" y="57"/>
                </a:lnTo>
                <a:lnTo>
                  <a:pt x="54" y="59"/>
                </a:lnTo>
                <a:lnTo>
                  <a:pt x="52" y="63"/>
                </a:lnTo>
                <a:lnTo>
                  <a:pt x="51" y="69"/>
                </a:lnTo>
                <a:lnTo>
                  <a:pt x="47" y="72"/>
                </a:lnTo>
                <a:lnTo>
                  <a:pt x="45" y="74"/>
                </a:lnTo>
                <a:lnTo>
                  <a:pt x="44" y="76"/>
                </a:lnTo>
                <a:lnTo>
                  <a:pt x="42" y="75"/>
                </a:lnTo>
                <a:lnTo>
                  <a:pt x="38" y="72"/>
                </a:lnTo>
                <a:lnTo>
                  <a:pt x="38" y="69"/>
                </a:lnTo>
                <a:lnTo>
                  <a:pt x="39" y="68"/>
                </a:lnTo>
                <a:lnTo>
                  <a:pt x="39" y="66"/>
                </a:lnTo>
                <a:lnTo>
                  <a:pt x="38" y="64"/>
                </a:lnTo>
                <a:lnTo>
                  <a:pt x="38" y="62"/>
                </a:lnTo>
                <a:lnTo>
                  <a:pt x="37" y="61"/>
                </a:lnTo>
                <a:lnTo>
                  <a:pt x="37" y="58"/>
                </a:lnTo>
                <a:lnTo>
                  <a:pt x="35" y="59"/>
                </a:lnTo>
                <a:lnTo>
                  <a:pt x="34" y="57"/>
                </a:lnTo>
                <a:lnTo>
                  <a:pt x="32" y="53"/>
                </a:lnTo>
                <a:lnTo>
                  <a:pt x="31" y="51"/>
                </a:lnTo>
                <a:lnTo>
                  <a:pt x="29" y="48"/>
                </a:lnTo>
                <a:lnTo>
                  <a:pt x="29" y="47"/>
                </a:lnTo>
                <a:lnTo>
                  <a:pt x="28" y="46"/>
                </a:lnTo>
                <a:lnTo>
                  <a:pt x="24" y="43"/>
                </a:lnTo>
                <a:lnTo>
                  <a:pt x="20" y="43"/>
                </a:lnTo>
                <a:lnTo>
                  <a:pt x="17" y="43"/>
                </a:lnTo>
                <a:lnTo>
                  <a:pt x="15" y="43"/>
                </a:lnTo>
                <a:lnTo>
                  <a:pt x="12" y="43"/>
                </a:lnTo>
                <a:lnTo>
                  <a:pt x="10" y="45"/>
                </a:lnTo>
                <a:lnTo>
                  <a:pt x="6" y="47"/>
                </a:lnTo>
                <a:lnTo>
                  <a:pt x="5" y="48"/>
                </a:lnTo>
                <a:lnTo>
                  <a:pt x="2" y="49"/>
                </a:lnTo>
                <a:lnTo>
                  <a:pt x="2" y="40"/>
                </a:lnTo>
                <a:lnTo>
                  <a:pt x="1" y="33"/>
                </a:lnTo>
                <a:lnTo>
                  <a:pt x="1" y="26"/>
                </a:lnTo>
                <a:lnTo>
                  <a:pt x="2" y="13"/>
                </a:lnTo>
                <a:lnTo>
                  <a:pt x="2" y="7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3" name="Freeform 41"/>
          <xdr:cNvSpPr>
            <a:spLocks/>
          </xdr:cNvSpPr>
        </xdr:nvSpPr>
        <xdr:spPr bwMode="auto">
          <a:xfrm>
            <a:off x="7904721" y="2922757"/>
            <a:ext cx="609272" cy="462043"/>
          </a:xfrm>
          <a:custGeom>
            <a:avLst/>
            <a:gdLst>
              <a:gd name="T0" fmla="*/ 2147483647 w 64"/>
              <a:gd name="T1" fmla="*/ 2147483647 h 47"/>
              <a:gd name="T2" fmla="*/ 2147483647 w 64"/>
              <a:gd name="T3" fmla="*/ 2147483647 h 47"/>
              <a:gd name="T4" fmla="*/ 2147483647 w 64"/>
              <a:gd name="T5" fmla="*/ 2147483647 h 47"/>
              <a:gd name="T6" fmla="*/ 2147483647 w 64"/>
              <a:gd name="T7" fmla="*/ 2147483647 h 47"/>
              <a:gd name="T8" fmla="*/ 2147483647 w 64"/>
              <a:gd name="T9" fmla="*/ 2147483647 h 47"/>
              <a:gd name="T10" fmla="*/ 2147483647 w 64"/>
              <a:gd name="T11" fmla="*/ 2147483647 h 47"/>
              <a:gd name="T12" fmla="*/ 2147483647 w 64"/>
              <a:gd name="T13" fmla="*/ 2147483647 h 47"/>
              <a:gd name="T14" fmla="*/ 2147483647 w 64"/>
              <a:gd name="T15" fmla="*/ 2147483647 h 47"/>
              <a:gd name="T16" fmla="*/ 2147483647 w 64"/>
              <a:gd name="T17" fmla="*/ 2147483647 h 47"/>
              <a:gd name="T18" fmla="*/ 0 w 64"/>
              <a:gd name="T19" fmla="*/ 2147483647 h 47"/>
              <a:gd name="T20" fmla="*/ 2147483647 w 64"/>
              <a:gd name="T21" fmla="*/ 2147483647 h 47"/>
              <a:gd name="T22" fmla="*/ 2147483647 w 64"/>
              <a:gd name="T23" fmla="*/ 2147483647 h 47"/>
              <a:gd name="T24" fmla="*/ 2147483647 w 64"/>
              <a:gd name="T25" fmla="*/ 0 h 47"/>
              <a:gd name="T26" fmla="*/ 2147483647 w 64"/>
              <a:gd name="T27" fmla="*/ 2147483647 h 47"/>
              <a:gd name="T28" fmla="*/ 2147483647 w 64"/>
              <a:gd name="T29" fmla="*/ 2147483647 h 47"/>
              <a:gd name="T30" fmla="*/ 2147483647 w 64"/>
              <a:gd name="T31" fmla="*/ 2147483647 h 47"/>
              <a:gd name="T32" fmla="*/ 2147483647 w 64"/>
              <a:gd name="T33" fmla="*/ 2147483647 h 47"/>
              <a:gd name="T34" fmla="*/ 2147483647 w 64"/>
              <a:gd name="T35" fmla="*/ 2147483647 h 47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"/>
              <a:gd name="T55" fmla="*/ 0 h 47"/>
              <a:gd name="T56" fmla="*/ 64 w 64"/>
              <a:gd name="T57" fmla="*/ 47 h 47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" h="47">
                <a:moveTo>
                  <a:pt x="64" y="23"/>
                </a:moveTo>
                <a:lnTo>
                  <a:pt x="58" y="27"/>
                </a:lnTo>
                <a:lnTo>
                  <a:pt x="53" y="31"/>
                </a:lnTo>
                <a:lnTo>
                  <a:pt x="50" y="34"/>
                </a:lnTo>
                <a:lnTo>
                  <a:pt x="33" y="47"/>
                </a:lnTo>
                <a:lnTo>
                  <a:pt x="19" y="36"/>
                </a:lnTo>
                <a:lnTo>
                  <a:pt x="16" y="34"/>
                </a:lnTo>
                <a:lnTo>
                  <a:pt x="12" y="32"/>
                </a:lnTo>
                <a:lnTo>
                  <a:pt x="6" y="27"/>
                </a:lnTo>
                <a:lnTo>
                  <a:pt x="0" y="23"/>
                </a:lnTo>
                <a:lnTo>
                  <a:pt x="12" y="15"/>
                </a:lnTo>
                <a:lnTo>
                  <a:pt x="21" y="9"/>
                </a:lnTo>
                <a:lnTo>
                  <a:pt x="37" y="0"/>
                </a:lnTo>
                <a:lnTo>
                  <a:pt x="44" y="6"/>
                </a:lnTo>
                <a:lnTo>
                  <a:pt x="49" y="10"/>
                </a:lnTo>
                <a:lnTo>
                  <a:pt x="53" y="13"/>
                </a:lnTo>
                <a:lnTo>
                  <a:pt x="60" y="19"/>
                </a:lnTo>
                <a:lnTo>
                  <a:pt x="64" y="23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4" name="Freeform 42"/>
          <xdr:cNvSpPr>
            <a:spLocks/>
          </xdr:cNvSpPr>
        </xdr:nvSpPr>
        <xdr:spPr bwMode="auto">
          <a:xfrm>
            <a:off x="7570436" y="2777162"/>
            <a:ext cx="685679" cy="578519"/>
          </a:xfrm>
          <a:custGeom>
            <a:avLst/>
            <a:gdLst>
              <a:gd name="T0" fmla="*/ 2147483647 w 72"/>
              <a:gd name="T1" fmla="*/ 2147483647 h 59"/>
              <a:gd name="T2" fmla="*/ 2147483647 w 72"/>
              <a:gd name="T3" fmla="*/ 2147483647 h 59"/>
              <a:gd name="T4" fmla="*/ 2147483647 w 72"/>
              <a:gd name="T5" fmla="*/ 2147483647 h 59"/>
              <a:gd name="T6" fmla="*/ 2147483647 w 72"/>
              <a:gd name="T7" fmla="*/ 2147483647 h 59"/>
              <a:gd name="T8" fmla="*/ 2147483647 w 72"/>
              <a:gd name="T9" fmla="*/ 2147483647 h 59"/>
              <a:gd name="T10" fmla="*/ 0 w 72"/>
              <a:gd name="T11" fmla="*/ 2147483647 h 59"/>
              <a:gd name="T12" fmla="*/ 0 w 72"/>
              <a:gd name="T13" fmla="*/ 2147483647 h 59"/>
              <a:gd name="T14" fmla="*/ 0 w 72"/>
              <a:gd name="T15" fmla="*/ 2147483647 h 59"/>
              <a:gd name="T16" fmla="*/ 0 w 72"/>
              <a:gd name="T17" fmla="*/ 2147483647 h 59"/>
              <a:gd name="T18" fmla="*/ 0 w 72"/>
              <a:gd name="T19" fmla="*/ 2147483647 h 59"/>
              <a:gd name="T20" fmla="*/ 2147483647 w 72"/>
              <a:gd name="T21" fmla="*/ 2147483647 h 59"/>
              <a:gd name="T22" fmla="*/ 2147483647 w 72"/>
              <a:gd name="T23" fmla="*/ 2147483647 h 59"/>
              <a:gd name="T24" fmla="*/ 2147483647 w 72"/>
              <a:gd name="T25" fmla="*/ 2147483647 h 59"/>
              <a:gd name="T26" fmla="*/ 2147483647 w 72"/>
              <a:gd name="T27" fmla="*/ 2147483647 h 59"/>
              <a:gd name="T28" fmla="*/ 2147483647 w 72"/>
              <a:gd name="T29" fmla="*/ 2147483647 h 59"/>
              <a:gd name="T30" fmla="*/ 2147483647 w 72"/>
              <a:gd name="T31" fmla="*/ 2147483647 h 59"/>
              <a:gd name="T32" fmla="*/ 2147483647 w 72"/>
              <a:gd name="T33" fmla="*/ 2147483647 h 59"/>
              <a:gd name="T34" fmla="*/ 2147483647 w 72"/>
              <a:gd name="T35" fmla="*/ 2147483647 h 59"/>
              <a:gd name="T36" fmla="*/ 2147483647 w 72"/>
              <a:gd name="T37" fmla="*/ 2147483647 h 59"/>
              <a:gd name="T38" fmla="*/ 2147483647 w 72"/>
              <a:gd name="T39" fmla="*/ 2147483647 h 59"/>
              <a:gd name="T40" fmla="*/ 2147483647 w 72"/>
              <a:gd name="T41" fmla="*/ 2147483647 h 59"/>
              <a:gd name="T42" fmla="*/ 2147483647 w 72"/>
              <a:gd name="T43" fmla="*/ 0 h 59"/>
              <a:gd name="T44" fmla="*/ 2147483647 w 72"/>
              <a:gd name="T45" fmla="*/ 2147483647 h 59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72"/>
              <a:gd name="T70" fmla="*/ 0 h 59"/>
              <a:gd name="T71" fmla="*/ 72 w 72"/>
              <a:gd name="T72" fmla="*/ 59 h 59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72" h="59">
                <a:moveTo>
                  <a:pt x="72" y="15"/>
                </a:moveTo>
                <a:lnTo>
                  <a:pt x="56" y="24"/>
                </a:lnTo>
                <a:lnTo>
                  <a:pt x="47" y="30"/>
                </a:lnTo>
                <a:lnTo>
                  <a:pt x="35" y="38"/>
                </a:lnTo>
                <a:lnTo>
                  <a:pt x="2" y="59"/>
                </a:lnTo>
                <a:lnTo>
                  <a:pt x="0" y="53"/>
                </a:lnTo>
                <a:lnTo>
                  <a:pt x="0" y="49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1" y="34"/>
                </a:lnTo>
                <a:lnTo>
                  <a:pt x="1" y="33"/>
                </a:lnTo>
                <a:lnTo>
                  <a:pt x="2" y="27"/>
                </a:lnTo>
                <a:lnTo>
                  <a:pt x="3" y="26"/>
                </a:lnTo>
                <a:lnTo>
                  <a:pt x="3" y="25"/>
                </a:lnTo>
                <a:lnTo>
                  <a:pt x="6" y="25"/>
                </a:lnTo>
                <a:lnTo>
                  <a:pt x="15" y="26"/>
                </a:lnTo>
                <a:lnTo>
                  <a:pt x="16" y="26"/>
                </a:lnTo>
                <a:lnTo>
                  <a:pt x="18" y="25"/>
                </a:lnTo>
                <a:lnTo>
                  <a:pt x="19" y="23"/>
                </a:lnTo>
                <a:lnTo>
                  <a:pt x="55" y="4"/>
                </a:lnTo>
                <a:lnTo>
                  <a:pt x="59" y="0"/>
                </a:lnTo>
                <a:lnTo>
                  <a:pt x="72" y="15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5" name="Freeform 43"/>
          <xdr:cNvSpPr>
            <a:spLocks/>
          </xdr:cNvSpPr>
        </xdr:nvSpPr>
        <xdr:spPr bwMode="auto">
          <a:xfrm>
            <a:off x="7589538" y="3149899"/>
            <a:ext cx="781190" cy="617342"/>
          </a:xfrm>
          <a:custGeom>
            <a:avLst/>
            <a:gdLst>
              <a:gd name="T0" fmla="*/ 2147483647 w 82"/>
              <a:gd name="T1" fmla="*/ 2147483647 h 63"/>
              <a:gd name="T2" fmla="*/ 2147483647 w 82"/>
              <a:gd name="T3" fmla="*/ 2147483647 h 63"/>
              <a:gd name="T4" fmla="*/ 2147483647 w 82"/>
              <a:gd name="T5" fmla="*/ 2147483647 h 63"/>
              <a:gd name="T6" fmla="*/ 2147483647 w 82"/>
              <a:gd name="T7" fmla="*/ 2147483647 h 63"/>
              <a:gd name="T8" fmla="*/ 2147483647 w 82"/>
              <a:gd name="T9" fmla="*/ 2147483647 h 63"/>
              <a:gd name="T10" fmla="*/ 2147483647 w 82"/>
              <a:gd name="T11" fmla="*/ 2147483647 h 63"/>
              <a:gd name="T12" fmla="*/ 2147483647 w 82"/>
              <a:gd name="T13" fmla="*/ 2147483647 h 63"/>
              <a:gd name="T14" fmla="*/ 2147483647 w 82"/>
              <a:gd name="T15" fmla="*/ 2147483647 h 63"/>
              <a:gd name="T16" fmla="*/ 2147483647 w 82"/>
              <a:gd name="T17" fmla="*/ 2147483647 h 63"/>
              <a:gd name="T18" fmla="*/ 2147483647 w 82"/>
              <a:gd name="T19" fmla="*/ 2147483647 h 63"/>
              <a:gd name="T20" fmla="*/ 2147483647 w 82"/>
              <a:gd name="T21" fmla="*/ 2147483647 h 63"/>
              <a:gd name="T22" fmla="*/ 2147483647 w 82"/>
              <a:gd name="T23" fmla="*/ 2147483647 h 63"/>
              <a:gd name="T24" fmla="*/ 2147483647 w 82"/>
              <a:gd name="T25" fmla="*/ 2147483647 h 63"/>
              <a:gd name="T26" fmla="*/ 2147483647 w 82"/>
              <a:gd name="T27" fmla="*/ 2147483647 h 63"/>
              <a:gd name="T28" fmla="*/ 2147483647 w 82"/>
              <a:gd name="T29" fmla="*/ 2147483647 h 63"/>
              <a:gd name="T30" fmla="*/ 2147483647 w 82"/>
              <a:gd name="T31" fmla="*/ 2147483647 h 63"/>
              <a:gd name="T32" fmla="*/ 2147483647 w 82"/>
              <a:gd name="T33" fmla="*/ 2147483647 h 63"/>
              <a:gd name="T34" fmla="*/ 2147483647 w 82"/>
              <a:gd name="T35" fmla="*/ 2147483647 h 63"/>
              <a:gd name="T36" fmla="*/ 2147483647 w 82"/>
              <a:gd name="T37" fmla="*/ 2147483647 h 63"/>
              <a:gd name="T38" fmla="*/ 0 w 82"/>
              <a:gd name="T39" fmla="*/ 2147483647 h 63"/>
              <a:gd name="T40" fmla="*/ 2147483647 w 82"/>
              <a:gd name="T41" fmla="*/ 0 h 63"/>
              <a:gd name="T42" fmla="*/ 2147483647 w 82"/>
              <a:gd name="T43" fmla="*/ 2147483647 h 63"/>
              <a:gd name="T44" fmla="*/ 2147483647 w 82"/>
              <a:gd name="T45" fmla="*/ 2147483647 h 63"/>
              <a:gd name="T46" fmla="*/ 2147483647 w 82"/>
              <a:gd name="T47" fmla="*/ 2147483647 h 63"/>
              <a:gd name="T48" fmla="*/ 2147483647 w 82"/>
              <a:gd name="T49" fmla="*/ 2147483647 h 63"/>
              <a:gd name="T50" fmla="*/ 2147483647 w 82"/>
              <a:gd name="T51" fmla="*/ 2147483647 h 63"/>
              <a:gd name="T52" fmla="*/ 2147483647 w 82"/>
              <a:gd name="T53" fmla="*/ 2147483647 h 63"/>
              <a:gd name="T54" fmla="*/ 2147483647 w 82"/>
              <a:gd name="T55" fmla="*/ 2147483647 h 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82"/>
              <a:gd name="T85" fmla="*/ 0 h 63"/>
              <a:gd name="T86" fmla="*/ 82 w 82"/>
              <a:gd name="T87" fmla="*/ 63 h 63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82" h="63">
                <a:moveTo>
                  <a:pt x="82" y="38"/>
                </a:moveTo>
                <a:lnTo>
                  <a:pt x="80" y="40"/>
                </a:lnTo>
                <a:lnTo>
                  <a:pt x="72" y="45"/>
                </a:lnTo>
                <a:lnTo>
                  <a:pt x="64" y="51"/>
                </a:lnTo>
                <a:lnTo>
                  <a:pt x="58" y="56"/>
                </a:lnTo>
                <a:lnTo>
                  <a:pt x="52" y="59"/>
                </a:lnTo>
                <a:lnTo>
                  <a:pt x="47" y="63"/>
                </a:lnTo>
                <a:lnTo>
                  <a:pt x="46" y="61"/>
                </a:lnTo>
                <a:lnTo>
                  <a:pt x="44" y="58"/>
                </a:lnTo>
                <a:lnTo>
                  <a:pt x="41" y="54"/>
                </a:lnTo>
                <a:lnTo>
                  <a:pt x="37" y="47"/>
                </a:lnTo>
                <a:lnTo>
                  <a:pt x="32" y="46"/>
                </a:lnTo>
                <a:lnTo>
                  <a:pt x="7" y="48"/>
                </a:lnTo>
                <a:lnTo>
                  <a:pt x="6" y="49"/>
                </a:lnTo>
                <a:lnTo>
                  <a:pt x="5" y="44"/>
                </a:lnTo>
                <a:lnTo>
                  <a:pt x="3" y="35"/>
                </a:lnTo>
                <a:lnTo>
                  <a:pt x="1" y="26"/>
                </a:lnTo>
                <a:lnTo>
                  <a:pt x="1" y="24"/>
                </a:lnTo>
                <a:lnTo>
                  <a:pt x="0" y="21"/>
                </a:lnTo>
                <a:lnTo>
                  <a:pt x="33" y="0"/>
                </a:lnTo>
                <a:lnTo>
                  <a:pt x="39" y="4"/>
                </a:lnTo>
                <a:lnTo>
                  <a:pt x="45" y="9"/>
                </a:lnTo>
                <a:lnTo>
                  <a:pt x="49" y="11"/>
                </a:lnTo>
                <a:lnTo>
                  <a:pt x="52" y="13"/>
                </a:lnTo>
                <a:lnTo>
                  <a:pt x="66" y="24"/>
                </a:lnTo>
                <a:lnTo>
                  <a:pt x="71" y="27"/>
                </a:lnTo>
                <a:lnTo>
                  <a:pt x="82" y="38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6" name="Freeform 44"/>
          <xdr:cNvSpPr>
            <a:spLocks/>
          </xdr:cNvSpPr>
        </xdr:nvSpPr>
        <xdr:spPr bwMode="auto">
          <a:xfrm>
            <a:off x="7094877" y="3012062"/>
            <a:ext cx="551967" cy="648410"/>
          </a:xfrm>
          <a:custGeom>
            <a:avLst/>
            <a:gdLst>
              <a:gd name="T0" fmla="*/ 2147483647 w 58"/>
              <a:gd name="T1" fmla="*/ 2147483647 h 66"/>
              <a:gd name="T2" fmla="*/ 2147483647 w 58"/>
              <a:gd name="T3" fmla="*/ 2147483647 h 66"/>
              <a:gd name="T4" fmla="*/ 2147483647 w 58"/>
              <a:gd name="T5" fmla="*/ 2147483647 h 66"/>
              <a:gd name="T6" fmla="*/ 2147483647 w 58"/>
              <a:gd name="T7" fmla="*/ 2147483647 h 66"/>
              <a:gd name="T8" fmla="*/ 2147483647 w 58"/>
              <a:gd name="T9" fmla="*/ 2147483647 h 66"/>
              <a:gd name="T10" fmla="*/ 2147483647 w 58"/>
              <a:gd name="T11" fmla="*/ 2147483647 h 66"/>
              <a:gd name="T12" fmla="*/ 2147483647 w 58"/>
              <a:gd name="T13" fmla="*/ 2147483647 h 66"/>
              <a:gd name="T14" fmla="*/ 2147483647 w 58"/>
              <a:gd name="T15" fmla="*/ 2147483647 h 66"/>
              <a:gd name="T16" fmla="*/ 2147483647 w 58"/>
              <a:gd name="T17" fmla="*/ 2147483647 h 66"/>
              <a:gd name="T18" fmla="*/ 2147483647 w 58"/>
              <a:gd name="T19" fmla="*/ 2147483647 h 66"/>
              <a:gd name="T20" fmla="*/ 2147483647 w 58"/>
              <a:gd name="T21" fmla="*/ 2147483647 h 66"/>
              <a:gd name="T22" fmla="*/ 0 w 58"/>
              <a:gd name="T23" fmla="*/ 2147483647 h 66"/>
              <a:gd name="T24" fmla="*/ 2147483647 w 58"/>
              <a:gd name="T25" fmla="*/ 2147483647 h 66"/>
              <a:gd name="T26" fmla="*/ 2147483647 w 58"/>
              <a:gd name="T27" fmla="*/ 2147483647 h 66"/>
              <a:gd name="T28" fmla="*/ 2147483647 w 58"/>
              <a:gd name="T29" fmla="*/ 2147483647 h 66"/>
              <a:gd name="T30" fmla="*/ 2147483647 w 58"/>
              <a:gd name="T31" fmla="*/ 2147483647 h 66"/>
              <a:gd name="T32" fmla="*/ 2147483647 w 58"/>
              <a:gd name="T33" fmla="*/ 2147483647 h 66"/>
              <a:gd name="T34" fmla="*/ 2147483647 w 58"/>
              <a:gd name="T35" fmla="*/ 2147483647 h 66"/>
              <a:gd name="T36" fmla="*/ 2147483647 w 58"/>
              <a:gd name="T37" fmla="*/ 2147483647 h 66"/>
              <a:gd name="T38" fmla="*/ 2147483647 w 58"/>
              <a:gd name="T39" fmla="*/ 2147483647 h 66"/>
              <a:gd name="T40" fmla="*/ 2147483647 w 58"/>
              <a:gd name="T41" fmla="*/ 2147483647 h 66"/>
              <a:gd name="T42" fmla="*/ 2147483647 w 58"/>
              <a:gd name="T43" fmla="*/ 2147483647 h 66"/>
              <a:gd name="T44" fmla="*/ 2147483647 w 58"/>
              <a:gd name="T45" fmla="*/ 2147483647 h 66"/>
              <a:gd name="T46" fmla="*/ 2147483647 w 58"/>
              <a:gd name="T47" fmla="*/ 2147483647 h 66"/>
              <a:gd name="T48" fmla="*/ 2147483647 w 58"/>
              <a:gd name="T49" fmla="*/ 2147483647 h 66"/>
              <a:gd name="T50" fmla="*/ 2147483647 w 58"/>
              <a:gd name="T51" fmla="*/ 2147483647 h 66"/>
              <a:gd name="T52" fmla="*/ 2147483647 w 58"/>
              <a:gd name="T53" fmla="*/ 2147483647 h 66"/>
              <a:gd name="T54" fmla="*/ 2147483647 w 58"/>
              <a:gd name="T55" fmla="*/ 2147483647 h 66"/>
              <a:gd name="T56" fmla="*/ 2147483647 w 58"/>
              <a:gd name="T57" fmla="*/ 2147483647 h 66"/>
              <a:gd name="T58" fmla="*/ 2147483647 w 58"/>
              <a:gd name="T59" fmla="*/ 2147483647 h 66"/>
              <a:gd name="T60" fmla="*/ 2147483647 w 58"/>
              <a:gd name="T61" fmla="*/ 2147483647 h 66"/>
              <a:gd name="T62" fmla="*/ 2147483647 w 58"/>
              <a:gd name="T63" fmla="*/ 2147483647 h 6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58"/>
              <a:gd name="T97" fmla="*/ 0 h 66"/>
              <a:gd name="T98" fmla="*/ 58 w 58"/>
              <a:gd name="T99" fmla="*/ 66 h 6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58" h="66">
                <a:moveTo>
                  <a:pt x="52" y="35"/>
                </a:moveTo>
                <a:lnTo>
                  <a:pt x="53" y="38"/>
                </a:lnTo>
                <a:lnTo>
                  <a:pt x="53" y="40"/>
                </a:lnTo>
                <a:lnTo>
                  <a:pt x="55" y="49"/>
                </a:lnTo>
                <a:lnTo>
                  <a:pt x="57" y="58"/>
                </a:lnTo>
                <a:lnTo>
                  <a:pt x="58" y="63"/>
                </a:lnTo>
                <a:lnTo>
                  <a:pt x="57" y="63"/>
                </a:lnTo>
                <a:lnTo>
                  <a:pt x="51" y="64"/>
                </a:lnTo>
                <a:lnTo>
                  <a:pt x="46" y="64"/>
                </a:lnTo>
                <a:lnTo>
                  <a:pt x="45" y="64"/>
                </a:lnTo>
                <a:lnTo>
                  <a:pt x="39" y="65"/>
                </a:lnTo>
                <a:lnTo>
                  <a:pt x="34" y="65"/>
                </a:lnTo>
                <a:lnTo>
                  <a:pt x="31" y="65"/>
                </a:lnTo>
                <a:lnTo>
                  <a:pt x="27" y="66"/>
                </a:lnTo>
                <a:lnTo>
                  <a:pt x="24" y="66"/>
                </a:lnTo>
                <a:lnTo>
                  <a:pt x="12" y="65"/>
                </a:lnTo>
                <a:lnTo>
                  <a:pt x="9" y="66"/>
                </a:lnTo>
                <a:lnTo>
                  <a:pt x="9" y="63"/>
                </a:lnTo>
                <a:lnTo>
                  <a:pt x="5" y="53"/>
                </a:lnTo>
                <a:lnTo>
                  <a:pt x="4" y="50"/>
                </a:lnTo>
                <a:lnTo>
                  <a:pt x="4" y="49"/>
                </a:lnTo>
                <a:lnTo>
                  <a:pt x="4" y="47"/>
                </a:lnTo>
                <a:lnTo>
                  <a:pt x="3" y="47"/>
                </a:lnTo>
                <a:lnTo>
                  <a:pt x="0" y="35"/>
                </a:lnTo>
                <a:lnTo>
                  <a:pt x="6" y="34"/>
                </a:lnTo>
                <a:lnTo>
                  <a:pt x="11" y="33"/>
                </a:lnTo>
                <a:lnTo>
                  <a:pt x="15" y="33"/>
                </a:lnTo>
                <a:lnTo>
                  <a:pt x="13" y="29"/>
                </a:lnTo>
                <a:lnTo>
                  <a:pt x="12" y="24"/>
                </a:lnTo>
                <a:lnTo>
                  <a:pt x="11" y="22"/>
                </a:lnTo>
                <a:lnTo>
                  <a:pt x="10" y="21"/>
                </a:lnTo>
                <a:lnTo>
                  <a:pt x="9" y="17"/>
                </a:lnTo>
                <a:lnTo>
                  <a:pt x="7" y="15"/>
                </a:lnTo>
                <a:lnTo>
                  <a:pt x="6" y="13"/>
                </a:lnTo>
                <a:lnTo>
                  <a:pt x="6" y="11"/>
                </a:lnTo>
                <a:lnTo>
                  <a:pt x="7" y="10"/>
                </a:lnTo>
                <a:lnTo>
                  <a:pt x="10" y="10"/>
                </a:lnTo>
                <a:lnTo>
                  <a:pt x="12" y="9"/>
                </a:lnTo>
                <a:lnTo>
                  <a:pt x="14" y="9"/>
                </a:lnTo>
                <a:lnTo>
                  <a:pt x="18" y="9"/>
                </a:lnTo>
                <a:lnTo>
                  <a:pt x="19" y="9"/>
                </a:lnTo>
                <a:lnTo>
                  <a:pt x="22" y="8"/>
                </a:lnTo>
                <a:lnTo>
                  <a:pt x="25" y="8"/>
                </a:lnTo>
                <a:lnTo>
                  <a:pt x="26" y="7"/>
                </a:lnTo>
                <a:lnTo>
                  <a:pt x="27" y="7"/>
                </a:lnTo>
                <a:lnTo>
                  <a:pt x="28" y="6"/>
                </a:lnTo>
                <a:lnTo>
                  <a:pt x="28" y="3"/>
                </a:lnTo>
                <a:lnTo>
                  <a:pt x="30" y="3"/>
                </a:lnTo>
                <a:lnTo>
                  <a:pt x="34" y="2"/>
                </a:lnTo>
                <a:lnTo>
                  <a:pt x="37" y="1"/>
                </a:lnTo>
                <a:lnTo>
                  <a:pt x="38" y="0"/>
                </a:lnTo>
                <a:lnTo>
                  <a:pt x="47" y="1"/>
                </a:lnTo>
                <a:lnTo>
                  <a:pt x="50" y="2"/>
                </a:lnTo>
                <a:lnTo>
                  <a:pt x="53" y="2"/>
                </a:lnTo>
                <a:lnTo>
                  <a:pt x="52" y="3"/>
                </a:lnTo>
                <a:lnTo>
                  <a:pt x="51" y="9"/>
                </a:lnTo>
                <a:lnTo>
                  <a:pt x="51" y="10"/>
                </a:lnTo>
                <a:lnTo>
                  <a:pt x="50" y="14"/>
                </a:lnTo>
                <a:lnTo>
                  <a:pt x="50" y="17"/>
                </a:lnTo>
                <a:lnTo>
                  <a:pt x="50" y="20"/>
                </a:lnTo>
                <a:lnTo>
                  <a:pt x="50" y="25"/>
                </a:lnTo>
                <a:lnTo>
                  <a:pt x="50" y="29"/>
                </a:lnTo>
                <a:lnTo>
                  <a:pt x="52" y="35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7" name="Freeform 45"/>
          <xdr:cNvSpPr>
            <a:spLocks/>
          </xdr:cNvSpPr>
        </xdr:nvSpPr>
        <xdr:spPr bwMode="auto">
          <a:xfrm>
            <a:off x="7837864" y="5642581"/>
            <a:ext cx="372491" cy="462043"/>
          </a:xfrm>
          <a:custGeom>
            <a:avLst/>
            <a:gdLst>
              <a:gd name="T0" fmla="*/ 2147483647 w 39"/>
              <a:gd name="T1" fmla="*/ 2147483647 h 47"/>
              <a:gd name="T2" fmla="*/ 2147483647 w 39"/>
              <a:gd name="T3" fmla="*/ 2147483647 h 47"/>
              <a:gd name="T4" fmla="*/ 2147483647 w 39"/>
              <a:gd name="T5" fmla="*/ 2147483647 h 47"/>
              <a:gd name="T6" fmla="*/ 2147483647 w 39"/>
              <a:gd name="T7" fmla="*/ 2147483647 h 47"/>
              <a:gd name="T8" fmla="*/ 2147483647 w 39"/>
              <a:gd name="T9" fmla="*/ 2147483647 h 47"/>
              <a:gd name="T10" fmla="*/ 2147483647 w 39"/>
              <a:gd name="T11" fmla="*/ 2147483647 h 47"/>
              <a:gd name="T12" fmla="*/ 2147483647 w 39"/>
              <a:gd name="T13" fmla="*/ 2147483647 h 47"/>
              <a:gd name="T14" fmla="*/ 2147483647 w 39"/>
              <a:gd name="T15" fmla="*/ 2147483647 h 47"/>
              <a:gd name="T16" fmla="*/ 2147483647 w 39"/>
              <a:gd name="T17" fmla="*/ 2147483647 h 47"/>
              <a:gd name="T18" fmla="*/ 2147483647 w 39"/>
              <a:gd name="T19" fmla="*/ 2147483647 h 47"/>
              <a:gd name="T20" fmla="*/ 2147483647 w 39"/>
              <a:gd name="T21" fmla="*/ 2147483647 h 47"/>
              <a:gd name="T22" fmla="*/ 2147483647 w 39"/>
              <a:gd name="T23" fmla="*/ 2147483647 h 47"/>
              <a:gd name="T24" fmla="*/ 2147483647 w 39"/>
              <a:gd name="T25" fmla="*/ 2147483647 h 47"/>
              <a:gd name="T26" fmla="*/ 2147483647 w 39"/>
              <a:gd name="T27" fmla="*/ 2147483647 h 47"/>
              <a:gd name="T28" fmla="*/ 2147483647 w 39"/>
              <a:gd name="T29" fmla="*/ 2147483647 h 47"/>
              <a:gd name="T30" fmla="*/ 2147483647 w 39"/>
              <a:gd name="T31" fmla="*/ 2147483647 h 47"/>
              <a:gd name="T32" fmla="*/ 2147483647 w 39"/>
              <a:gd name="T33" fmla="*/ 2147483647 h 47"/>
              <a:gd name="T34" fmla="*/ 0 w 39"/>
              <a:gd name="T35" fmla="*/ 2147483647 h 47"/>
              <a:gd name="T36" fmla="*/ 2147483647 w 39"/>
              <a:gd name="T37" fmla="*/ 2147483647 h 47"/>
              <a:gd name="T38" fmla="*/ 2147483647 w 39"/>
              <a:gd name="T39" fmla="*/ 2147483647 h 47"/>
              <a:gd name="T40" fmla="*/ 2147483647 w 39"/>
              <a:gd name="T41" fmla="*/ 2147483647 h 47"/>
              <a:gd name="T42" fmla="*/ 2147483647 w 39"/>
              <a:gd name="T43" fmla="*/ 0 h 47"/>
              <a:gd name="T44" fmla="*/ 2147483647 w 39"/>
              <a:gd name="T45" fmla="*/ 2147483647 h 47"/>
              <a:gd name="T46" fmla="*/ 2147483647 w 39"/>
              <a:gd name="T47" fmla="*/ 2147483647 h 47"/>
              <a:gd name="T48" fmla="*/ 2147483647 w 39"/>
              <a:gd name="T49" fmla="*/ 2147483647 h 47"/>
              <a:gd name="T50" fmla="*/ 2147483647 w 39"/>
              <a:gd name="T51" fmla="*/ 2147483647 h 47"/>
              <a:gd name="T52" fmla="*/ 2147483647 w 39"/>
              <a:gd name="T53" fmla="*/ 2147483647 h 47"/>
              <a:gd name="T54" fmla="*/ 2147483647 w 39"/>
              <a:gd name="T55" fmla="*/ 2147483647 h 47"/>
              <a:gd name="T56" fmla="*/ 2147483647 w 39"/>
              <a:gd name="T57" fmla="*/ 2147483647 h 47"/>
              <a:gd name="T58" fmla="*/ 2147483647 w 39"/>
              <a:gd name="T59" fmla="*/ 2147483647 h 47"/>
              <a:gd name="T60" fmla="*/ 2147483647 w 39"/>
              <a:gd name="T61" fmla="*/ 2147483647 h 47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39"/>
              <a:gd name="T94" fmla="*/ 0 h 47"/>
              <a:gd name="T95" fmla="*/ 39 w 39"/>
              <a:gd name="T96" fmla="*/ 47 h 47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39" h="47">
                <a:moveTo>
                  <a:pt x="37" y="9"/>
                </a:moveTo>
                <a:lnTo>
                  <a:pt x="37" y="18"/>
                </a:lnTo>
                <a:lnTo>
                  <a:pt x="37" y="22"/>
                </a:lnTo>
                <a:lnTo>
                  <a:pt x="38" y="29"/>
                </a:lnTo>
                <a:lnTo>
                  <a:pt x="38" y="36"/>
                </a:lnTo>
                <a:lnTo>
                  <a:pt x="39" y="42"/>
                </a:lnTo>
                <a:lnTo>
                  <a:pt x="35" y="47"/>
                </a:lnTo>
                <a:lnTo>
                  <a:pt x="32" y="44"/>
                </a:lnTo>
                <a:lnTo>
                  <a:pt x="31" y="44"/>
                </a:lnTo>
                <a:lnTo>
                  <a:pt x="21" y="43"/>
                </a:lnTo>
                <a:lnTo>
                  <a:pt x="22" y="40"/>
                </a:lnTo>
                <a:lnTo>
                  <a:pt x="16" y="39"/>
                </a:lnTo>
                <a:lnTo>
                  <a:pt x="2" y="38"/>
                </a:lnTo>
                <a:lnTo>
                  <a:pt x="2" y="27"/>
                </a:lnTo>
                <a:lnTo>
                  <a:pt x="2" y="24"/>
                </a:lnTo>
                <a:lnTo>
                  <a:pt x="1" y="19"/>
                </a:lnTo>
                <a:lnTo>
                  <a:pt x="0" y="4"/>
                </a:lnTo>
                <a:lnTo>
                  <a:pt x="3" y="3"/>
                </a:lnTo>
                <a:lnTo>
                  <a:pt x="5" y="3"/>
                </a:lnTo>
                <a:lnTo>
                  <a:pt x="6" y="2"/>
                </a:lnTo>
                <a:lnTo>
                  <a:pt x="10" y="0"/>
                </a:lnTo>
                <a:lnTo>
                  <a:pt x="13" y="4"/>
                </a:lnTo>
                <a:lnTo>
                  <a:pt x="14" y="4"/>
                </a:lnTo>
                <a:lnTo>
                  <a:pt x="19" y="5"/>
                </a:lnTo>
                <a:lnTo>
                  <a:pt x="20" y="5"/>
                </a:lnTo>
                <a:lnTo>
                  <a:pt x="24" y="6"/>
                </a:lnTo>
                <a:lnTo>
                  <a:pt x="25" y="7"/>
                </a:lnTo>
                <a:lnTo>
                  <a:pt x="30" y="8"/>
                </a:lnTo>
                <a:lnTo>
                  <a:pt x="31" y="8"/>
                </a:lnTo>
                <a:lnTo>
                  <a:pt x="37" y="9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8" name="Freeform 46"/>
          <xdr:cNvSpPr>
            <a:spLocks/>
          </xdr:cNvSpPr>
        </xdr:nvSpPr>
        <xdr:spPr bwMode="auto">
          <a:xfrm>
            <a:off x="8095742" y="4062328"/>
            <a:ext cx="647476" cy="432924"/>
          </a:xfrm>
          <a:custGeom>
            <a:avLst/>
            <a:gdLst>
              <a:gd name="T0" fmla="*/ 2147483647 w 68"/>
              <a:gd name="T1" fmla="*/ 2147483647 h 44"/>
              <a:gd name="T2" fmla="*/ 2147483647 w 68"/>
              <a:gd name="T3" fmla="*/ 2147483647 h 44"/>
              <a:gd name="T4" fmla="*/ 2147483647 w 68"/>
              <a:gd name="T5" fmla="*/ 2147483647 h 44"/>
              <a:gd name="T6" fmla="*/ 2147483647 w 68"/>
              <a:gd name="T7" fmla="*/ 2147483647 h 44"/>
              <a:gd name="T8" fmla="*/ 2147483647 w 68"/>
              <a:gd name="T9" fmla="*/ 2147483647 h 44"/>
              <a:gd name="T10" fmla="*/ 2147483647 w 68"/>
              <a:gd name="T11" fmla="*/ 2147483647 h 44"/>
              <a:gd name="T12" fmla="*/ 2147483647 w 68"/>
              <a:gd name="T13" fmla="*/ 2147483647 h 44"/>
              <a:gd name="T14" fmla="*/ 2147483647 w 68"/>
              <a:gd name="T15" fmla="*/ 2147483647 h 44"/>
              <a:gd name="T16" fmla="*/ 2147483647 w 68"/>
              <a:gd name="T17" fmla="*/ 2147483647 h 44"/>
              <a:gd name="T18" fmla="*/ 2147483647 w 68"/>
              <a:gd name="T19" fmla="*/ 2147483647 h 44"/>
              <a:gd name="T20" fmla="*/ 2147483647 w 68"/>
              <a:gd name="T21" fmla="*/ 2147483647 h 44"/>
              <a:gd name="T22" fmla="*/ 2147483647 w 68"/>
              <a:gd name="T23" fmla="*/ 2147483647 h 44"/>
              <a:gd name="T24" fmla="*/ 2147483647 w 68"/>
              <a:gd name="T25" fmla="*/ 2147483647 h 44"/>
              <a:gd name="T26" fmla="*/ 2147483647 w 68"/>
              <a:gd name="T27" fmla="*/ 2147483647 h 44"/>
              <a:gd name="T28" fmla="*/ 2147483647 w 68"/>
              <a:gd name="T29" fmla="*/ 2147483647 h 44"/>
              <a:gd name="T30" fmla="*/ 2147483647 w 68"/>
              <a:gd name="T31" fmla="*/ 2147483647 h 44"/>
              <a:gd name="T32" fmla="*/ 2147483647 w 68"/>
              <a:gd name="T33" fmla="*/ 2147483647 h 44"/>
              <a:gd name="T34" fmla="*/ 2147483647 w 68"/>
              <a:gd name="T35" fmla="*/ 2147483647 h 44"/>
              <a:gd name="T36" fmla="*/ 2147483647 w 68"/>
              <a:gd name="T37" fmla="*/ 2147483647 h 44"/>
              <a:gd name="T38" fmla="*/ 2147483647 w 68"/>
              <a:gd name="T39" fmla="*/ 2147483647 h 44"/>
              <a:gd name="T40" fmla="*/ 0 w 68"/>
              <a:gd name="T41" fmla="*/ 2147483647 h 44"/>
              <a:gd name="T42" fmla="*/ 0 w 68"/>
              <a:gd name="T43" fmla="*/ 2147483647 h 44"/>
              <a:gd name="T44" fmla="*/ 2147483647 w 68"/>
              <a:gd name="T45" fmla="*/ 2147483647 h 44"/>
              <a:gd name="T46" fmla="*/ 2147483647 w 68"/>
              <a:gd name="T47" fmla="*/ 2147483647 h 44"/>
              <a:gd name="T48" fmla="*/ 2147483647 w 68"/>
              <a:gd name="T49" fmla="*/ 2147483647 h 44"/>
              <a:gd name="T50" fmla="*/ 2147483647 w 68"/>
              <a:gd name="T51" fmla="*/ 2147483647 h 44"/>
              <a:gd name="T52" fmla="*/ 2147483647 w 68"/>
              <a:gd name="T53" fmla="*/ 2147483647 h 44"/>
              <a:gd name="T54" fmla="*/ 2147483647 w 68"/>
              <a:gd name="T55" fmla="*/ 0 h 44"/>
              <a:gd name="T56" fmla="*/ 2147483647 w 68"/>
              <a:gd name="T57" fmla="*/ 0 h 44"/>
              <a:gd name="T58" fmla="*/ 2147483647 w 68"/>
              <a:gd name="T59" fmla="*/ 0 h 44"/>
              <a:gd name="T60" fmla="*/ 2147483647 w 68"/>
              <a:gd name="T61" fmla="*/ 2147483647 h 44"/>
              <a:gd name="T62" fmla="*/ 2147483647 w 68"/>
              <a:gd name="T63" fmla="*/ 2147483647 h 44"/>
              <a:gd name="T64" fmla="*/ 2147483647 w 68"/>
              <a:gd name="T65" fmla="*/ 2147483647 h 44"/>
              <a:gd name="T66" fmla="*/ 2147483647 w 68"/>
              <a:gd name="T67" fmla="*/ 2147483647 h 44"/>
              <a:gd name="T68" fmla="*/ 2147483647 w 68"/>
              <a:gd name="T69" fmla="*/ 2147483647 h 44"/>
              <a:gd name="T70" fmla="*/ 2147483647 w 68"/>
              <a:gd name="T71" fmla="*/ 2147483647 h 44"/>
              <a:gd name="T72" fmla="*/ 2147483647 w 68"/>
              <a:gd name="T73" fmla="*/ 2147483647 h 44"/>
              <a:gd name="T74" fmla="*/ 2147483647 w 68"/>
              <a:gd name="T75" fmla="*/ 2147483647 h 44"/>
              <a:gd name="T76" fmla="*/ 2147483647 w 68"/>
              <a:gd name="T77" fmla="*/ 2147483647 h 44"/>
              <a:gd name="T78" fmla="*/ 2147483647 w 68"/>
              <a:gd name="T79" fmla="*/ 2147483647 h 44"/>
              <a:gd name="T80" fmla="*/ 2147483647 w 68"/>
              <a:gd name="T81" fmla="*/ 2147483647 h 44"/>
              <a:gd name="T82" fmla="*/ 2147483647 w 68"/>
              <a:gd name="T83" fmla="*/ 2147483647 h 44"/>
              <a:gd name="T84" fmla="*/ 2147483647 w 68"/>
              <a:gd name="T85" fmla="*/ 2147483647 h 44"/>
              <a:gd name="T86" fmla="*/ 2147483647 w 68"/>
              <a:gd name="T87" fmla="*/ 2147483647 h 44"/>
              <a:gd name="T88" fmla="*/ 2147483647 w 68"/>
              <a:gd name="T89" fmla="*/ 2147483647 h 44"/>
              <a:gd name="T90" fmla="*/ 2147483647 w 68"/>
              <a:gd name="T91" fmla="*/ 2147483647 h 44"/>
              <a:gd name="T92" fmla="*/ 2147483647 w 68"/>
              <a:gd name="T93" fmla="*/ 2147483647 h 44"/>
              <a:gd name="T94" fmla="*/ 2147483647 w 68"/>
              <a:gd name="T95" fmla="*/ 2147483647 h 44"/>
              <a:gd name="T96" fmla="*/ 2147483647 w 68"/>
              <a:gd name="T97" fmla="*/ 2147483647 h 44"/>
              <a:gd name="T98" fmla="*/ 2147483647 w 68"/>
              <a:gd name="T99" fmla="*/ 2147483647 h 44"/>
              <a:gd name="T100" fmla="*/ 2147483647 w 68"/>
              <a:gd name="T101" fmla="*/ 2147483647 h 44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68"/>
              <a:gd name="T154" fmla="*/ 0 h 44"/>
              <a:gd name="T155" fmla="*/ 68 w 68"/>
              <a:gd name="T156" fmla="*/ 44 h 44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68" h="44">
                <a:moveTo>
                  <a:pt x="61" y="38"/>
                </a:moveTo>
                <a:lnTo>
                  <a:pt x="59" y="38"/>
                </a:lnTo>
                <a:lnTo>
                  <a:pt x="52" y="37"/>
                </a:lnTo>
                <a:lnTo>
                  <a:pt x="51" y="41"/>
                </a:lnTo>
                <a:lnTo>
                  <a:pt x="51" y="42"/>
                </a:lnTo>
                <a:lnTo>
                  <a:pt x="49" y="44"/>
                </a:lnTo>
                <a:lnTo>
                  <a:pt x="46" y="44"/>
                </a:lnTo>
                <a:lnTo>
                  <a:pt x="45" y="42"/>
                </a:lnTo>
                <a:lnTo>
                  <a:pt x="42" y="35"/>
                </a:lnTo>
                <a:lnTo>
                  <a:pt x="41" y="35"/>
                </a:lnTo>
                <a:lnTo>
                  <a:pt x="37" y="37"/>
                </a:lnTo>
                <a:lnTo>
                  <a:pt x="32" y="38"/>
                </a:lnTo>
                <a:lnTo>
                  <a:pt x="31" y="35"/>
                </a:lnTo>
                <a:lnTo>
                  <a:pt x="24" y="36"/>
                </a:lnTo>
                <a:lnTo>
                  <a:pt x="21" y="37"/>
                </a:lnTo>
                <a:lnTo>
                  <a:pt x="15" y="38"/>
                </a:lnTo>
                <a:lnTo>
                  <a:pt x="16" y="40"/>
                </a:lnTo>
                <a:lnTo>
                  <a:pt x="11" y="41"/>
                </a:lnTo>
                <a:lnTo>
                  <a:pt x="5" y="42"/>
                </a:lnTo>
                <a:lnTo>
                  <a:pt x="0" y="43"/>
                </a:lnTo>
                <a:lnTo>
                  <a:pt x="0" y="40"/>
                </a:lnTo>
                <a:lnTo>
                  <a:pt x="1" y="28"/>
                </a:lnTo>
                <a:lnTo>
                  <a:pt x="1" y="22"/>
                </a:lnTo>
                <a:lnTo>
                  <a:pt x="2" y="8"/>
                </a:lnTo>
                <a:lnTo>
                  <a:pt x="4" y="6"/>
                </a:lnTo>
                <a:lnTo>
                  <a:pt x="6" y="5"/>
                </a:lnTo>
                <a:lnTo>
                  <a:pt x="21" y="0"/>
                </a:lnTo>
                <a:lnTo>
                  <a:pt x="22" y="0"/>
                </a:lnTo>
                <a:lnTo>
                  <a:pt x="24" y="0"/>
                </a:lnTo>
                <a:lnTo>
                  <a:pt x="55" y="2"/>
                </a:lnTo>
                <a:lnTo>
                  <a:pt x="67" y="2"/>
                </a:lnTo>
                <a:lnTo>
                  <a:pt x="68" y="2"/>
                </a:lnTo>
                <a:lnTo>
                  <a:pt x="68" y="5"/>
                </a:lnTo>
                <a:lnTo>
                  <a:pt x="67" y="7"/>
                </a:lnTo>
                <a:lnTo>
                  <a:pt x="66" y="10"/>
                </a:lnTo>
                <a:lnTo>
                  <a:pt x="66" y="12"/>
                </a:lnTo>
                <a:lnTo>
                  <a:pt x="65" y="13"/>
                </a:lnTo>
                <a:lnTo>
                  <a:pt x="65" y="15"/>
                </a:lnTo>
                <a:lnTo>
                  <a:pt x="65" y="18"/>
                </a:lnTo>
                <a:lnTo>
                  <a:pt x="65" y="19"/>
                </a:lnTo>
                <a:lnTo>
                  <a:pt x="64" y="20"/>
                </a:lnTo>
                <a:lnTo>
                  <a:pt x="63" y="22"/>
                </a:lnTo>
                <a:lnTo>
                  <a:pt x="63" y="23"/>
                </a:lnTo>
                <a:lnTo>
                  <a:pt x="63" y="24"/>
                </a:lnTo>
                <a:lnTo>
                  <a:pt x="62" y="26"/>
                </a:lnTo>
                <a:lnTo>
                  <a:pt x="61" y="28"/>
                </a:lnTo>
                <a:lnTo>
                  <a:pt x="61" y="35"/>
                </a:lnTo>
                <a:lnTo>
                  <a:pt x="61" y="37"/>
                </a:lnTo>
                <a:lnTo>
                  <a:pt x="61" y="38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49" name="Freeform 47"/>
          <xdr:cNvSpPr>
            <a:spLocks/>
          </xdr:cNvSpPr>
        </xdr:nvSpPr>
        <xdr:spPr bwMode="auto">
          <a:xfrm>
            <a:off x="8038436" y="3522636"/>
            <a:ext cx="790741" cy="617342"/>
          </a:xfrm>
          <a:custGeom>
            <a:avLst/>
            <a:gdLst>
              <a:gd name="T0" fmla="*/ 2147483647 w 83"/>
              <a:gd name="T1" fmla="*/ 2147483647 h 63"/>
              <a:gd name="T2" fmla="*/ 2147483647 w 83"/>
              <a:gd name="T3" fmla="*/ 2147483647 h 63"/>
              <a:gd name="T4" fmla="*/ 2147483647 w 83"/>
              <a:gd name="T5" fmla="*/ 2147483647 h 63"/>
              <a:gd name="T6" fmla="*/ 2147483647 w 83"/>
              <a:gd name="T7" fmla="*/ 2147483647 h 63"/>
              <a:gd name="T8" fmla="*/ 2147483647 w 83"/>
              <a:gd name="T9" fmla="*/ 2147483647 h 63"/>
              <a:gd name="T10" fmla="*/ 2147483647 w 83"/>
              <a:gd name="T11" fmla="*/ 2147483647 h 63"/>
              <a:gd name="T12" fmla="*/ 2147483647 w 83"/>
              <a:gd name="T13" fmla="*/ 2147483647 h 63"/>
              <a:gd name="T14" fmla="*/ 2147483647 w 83"/>
              <a:gd name="T15" fmla="*/ 2147483647 h 63"/>
              <a:gd name="T16" fmla="*/ 2147483647 w 83"/>
              <a:gd name="T17" fmla="*/ 2147483647 h 63"/>
              <a:gd name="T18" fmla="*/ 2147483647 w 83"/>
              <a:gd name="T19" fmla="*/ 2147483647 h 63"/>
              <a:gd name="T20" fmla="*/ 2147483647 w 83"/>
              <a:gd name="T21" fmla="*/ 2147483647 h 63"/>
              <a:gd name="T22" fmla="*/ 2147483647 w 83"/>
              <a:gd name="T23" fmla="*/ 2147483647 h 63"/>
              <a:gd name="T24" fmla="*/ 2147483647 w 83"/>
              <a:gd name="T25" fmla="*/ 2147483647 h 63"/>
              <a:gd name="T26" fmla="*/ 2147483647 w 83"/>
              <a:gd name="T27" fmla="*/ 2147483647 h 63"/>
              <a:gd name="T28" fmla="*/ 2147483647 w 83"/>
              <a:gd name="T29" fmla="*/ 2147483647 h 63"/>
              <a:gd name="T30" fmla="*/ 0 w 83"/>
              <a:gd name="T31" fmla="*/ 2147483647 h 63"/>
              <a:gd name="T32" fmla="*/ 2147483647 w 83"/>
              <a:gd name="T33" fmla="*/ 2147483647 h 63"/>
              <a:gd name="T34" fmla="*/ 2147483647 w 83"/>
              <a:gd name="T35" fmla="*/ 2147483647 h 63"/>
              <a:gd name="T36" fmla="*/ 2147483647 w 83"/>
              <a:gd name="T37" fmla="*/ 2147483647 h 63"/>
              <a:gd name="T38" fmla="*/ 2147483647 w 83"/>
              <a:gd name="T39" fmla="*/ 2147483647 h 63"/>
              <a:gd name="T40" fmla="*/ 2147483647 w 83"/>
              <a:gd name="T41" fmla="*/ 2147483647 h 63"/>
              <a:gd name="T42" fmla="*/ 2147483647 w 83"/>
              <a:gd name="T43" fmla="*/ 0 h 63"/>
              <a:gd name="T44" fmla="*/ 2147483647 w 83"/>
              <a:gd name="T45" fmla="*/ 2147483647 h 63"/>
              <a:gd name="T46" fmla="*/ 2147483647 w 83"/>
              <a:gd name="T47" fmla="*/ 2147483647 h 63"/>
              <a:gd name="T48" fmla="*/ 2147483647 w 83"/>
              <a:gd name="T49" fmla="*/ 2147483647 h 63"/>
              <a:gd name="T50" fmla="*/ 2147483647 w 83"/>
              <a:gd name="T51" fmla="*/ 2147483647 h 63"/>
              <a:gd name="T52" fmla="*/ 2147483647 w 83"/>
              <a:gd name="T53" fmla="*/ 2147483647 h 63"/>
              <a:gd name="T54" fmla="*/ 2147483647 w 83"/>
              <a:gd name="T55" fmla="*/ 2147483647 h 63"/>
              <a:gd name="T56" fmla="*/ 2147483647 w 83"/>
              <a:gd name="T57" fmla="*/ 2147483647 h 63"/>
              <a:gd name="T58" fmla="*/ 2147483647 w 83"/>
              <a:gd name="T59" fmla="*/ 2147483647 h 63"/>
              <a:gd name="T60" fmla="*/ 2147483647 w 83"/>
              <a:gd name="T61" fmla="*/ 2147483647 h 63"/>
              <a:gd name="T62" fmla="*/ 2147483647 w 83"/>
              <a:gd name="T63" fmla="*/ 2147483647 h 63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83"/>
              <a:gd name="T97" fmla="*/ 0 h 63"/>
              <a:gd name="T98" fmla="*/ 83 w 83"/>
              <a:gd name="T99" fmla="*/ 63 h 63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83" h="63">
                <a:moveTo>
                  <a:pt x="83" y="47"/>
                </a:moveTo>
                <a:lnTo>
                  <a:pt x="73" y="57"/>
                </a:lnTo>
                <a:lnTo>
                  <a:pt x="61" y="57"/>
                </a:lnTo>
                <a:lnTo>
                  <a:pt x="30" y="55"/>
                </a:lnTo>
                <a:lnTo>
                  <a:pt x="28" y="55"/>
                </a:lnTo>
                <a:lnTo>
                  <a:pt x="27" y="55"/>
                </a:lnTo>
                <a:lnTo>
                  <a:pt x="12" y="60"/>
                </a:lnTo>
                <a:lnTo>
                  <a:pt x="10" y="61"/>
                </a:lnTo>
                <a:lnTo>
                  <a:pt x="8" y="63"/>
                </a:lnTo>
                <a:lnTo>
                  <a:pt x="6" y="50"/>
                </a:lnTo>
                <a:lnTo>
                  <a:pt x="5" y="44"/>
                </a:lnTo>
                <a:lnTo>
                  <a:pt x="4" y="36"/>
                </a:lnTo>
                <a:lnTo>
                  <a:pt x="4" y="34"/>
                </a:lnTo>
                <a:lnTo>
                  <a:pt x="3" y="28"/>
                </a:lnTo>
                <a:lnTo>
                  <a:pt x="0" y="25"/>
                </a:lnTo>
                <a:lnTo>
                  <a:pt x="5" y="21"/>
                </a:lnTo>
                <a:lnTo>
                  <a:pt x="11" y="18"/>
                </a:lnTo>
                <a:lnTo>
                  <a:pt x="17" y="13"/>
                </a:lnTo>
                <a:lnTo>
                  <a:pt x="25" y="7"/>
                </a:lnTo>
                <a:lnTo>
                  <a:pt x="33" y="2"/>
                </a:lnTo>
                <a:lnTo>
                  <a:pt x="35" y="0"/>
                </a:lnTo>
                <a:lnTo>
                  <a:pt x="46" y="11"/>
                </a:lnTo>
                <a:lnTo>
                  <a:pt x="51" y="16"/>
                </a:lnTo>
                <a:lnTo>
                  <a:pt x="55" y="20"/>
                </a:lnTo>
                <a:lnTo>
                  <a:pt x="58" y="23"/>
                </a:lnTo>
                <a:lnTo>
                  <a:pt x="61" y="26"/>
                </a:lnTo>
                <a:lnTo>
                  <a:pt x="62" y="26"/>
                </a:lnTo>
                <a:lnTo>
                  <a:pt x="64" y="28"/>
                </a:lnTo>
                <a:lnTo>
                  <a:pt x="78" y="42"/>
                </a:lnTo>
                <a:lnTo>
                  <a:pt x="78" y="43"/>
                </a:lnTo>
                <a:lnTo>
                  <a:pt x="83" y="47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0" name="Freeform 48"/>
          <xdr:cNvSpPr>
            <a:spLocks/>
          </xdr:cNvSpPr>
        </xdr:nvSpPr>
        <xdr:spPr bwMode="auto">
          <a:xfrm>
            <a:off x="7713700" y="4139979"/>
            <a:ext cx="458450" cy="865846"/>
          </a:xfrm>
          <a:custGeom>
            <a:avLst/>
            <a:gdLst>
              <a:gd name="T0" fmla="*/ 2147483647 w 48"/>
              <a:gd name="T1" fmla="*/ 2147483647 h 88"/>
              <a:gd name="T2" fmla="*/ 2147483647 w 48"/>
              <a:gd name="T3" fmla="*/ 2147483647 h 88"/>
              <a:gd name="T4" fmla="*/ 2147483647 w 48"/>
              <a:gd name="T5" fmla="*/ 2147483647 h 88"/>
              <a:gd name="T6" fmla="*/ 2147483647 w 48"/>
              <a:gd name="T7" fmla="*/ 2147483647 h 88"/>
              <a:gd name="T8" fmla="*/ 2147483647 w 48"/>
              <a:gd name="T9" fmla="*/ 2147483647 h 88"/>
              <a:gd name="T10" fmla="*/ 2147483647 w 48"/>
              <a:gd name="T11" fmla="*/ 2147483647 h 88"/>
              <a:gd name="T12" fmla="*/ 2147483647 w 48"/>
              <a:gd name="T13" fmla="*/ 2147483647 h 88"/>
              <a:gd name="T14" fmla="*/ 2147483647 w 48"/>
              <a:gd name="T15" fmla="*/ 2147483647 h 88"/>
              <a:gd name="T16" fmla="*/ 2147483647 w 48"/>
              <a:gd name="T17" fmla="*/ 2147483647 h 88"/>
              <a:gd name="T18" fmla="*/ 2147483647 w 48"/>
              <a:gd name="T19" fmla="*/ 2147483647 h 88"/>
              <a:gd name="T20" fmla="*/ 2147483647 w 48"/>
              <a:gd name="T21" fmla="*/ 2147483647 h 88"/>
              <a:gd name="T22" fmla="*/ 2147483647 w 48"/>
              <a:gd name="T23" fmla="*/ 2147483647 h 88"/>
              <a:gd name="T24" fmla="*/ 2147483647 w 48"/>
              <a:gd name="T25" fmla="*/ 2147483647 h 88"/>
              <a:gd name="T26" fmla="*/ 2147483647 w 48"/>
              <a:gd name="T27" fmla="*/ 2147483647 h 88"/>
              <a:gd name="T28" fmla="*/ 2147483647 w 48"/>
              <a:gd name="T29" fmla="*/ 2147483647 h 88"/>
              <a:gd name="T30" fmla="*/ 2147483647 w 48"/>
              <a:gd name="T31" fmla="*/ 2147483647 h 88"/>
              <a:gd name="T32" fmla="*/ 2147483647 w 48"/>
              <a:gd name="T33" fmla="*/ 2147483647 h 88"/>
              <a:gd name="T34" fmla="*/ 2147483647 w 48"/>
              <a:gd name="T35" fmla="*/ 2147483647 h 88"/>
              <a:gd name="T36" fmla="*/ 2147483647 w 48"/>
              <a:gd name="T37" fmla="*/ 2147483647 h 88"/>
              <a:gd name="T38" fmla="*/ 2147483647 w 48"/>
              <a:gd name="T39" fmla="*/ 2147483647 h 88"/>
              <a:gd name="T40" fmla="*/ 2147483647 w 48"/>
              <a:gd name="T41" fmla="*/ 2147483647 h 88"/>
              <a:gd name="T42" fmla="*/ 2147483647 w 48"/>
              <a:gd name="T43" fmla="*/ 2147483647 h 88"/>
              <a:gd name="T44" fmla="*/ 2147483647 w 48"/>
              <a:gd name="T45" fmla="*/ 2147483647 h 88"/>
              <a:gd name="T46" fmla="*/ 2147483647 w 48"/>
              <a:gd name="T47" fmla="*/ 2147483647 h 88"/>
              <a:gd name="T48" fmla="*/ 2147483647 w 48"/>
              <a:gd name="T49" fmla="*/ 2147483647 h 88"/>
              <a:gd name="T50" fmla="*/ 2147483647 w 48"/>
              <a:gd name="T51" fmla="*/ 2147483647 h 88"/>
              <a:gd name="T52" fmla="*/ 2147483647 w 48"/>
              <a:gd name="T53" fmla="*/ 2147483647 h 88"/>
              <a:gd name="T54" fmla="*/ 2147483647 w 48"/>
              <a:gd name="T55" fmla="*/ 2147483647 h 88"/>
              <a:gd name="T56" fmla="*/ 2147483647 w 48"/>
              <a:gd name="T57" fmla="*/ 2147483647 h 88"/>
              <a:gd name="T58" fmla="*/ 2147483647 w 48"/>
              <a:gd name="T59" fmla="*/ 2147483647 h 88"/>
              <a:gd name="T60" fmla="*/ 2147483647 w 48"/>
              <a:gd name="T61" fmla="*/ 2147483647 h 88"/>
              <a:gd name="T62" fmla="*/ 2147483647 w 48"/>
              <a:gd name="T63" fmla="*/ 2147483647 h 88"/>
              <a:gd name="T64" fmla="*/ 2147483647 w 48"/>
              <a:gd name="T65" fmla="*/ 2147483647 h 88"/>
              <a:gd name="T66" fmla="*/ 2147483647 w 48"/>
              <a:gd name="T67" fmla="*/ 2147483647 h 88"/>
              <a:gd name="T68" fmla="*/ 0 w 48"/>
              <a:gd name="T69" fmla="*/ 2147483647 h 88"/>
              <a:gd name="T70" fmla="*/ 0 w 48"/>
              <a:gd name="T71" fmla="*/ 2147483647 h 88"/>
              <a:gd name="T72" fmla="*/ 2147483647 w 48"/>
              <a:gd name="T73" fmla="*/ 2147483647 h 88"/>
              <a:gd name="T74" fmla="*/ 2147483647 w 48"/>
              <a:gd name="T75" fmla="*/ 2147483647 h 88"/>
              <a:gd name="T76" fmla="*/ 2147483647 w 48"/>
              <a:gd name="T77" fmla="*/ 2147483647 h 88"/>
              <a:gd name="T78" fmla="*/ 2147483647 w 48"/>
              <a:gd name="T79" fmla="*/ 2147483647 h 88"/>
              <a:gd name="T80" fmla="*/ 2147483647 w 48"/>
              <a:gd name="T81" fmla="*/ 2147483647 h 88"/>
              <a:gd name="T82" fmla="*/ 2147483647 w 48"/>
              <a:gd name="T83" fmla="*/ 2147483647 h 88"/>
              <a:gd name="T84" fmla="*/ 2147483647 w 48"/>
              <a:gd name="T85" fmla="*/ 2147483647 h 88"/>
              <a:gd name="T86" fmla="*/ 2147483647 w 48"/>
              <a:gd name="T87" fmla="*/ 2147483647 h 88"/>
              <a:gd name="T88" fmla="*/ 2147483647 w 48"/>
              <a:gd name="T89" fmla="*/ 2147483647 h 88"/>
              <a:gd name="T90" fmla="*/ 2147483647 w 48"/>
              <a:gd name="T91" fmla="*/ 2147483647 h 88"/>
              <a:gd name="T92" fmla="*/ 2147483647 w 48"/>
              <a:gd name="T93" fmla="*/ 2147483647 h 88"/>
              <a:gd name="T94" fmla="*/ 2147483647 w 48"/>
              <a:gd name="T95" fmla="*/ 2147483647 h 88"/>
              <a:gd name="T96" fmla="*/ 2147483647 w 48"/>
              <a:gd name="T97" fmla="*/ 2147483647 h 88"/>
              <a:gd name="T98" fmla="*/ 2147483647 w 48"/>
              <a:gd name="T99" fmla="*/ 2147483647 h 88"/>
              <a:gd name="T100" fmla="*/ 2147483647 w 48"/>
              <a:gd name="T101" fmla="*/ 2147483647 h 88"/>
              <a:gd name="T102" fmla="*/ 2147483647 w 48"/>
              <a:gd name="T103" fmla="*/ 0 h 88"/>
              <a:gd name="T104" fmla="*/ 2147483647 w 48"/>
              <a:gd name="T105" fmla="*/ 2147483647 h 88"/>
              <a:gd name="T106" fmla="*/ 2147483647 w 48"/>
              <a:gd name="T107" fmla="*/ 2147483647 h 88"/>
              <a:gd name="T108" fmla="*/ 2147483647 w 48"/>
              <a:gd name="T109" fmla="*/ 2147483647 h 88"/>
              <a:gd name="T110" fmla="*/ 2147483647 w 48"/>
              <a:gd name="T111" fmla="*/ 2147483647 h 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"/>
              <a:gd name="T169" fmla="*/ 0 h 88"/>
              <a:gd name="T170" fmla="*/ 48 w 48"/>
              <a:gd name="T171" fmla="*/ 88 h 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" h="88">
                <a:moveTo>
                  <a:pt x="40" y="35"/>
                </a:moveTo>
                <a:lnTo>
                  <a:pt x="41" y="43"/>
                </a:lnTo>
                <a:lnTo>
                  <a:pt x="46" y="62"/>
                </a:lnTo>
                <a:lnTo>
                  <a:pt x="46" y="64"/>
                </a:lnTo>
                <a:lnTo>
                  <a:pt x="45" y="67"/>
                </a:lnTo>
                <a:lnTo>
                  <a:pt x="45" y="68"/>
                </a:lnTo>
                <a:lnTo>
                  <a:pt x="48" y="80"/>
                </a:lnTo>
                <a:lnTo>
                  <a:pt x="40" y="81"/>
                </a:lnTo>
                <a:lnTo>
                  <a:pt x="39" y="81"/>
                </a:lnTo>
                <a:lnTo>
                  <a:pt x="37" y="82"/>
                </a:lnTo>
                <a:lnTo>
                  <a:pt x="35" y="82"/>
                </a:lnTo>
                <a:lnTo>
                  <a:pt x="31" y="82"/>
                </a:lnTo>
                <a:lnTo>
                  <a:pt x="25" y="81"/>
                </a:lnTo>
                <a:lnTo>
                  <a:pt x="25" y="82"/>
                </a:lnTo>
                <a:lnTo>
                  <a:pt x="25" y="85"/>
                </a:lnTo>
                <a:lnTo>
                  <a:pt x="24" y="87"/>
                </a:lnTo>
                <a:lnTo>
                  <a:pt x="15" y="87"/>
                </a:lnTo>
                <a:lnTo>
                  <a:pt x="14" y="86"/>
                </a:lnTo>
                <a:lnTo>
                  <a:pt x="12" y="86"/>
                </a:lnTo>
                <a:lnTo>
                  <a:pt x="9" y="87"/>
                </a:lnTo>
                <a:lnTo>
                  <a:pt x="7" y="87"/>
                </a:lnTo>
                <a:lnTo>
                  <a:pt x="1" y="88"/>
                </a:lnTo>
                <a:lnTo>
                  <a:pt x="4" y="83"/>
                </a:lnTo>
                <a:lnTo>
                  <a:pt x="4" y="80"/>
                </a:lnTo>
                <a:lnTo>
                  <a:pt x="3" y="77"/>
                </a:lnTo>
                <a:lnTo>
                  <a:pt x="2" y="75"/>
                </a:lnTo>
                <a:lnTo>
                  <a:pt x="3" y="72"/>
                </a:lnTo>
                <a:lnTo>
                  <a:pt x="3" y="71"/>
                </a:lnTo>
                <a:lnTo>
                  <a:pt x="2" y="69"/>
                </a:lnTo>
                <a:lnTo>
                  <a:pt x="2" y="66"/>
                </a:lnTo>
                <a:lnTo>
                  <a:pt x="3" y="65"/>
                </a:lnTo>
                <a:lnTo>
                  <a:pt x="4" y="63"/>
                </a:lnTo>
                <a:lnTo>
                  <a:pt x="3" y="61"/>
                </a:lnTo>
                <a:lnTo>
                  <a:pt x="1" y="57"/>
                </a:lnTo>
                <a:lnTo>
                  <a:pt x="0" y="57"/>
                </a:lnTo>
                <a:lnTo>
                  <a:pt x="0" y="56"/>
                </a:lnTo>
                <a:lnTo>
                  <a:pt x="4" y="55"/>
                </a:lnTo>
                <a:lnTo>
                  <a:pt x="4" y="52"/>
                </a:lnTo>
                <a:lnTo>
                  <a:pt x="5" y="51"/>
                </a:lnTo>
                <a:lnTo>
                  <a:pt x="5" y="49"/>
                </a:lnTo>
                <a:lnTo>
                  <a:pt x="14" y="34"/>
                </a:lnTo>
                <a:lnTo>
                  <a:pt x="16" y="33"/>
                </a:lnTo>
                <a:lnTo>
                  <a:pt x="17" y="33"/>
                </a:lnTo>
                <a:lnTo>
                  <a:pt x="18" y="32"/>
                </a:lnTo>
                <a:lnTo>
                  <a:pt x="20" y="30"/>
                </a:lnTo>
                <a:lnTo>
                  <a:pt x="21" y="29"/>
                </a:lnTo>
                <a:lnTo>
                  <a:pt x="33" y="8"/>
                </a:lnTo>
                <a:lnTo>
                  <a:pt x="35" y="6"/>
                </a:lnTo>
                <a:lnTo>
                  <a:pt x="36" y="4"/>
                </a:lnTo>
                <a:lnTo>
                  <a:pt x="38" y="2"/>
                </a:lnTo>
                <a:lnTo>
                  <a:pt x="40" y="1"/>
                </a:lnTo>
                <a:lnTo>
                  <a:pt x="42" y="0"/>
                </a:lnTo>
                <a:lnTo>
                  <a:pt x="41" y="14"/>
                </a:lnTo>
                <a:lnTo>
                  <a:pt x="41" y="20"/>
                </a:lnTo>
                <a:lnTo>
                  <a:pt x="40" y="32"/>
                </a:lnTo>
                <a:lnTo>
                  <a:pt x="40" y="35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1" name="Freeform 49"/>
          <xdr:cNvSpPr>
            <a:spLocks/>
          </xdr:cNvSpPr>
        </xdr:nvSpPr>
        <xdr:spPr bwMode="auto">
          <a:xfrm>
            <a:off x="6285034" y="4444772"/>
            <a:ext cx="637925" cy="628998"/>
          </a:xfrm>
          <a:custGeom>
            <a:avLst/>
            <a:gdLst>
              <a:gd name="T0" fmla="*/ 2147483647 w 67"/>
              <a:gd name="T1" fmla="*/ 2147483647 h 64"/>
              <a:gd name="T2" fmla="*/ 2147483647 w 67"/>
              <a:gd name="T3" fmla="*/ 2147483647 h 64"/>
              <a:gd name="T4" fmla="*/ 2147483647 w 67"/>
              <a:gd name="T5" fmla="*/ 2147483647 h 64"/>
              <a:gd name="T6" fmla="*/ 2147483647 w 67"/>
              <a:gd name="T7" fmla="*/ 2147483647 h 64"/>
              <a:gd name="T8" fmla="*/ 2147483647 w 67"/>
              <a:gd name="T9" fmla="*/ 2147483647 h 64"/>
              <a:gd name="T10" fmla="*/ 2147483647 w 67"/>
              <a:gd name="T11" fmla="*/ 2147483647 h 64"/>
              <a:gd name="T12" fmla="*/ 2147483647 w 67"/>
              <a:gd name="T13" fmla="*/ 2147483647 h 64"/>
              <a:gd name="T14" fmla="*/ 2147483647 w 67"/>
              <a:gd name="T15" fmla="*/ 2147483647 h 64"/>
              <a:gd name="T16" fmla="*/ 2147483647 w 67"/>
              <a:gd name="T17" fmla="*/ 2147483647 h 64"/>
              <a:gd name="T18" fmla="*/ 2147483647 w 67"/>
              <a:gd name="T19" fmla="*/ 2147483647 h 64"/>
              <a:gd name="T20" fmla="*/ 2147483647 w 67"/>
              <a:gd name="T21" fmla="*/ 2147483647 h 64"/>
              <a:gd name="T22" fmla="*/ 2147483647 w 67"/>
              <a:gd name="T23" fmla="*/ 2147483647 h 64"/>
              <a:gd name="T24" fmla="*/ 2147483647 w 67"/>
              <a:gd name="T25" fmla="*/ 2147483647 h 64"/>
              <a:gd name="T26" fmla="*/ 2147483647 w 67"/>
              <a:gd name="T27" fmla="*/ 2147483647 h 64"/>
              <a:gd name="T28" fmla="*/ 2147483647 w 67"/>
              <a:gd name="T29" fmla="*/ 2147483647 h 64"/>
              <a:gd name="T30" fmla="*/ 2147483647 w 67"/>
              <a:gd name="T31" fmla="*/ 2147483647 h 64"/>
              <a:gd name="T32" fmla="*/ 2147483647 w 67"/>
              <a:gd name="T33" fmla="*/ 2147483647 h 64"/>
              <a:gd name="T34" fmla="*/ 2147483647 w 67"/>
              <a:gd name="T35" fmla="*/ 2147483647 h 64"/>
              <a:gd name="T36" fmla="*/ 2147483647 w 67"/>
              <a:gd name="T37" fmla="*/ 2147483647 h 64"/>
              <a:gd name="T38" fmla="*/ 0 w 67"/>
              <a:gd name="T39" fmla="*/ 2147483647 h 64"/>
              <a:gd name="T40" fmla="*/ 2147483647 w 67"/>
              <a:gd name="T41" fmla="*/ 2147483647 h 64"/>
              <a:gd name="T42" fmla="*/ 2147483647 w 67"/>
              <a:gd name="T43" fmla="*/ 2147483647 h 64"/>
              <a:gd name="T44" fmla="*/ 2147483647 w 67"/>
              <a:gd name="T45" fmla="*/ 2147483647 h 64"/>
              <a:gd name="T46" fmla="*/ 2147483647 w 67"/>
              <a:gd name="T47" fmla="*/ 2147483647 h 64"/>
              <a:gd name="T48" fmla="*/ 2147483647 w 67"/>
              <a:gd name="T49" fmla="*/ 2147483647 h 64"/>
              <a:gd name="T50" fmla="*/ 2147483647 w 67"/>
              <a:gd name="T51" fmla="*/ 0 h 64"/>
              <a:gd name="T52" fmla="*/ 2147483647 w 67"/>
              <a:gd name="T53" fmla="*/ 2147483647 h 64"/>
              <a:gd name="T54" fmla="*/ 2147483647 w 67"/>
              <a:gd name="T55" fmla="*/ 2147483647 h 64"/>
              <a:gd name="T56" fmla="*/ 2147483647 w 67"/>
              <a:gd name="T57" fmla="*/ 2147483647 h 64"/>
              <a:gd name="T58" fmla="*/ 2147483647 w 67"/>
              <a:gd name="T59" fmla="*/ 2147483647 h 64"/>
              <a:gd name="T60" fmla="*/ 2147483647 w 67"/>
              <a:gd name="T61" fmla="*/ 2147483647 h 64"/>
              <a:gd name="T62" fmla="*/ 2147483647 w 67"/>
              <a:gd name="T63" fmla="*/ 2147483647 h 6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67"/>
              <a:gd name="T97" fmla="*/ 0 h 64"/>
              <a:gd name="T98" fmla="*/ 67 w 67"/>
              <a:gd name="T99" fmla="*/ 64 h 6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67" h="64">
                <a:moveTo>
                  <a:pt x="60" y="33"/>
                </a:moveTo>
                <a:lnTo>
                  <a:pt x="61" y="34"/>
                </a:lnTo>
                <a:lnTo>
                  <a:pt x="62" y="35"/>
                </a:lnTo>
                <a:lnTo>
                  <a:pt x="62" y="36"/>
                </a:lnTo>
                <a:lnTo>
                  <a:pt x="62" y="40"/>
                </a:lnTo>
                <a:lnTo>
                  <a:pt x="62" y="41"/>
                </a:lnTo>
                <a:lnTo>
                  <a:pt x="62" y="42"/>
                </a:lnTo>
                <a:lnTo>
                  <a:pt x="61" y="44"/>
                </a:lnTo>
                <a:lnTo>
                  <a:pt x="60" y="47"/>
                </a:lnTo>
                <a:lnTo>
                  <a:pt x="58" y="52"/>
                </a:lnTo>
                <a:lnTo>
                  <a:pt x="56" y="55"/>
                </a:lnTo>
                <a:lnTo>
                  <a:pt x="55" y="55"/>
                </a:lnTo>
                <a:lnTo>
                  <a:pt x="54" y="56"/>
                </a:lnTo>
                <a:lnTo>
                  <a:pt x="52" y="58"/>
                </a:lnTo>
                <a:lnTo>
                  <a:pt x="53" y="58"/>
                </a:lnTo>
                <a:lnTo>
                  <a:pt x="53" y="59"/>
                </a:lnTo>
                <a:lnTo>
                  <a:pt x="52" y="62"/>
                </a:lnTo>
                <a:lnTo>
                  <a:pt x="53" y="62"/>
                </a:lnTo>
                <a:lnTo>
                  <a:pt x="54" y="63"/>
                </a:lnTo>
                <a:lnTo>
                  <a:pt x="53" y="64"/>
                </a:lnTo>
                <a:lnTo>
                  <a:pt x="50" y="62"/>
                </a:lnTo>
                <a:lnTo>
                  <a:pt x="45" y="60"/>
                </a:lnTo>
                <a:lnTo>
                  <a:pt x="42" y="58"/>
                </a:lnTo>
                <a:lnTo>
                  <a:pt x="40" y="57"/>
                </a:lnTo>
                <a:lnTo>
                  <a:pt x="39" y="57"/>
                </a:lnTo>
                <a:lnTo>
                  <a:pt x="39" y="56"/>
                </a:lnTo>
                <a:lnTo>
                  <a:pt x="35" y="50"/>
                </a:lnTo>
                <a:lnTo>
                  <a:pt x="31" y="44"/>
                </a:lnTo>
                <a:lnTo>
                  <a:pt x="30" y="42"/>
                </a:lnTo>
                <a:lnTo>
                  <a:pt x="29" y="41"/>
                </a:lnTo>
                <a:lnTo>
                  <a:pt x="28" y="39"/>
                </a:lnTo>
                <a:lnTo>
                  <a:pt x="27" y="38"/>
                </a:lnTo>
                <a:lnTo>
                  <a:pt x="27" y="37"/>
                </a:lnTo>
                <a:lnTo>
                  <a:pt x="26" y="35"/>
                </a:lnTo>
                <a:lnTo>
                  <a:pt x="20" y="27"/>
                </a:lnTo>
                <a:lnTo>
                  <a:pt x="10" y="11"/>
                </a:lnTo>
                <a:lnTo>
                  <a:pt x="8" y="9"/>
                </a:lnTo>
                <a:lnTo>
                  <a:pt x="7" y="8"/>
                </a:lnTo>
                <a:lnTo>
                  <a:pt x="1" y="5"/>
                </a:lnTo>
                <a:lnTo>
                  <a:pt x="0" y="4"/>
                </a:lnTo>
                <a:lnTo>
                  <a:pt x="2" y="3"/>
                </a:lnTo>
                <a:lnTo>
                  <a:pt x="5" y="3"/>
                </a:lnTo>
                <a:lnTo>
                  <a:pt x="7" y="3"/>
                </a:lnTo>
                <a:lnTo>
                  <a:pt x="10" y="3"/>
                </a:lnTo>
                <a:lnTo>
                  <a:pt x="14" y="4"/>
                </a:lnTo>
                <a:lnTo>
                  <a:pt x="22" y="7"/>
                </a:lnTo>
                <a:lnTo>
                  <a:pt x="28" y="8"/>
                </a:lnTo>
                <a:lnTo>
                  <a:pt x="31" y="9"/>
                </a:lnTo>
                <a:lnTo>
                  <a:pt x="33" y="9"/>
                </a:lnTo>
                <a:lnTo>
                  <a:pt x="36" y="8"/>
                </a:lnTo>
                <a:lnTo>
                  <a:pt x="49" y="4"/>
                </a:lnTo>
                <a:lnTo>
                  <a:pt x="64" y="0"/>
                </a:lnTo>
                <a:lnTo>
                  <a:pt x="67" y="10"/>
                </a:lnTo>
                <a:lnTo>
                  <a:pt x="66" y="10"/>
                </a:lnTo>
                <a:lnTo>
                  <a:pt x="66" y="11"/>
                </a:lnTo>
                <a:lnTo>
                  <a:pt x="65" y="12"/>
                </a:lnTo>
                <a:lnTo>
                  <a:pt x="62" y="13"/>
                </a:lnTo>
                <a:lnTo>
                  <a:pt x="59" y="15"/>
                </a:lnTo>
                <a:lnTo>
                  <a:pt x="56" y="16"/>
                </a:lnTo>
                <a:lnTo>
                  <a:pt x="58" y="23"/>
                </a:lnTo>
                <a:lnTo>
                  <a:pt x="59" y="27"/>
                </a:lnTo>
                <a:lnTo>
                  <a:pt x="60" y="31"/>
                </a:lnTo>
                <a:lnTo>
                  <a:pt x="60" y="33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2" name="Freeform 50"/>
          <xdr:cNvSpPr>
            <a:spLocks/>
          </xdr:cNvSpPr>
        </xdr:nvSpPr>
        <xdr:spPr bwMode="auto">
          <a:xfrm>
            <a:off x="6819892" y="4435066"/>
            <a:ext cx="685679" cy="590173"/>
          </a:xfrm>
          <a:custGeom>
            <a:avLst/>
            <a:gdLst>
              <a:gd name="T0" fmla="*/ 2147483647 w 72"/>
              <a:gd name="T1" fmla="*/ 0 h 60"/>
              <a:gd name="T2" fmla="*/ 2147483647 w 72"/>
              <a:gd name="T3" fmla="*/ 2147483647 h 60"/>
              <a:gd name="T4" fmla="*/ 2147483647 w 72"/>
              <a:gd name="T5" fmla="*/ 2147483647 h 60"/>
              <a:gd name="T6" fmla="*/ 2147483647 w 72"/>
              <a:gd name="T7" fmla="*/ 2147483647 h 60"/>
              <a:gd name="T8" fmla="*/ 2147483647 w 72"/>
              <a:gd name="T9" fmla="*/ 2147483647 h 60"/>
              <a:gd name="T10" fmla="*/ 2147483647 w 72"/>
              <a:gd name="T11" fmla="*/ 2147483647 h 60"/>
              <a:gd name="T12" fmla="*/ 2147483647 w 72"/>
              <a:gd name="T13" fmla="*/ 2147483647 h 60"/>
              <a:gd name="T14" fmla="*/ 2147483647 w 72"/>
              <a:gd name="T15" fmla="*/ 2147483647 h 60"/>
              <a:gd name="T16" fmla="*/ 2147483647 w 72"/>
              <a:gd name="T17" fmla="*/ 2147483647 h 60"/>
              <a:gd name="T18" fmla="*/ 2147483647 w 72"/>
              <a:gd name="T19" fmla="*/ 2147483647 h 60"/>
              <a:gd name="T20" fmla="*/ 2147483647 w 72"/>
              <a:gd name="T21" fmla="*/ 2147483647 h 60"/>
              <a:gd name="T22" fmla="*/ 2147483647 w 72"/>
              <a:gd name="T23" fmla="*/ 2147483647 h 60"/>
              <a:gd name="T24" fmla="*/ 2147483647 w 72"/>
              <a:gd name="T25" fmla="*/ 2147483647 h 60"/>
              <a:gd name="T26" fmla="*/ 2147483647 w 72"/>
              <a:gd name="T27" fmla="*/ 2147483647 h 60"/>
              <a:gd name="T28" fmla="*/ 2147483647 w 72"/>
              <a:gd name="T29" fmla="*/ 2147483647 h 60"/>
              <a:gd name="T30" fmla="*/ 2147483647 w 72"/>
              <a:gd name="T31" fmla="*/ 2147483647 h 60"/>
              <a:gd name="T32" fmla="*/ 2147483647 w 72"/>
              <a:gd name="T33" fmla="*/ 2147483647 h 60"/>
              <a:gd name="T34" fmla="*/ 2147483647 w 72"/>
              <a:gd name="T35" fmla="*/ 2147483647 h 60"/>
              <a:gd name="T36" fmla="*/ 2147483647 w 72"/>
              <a:gd name="T37" fmla="*/ 2147483647 h 60"/>
              <a:gd name="T38" fmla="*/ 2147483647 w 72"/>
              <a:gd name="T39" fmla="*/ 2147483647 h 60"/>
              <a:gd name="T40" fmla="*/ 2147483647 w 72"/>
              <a:gd name="T41" fmla="*/ 2147483647 h 60"/>
              <a:gd name="T42" fmla="*/ 2147483647 w 72"/>
              <a:gd name="T43" fmla="*/ 2147483647 h 60"/>
              <a:gd name="T44" fmla="*/ 2147483647 w 72"/>
              <a:gd name="T45" fmla="*/ 2147483647 h 60"/>
              <a:gd name="T46" fmla="*/ 2147483647 w 72"/>
              <a:gd name="T47" fmla="*/ 2147483647 h 60"/>
              <a:gd name="T48" fmla="*/ 2147483647 w 72"/>
              <a:gd name="T49" fmla="*/ 2147483647 h 60"/>
              <a:gd name="T50" fmla="*/ 2147483647 w 72"/>
              <a:gd name="T51" fmla="*/ 2147483647 h 60"/>
              <a:gd name="T52" fmla="*/ 2147483647 w 72"/>
              <a:gd name="T53" fmla="*/ 2147483647 h 60"/>
              <a:gd name="T54" fmla="*/ 2147483647 w 72"/>
              <a:gd name="T55" fmla="*/ 2147483647 h 60"/>
              <a:gd name="T56" fmla="*/ 2147483647 w 72"/>
              <a:gd name="T57" fmla="*/ 2147483647 h 60"/>
              <a:gd name="T58" fmla="*/ 2147483647 w 72"/>
              <a:gd name="T59" fmla="*/ 2147483647 h 60"/>
              <a:gd name="T60" fmla="*/ 0 w 72"/>
              <a:gd name="T61" fmla="*/ 2147483647 h 60"/>
              <a:gd name="T62" fmla="*/ 2147483647 w 72"/>
              <a:gd name="T63" fmla="*/ 2147483647 h 60"/>
              <a:gd name="T64" fmla="*/ 2147483647 w 72"/>
              <a:gd name="T65" fmla="*/ 2147483647 h 60"/>
              <a:gd name="T66" fmla="*/ 2147483647 w 72"/>
              <a:gd name="T67" fmla="*/ 2147483647 h 6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72"/>
              <a:gd name="T103" fmla="*/ 0 h 60"/>
              <a:gd name="T104" fmla="*/ 72 w 72"/>
              <a:gd name="T105" fmla="*/ 60 h 6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72" h="60">
                <a:moveTo>
                  <a:pt x="8" y="1"/>
                </a:moveTo>
                <a:lnTo>
                  <a:pt x="10" y="0"/>
                </a:lnTo>
                <a:lnTo>
                  <a:pt x="11" y="1"/>
                </a:lnTo>
                <a:lnTo>
                  <a:pt x="12" y="2"/>
                </a:lnTo>
                <a:lnTo>
                  <a:pt x="13" y="2"/>
                </a:lnTo>
                <a:lnTo>
                  <a:pt x="16" y="3"/>
                </a:lnTo>
                <a:lnTo>
                  <a:pt x="17" y="2"/>
                </a:lnTo>
                <a:lnTo>
                  <a:pt x="19" y="1"/>
                </a:lnTo>
                <a:lnTo>
                  <a:pt x="21" y="1"/>
                </a:lnTo>
                <a:lnTo>
                  <a:pt x="23" y="1"/>
                </a:lnTo>
                <a:lnTo>
                  <a:pt x="31" y="4"/>
                </a:lnTo>
                <a:lnTo>
                  <a:pt x="34" y="6"/>
                </a:lnTo>
                <a:lnTo>
                  <a:pt x="36" y="7"/>
                </a:lnTo>
                <a:lnTo>
                  <a:pt x="47" y="16"/>
                </a:lnTo>
                <a:lnTo>
                  <a:pt x="49" y="17"/>
                </a:lnTo>
                <a:lnTo>
                  <a:pt x="51" y="18"/>
                </a:lnTo>
                <a:lnTo>
                  <a:pt x="54" y="19"/>
                </a:lnTo>
                <a:lnTo>
                  <a:pt x="57" y="19"/>
                </a:lnTo>
                <a:lnTo>
                  <a:pt x="59" y="18"/>
                </a:lnTo>
                <a:lnTo>
                  <a:pt x="61" y="17"/>
                </a:lnTo>
                <a:lnTo>
                  <a:pt x="65" y="14"/>
                </a:lnTo>
                <a:lnTo>
                  <a:pt x="72" y="11"/>
                </a:lnTo>
                <a:lnTo>
                  <a:pt x="72" y="18"/>
                </a:lnTo>
                <a:lnTo>
                  <a:pt x="72" y="19"/>
                </a:lnTo>
                <a:lnTo>
                  <a:pt x="72" y="20"/>
                </a:lnTo>
                <a:lnTo>
                  <a:pt x="69" y="22"/>
                </a:lnTo>
                <a:lnTo>
                  <a:pt x="68" y="24"/>
                </a:lnTo>
                <a:lnTo>
                  <a:pt x="68" y="27"/>
                </a:lnTo>
                <a:lnTo>
                  <a:pt x="65" y="34"/>
                </a:lnTo>
                <a:lnTo>
                  <a:pt x="64" y="36"/>
                </a:lnTo>
                <a:lnTo>
                  <a:pt x="65" y="39"/>
                </a:lnTo>
                <a:lnTo>
                  <a:pt x="65" y="40"/>
                </a:lnTo>
                <a:lnTo>
                  <a:pt x="64" y="48"/>
                </a:lnTo>
                <a:lnTo>
                  <a:pt x="63" y="54"/>
                </a:lnTo>
                <a:lnTo>
                  <a:pt x="62" y="57"/>
                </a:lnTo>
                <a:lnTo>
                  <a:pt x="61" y="59"/>
                </a:lnTo>
                <a:lnTo>
                  <a:pt x="60" y="60"/>
                </a:lnTo>
                <a:lnTo>
                  <a:pt x="54" y="58"/>
                </a:lnTo>
                <a:lnTo>
                  <a:pt x="50" y="56"/>
                </a:lnTo>
                <a:lnTo>
                  <a:pt x="48" y="56"/>
                </a:lnTo>
                <a:lnTo>
                  <a:pt x="41" y="51"/>
                </a:lnTo>
                <a:lnTo>
                  <a:pt x="38" y="50"/>
                </a:lnTo>
                <a:lnTo>
                  <a:pt x="35" y="49"/>
                </a:lnTo>
                <a:lnTo>
                  <a:pt x="34" y="50"/>
                </a:lnTo>
                <a:lnTo>
                  <a:pt x="29" y="49"/>
                </a:lnTo>
                <a:lnTo>
                  <a:pt x="28" y="48"/>
                </a:lnTo>
                <a:lnTo>
                  <a:pt x="24" y="48"/>
                </a:lnTo>
                <a:lnTo>
                  <a:pt x="22" y="47"/>
                </a:lnTo>
                <a:lnTo>
                  <a:pt x="21" y="46"/>
                </a:lnTo>
                <a:lnTo>
                  <a:pt x="19" y="45"/>
                </a:lnTo>
                <a:lnTo>
                  <a:pt x="17" y="44"/>
                </a:lnTo>
                <a:lnTo>
                  <a:pt x="14" y="43"/>
                </a:lnTo>
                <a:lnTo>
                  <a:pt x="9" y="40"/>
                </a:lnTo>
                <a:lnTo>
                  <a:pt x="9" y="38"/>
                </a:lnTo>
                <a:lnTo>
                  <a:pt x="8" y="38"/>
                </a:lnTo>
                <a:lnTo>
                  <a:pt x="7" y="35"/>
                </a:lnTo>
                <a:lnTo>
                  <a:pt x="6" y="33"/>
                </a:lnTo>
                <a:lnTo>
                  <a:pt x="4" y="34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17"/>
                </a:lnTo>
                <a:lnTo>
                  <a:pt x="3" y="16"/>
                </a:lnTo>
                <a:lnTo>
                  <a:pt x="6" y="14"/>
                </a:lnTo>
                <a:lnTo>
                  <a:pt x="9" y="13"/>
                </a:lnTo>
                <a:lnTo>
                  <a:pt x="10" y="12"/>
                </a:lnTo>
                <a:lnTo>
                  <a:pt x="10" y="11"/>
                </a:lnTo>
                <a:lnTo>
                  <a:pt x="11" y="11"/>
                </a:lnTo>
                <a:lnTo>
                  <a:pt x="8" y="1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3" name="Freeform 51"/>
          <xdr:cNvSpPr>
            <a:spLocks/>
          </xdr:cNvSpPr>
        </xdr:nvSpPr>
        <xdr:spPr bwMode="auto">
          <a:xfrm>
            <a:off x="4724646" y="2746095"/>
            <a:ext cx="542415" cy="648411"/>
          </a:xfrm>
          <a:custGeom>
            <a:avLst/>
            <a:gdLst>
              <a:gd name="T0" fmla="*/ 2147483647 w 57"/>
              <a:gd name="T1" fmla="*/ 2147483647 h 66"/>
              <a:gd name="T2" fmla="*/ 2147483647 w 57"/>
              <a:gd name="T3" fmla="*/ 2147483647 h 66"/>
              <a:gd name="T4" fmla="*/ 2147483647 w 57"/>
              <a:gd name="T5" fmla="*/ 2147483647 h 66"/>
              <a:gd name="T6" fmla="*/ 2147483647 w 57"/>
              <a:gd name="T7" fmla="*/ 2147483647 h 66"/>
              <a:gd name="T8" fmla="*/ 2147483647 w 57"/>
              <a:gd name="T9" fmla="*/ 2147483647 h 66"/>
              <a:gd name="T10" fmla="*/ 2147483647 w 57"/>
              <a:gd name="T11" fmla="*/ 2147483647 h 66"/>
              <a:gd name="T12" fmla="*/ 2147483647 w 57"/>
              <a:gd name="T13" fmla="*/ 2147483647 h 66"/>
              <a:gd name="T14" fmla="*/ 2147483647 w 57"/>
              <a:gd name="T15" fmla="*/ 2147483647 h 66"/>
              <a:gd name="T16" fmla="*/ 2147483647 w 57"/>
              <a:gd name="T17" fmla="*/ 2147483647 h 66"/>
              <a:gd name="T18" fmla="*/ 2147483647 w 57"/>
              <a:gd name="T19" fmla="*/ 2147483647 h 66"/>
              <a:gd name="T20" fmla="*/ 2147483647 w 57"/>
              <a:gd name="T21" fmla="*/ 2147483647 h 66"/>
              <a:gd name="T22" fmla="*/ 2147483647 w 57"/>
              <a:gd name="T23" fmla="*/ 2147483647 h 66"/>
              <a:gd name="T24" fmla="*/ 0 w 57"/>
              <a:gd name="T25" fmla="*/ 2147483647 h 66"/>
              <a:gd name="T26" fmla="*/ 0 w 57"/>
              <a:gd name="T27" fmla="*/ 2147483647 h 66"/>
              <a:gd name="T28" fmla="*/ 0 w 57"/>
              <a:gd name="T29" fmla="*/ 2147483647 h 66"/>
              <a:gd name="T30" fmla="*/ 2147483647 w 57"/>
              <a:gd name="T31" fmla="*/ 2147483647 h 66"/>
              <a:gd name="T32" fmla="*/ 2147483647 w 57"/>
              <a:gd name="T33" fmla="*/ 2147483647 h 66"/>
              <a:gd name="T34" fmla="*/ 2147483647 w 57"/>
              <a:gd name="T35" fmla="*/ 2147483647 h 66"/>
              <a:gd name="T36" fmla="*/ 2147483647 w 57"/>
              <a:gd name="T37" fmla="*/ 2147483647 h 66"/>
              <a:gd name="T38" fmla="*/ 2147483647 w 57"/>
              <a:gd name="T39" fmla="*/ 2147483647 h 66"/>
              <a:gd name="T40" fmla="*/ 2147483647 w 57"/>
              <a:gd name="T41" fmla="*/ 2147483647 h 66"/>
              <a:gd name="T42" fmla="*/ 2147483647 w 57"/>
              <a:gd name="T43" fmla="*/ 2147483647 h 66"/>
              <a:gd name="T44" fmla="*/ 2147483647 w 57"/>
              <a:gd name="T45" fmla="*/ 2147483647 h 66"/>
              <a:gd name="T46" fmla="*/ 2147483647 w 57"/>
              <a:gd name="T47" fmla="*/ 2147483647 h 66"/>
              <a:gd name="T48" fmla="*/ 2147483647 w 57"/>
              <a:gd name="T49" fmla="*/ 2147483647 h 66"/>
              <a:gd name="T50" fmla="*/ 2147483647 w 57"/>
              <a:gd name="T51" fmla="*/ 2147483647 h 66"/>
              <a:gd name="T52" fmla="*/ 2147483647 w 57"/>
              <a:gd name="T53" fmla="*/ 2147483647 h 66"/>
              <a:gd name="T54" fmla="*/ 2147483647 w 57"/>
              <a:gd name="T55" fmla="*/ 2147483647 h 66"/>
              <a:gd name="T56" fmla="*/ 2147483647 w 57"/>
              <a:gd name="T57" fmla="*/ 0 h 66"/>
              <a:gd name="T58" fmla="*/ 2147483647 w 57"/>
              <a:gd name="T59" fmla="*/ 2147483647 h 66"/>
              <a:gd name="T60" fmla="*/ 2147483647 w 57"/>
              <a:gd name="T61" fmla="*/ 2147483647 h 66"/>
              <a:gd name="T62" fmla="*/ 2147483647 w 57"/>
              <a:gd name="T63" fmla="*/ 2147483647 h 66"/>
              <a:gd name="T64" fmla="*/ 2147483647 w 57"/>
              <a:gd name="T65" fmla="*/ 2147483647 h 66"/>
              <a:gd name="T66" fmla="*/ 2147483647 w 57"/>
              <a:gd name="T67" fmla="*/ 2147483647 h 66"/>
              <a:gd name="T68" fmla="*/ 2147483647 w 57"/>
              <a:gd name="T69" fmla="*/ 2147483647 h 66"/>
              <a:gd name="T70" fmla="*/ 2147483647 w 57"/>
              <a:gd name="T71" fmla="*/ 2147483647 h 66"/>
              <a:gd name="T72" fmla="*/ 2147483647 w 57"/>
              <a:gd name="T73" fmla="*/ 2147483647 h 66"/>
              <a:gd name="T74" fmla="*/ 2147483647 w 57"/>
              <a:gd name="T75" fmla="*/ 2147483647 h 66"/>
              <a:gd name="T76" fmla="*/ 2147483647 w 57"/>
              <a:gd name="T77" fmla="*/ 2147483647 h 66"/>
              <a:gd name="T78" fmla="*/ 2147483647 w 57"/>
              <a:gd name="T79" fmla="*/ 2147483647 h 6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57"/>
              <a:gd name="T121" fmla="*/ 0 h 66"/>
              <a:gd name="T122" fmla="*/ 57 w 57"/>
              <a:gd name="T123" fmla="*/ 66 h 6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57" h="66">
                <a:moveTo>
                  <a:pt x="55" y="66"/>
                </a:moveTo>
                <a:lnTo>
                  <a:pt x="46" y="65"/>
                </a:lnTo>
                <a:lnTo>
                  <a:pt x="41" y="64"/>
                </a:lnTo>
                <a:lnTo>
                  <a:pt x="36" y="64"/>
                </a:lnTo>
                <a:lnTo>
                  <a:pt x="33" y="63"/>
                </a:lnTo>
                <a:lnTo>
                  <a:pt x="23" y="63"/>
                </a:lnTo>
                <a:lnTo>
                  <a:pt x="17" y="63"/>
                </a:lnTo>
                <a:lnTo>
                  <a:pt x="4" y="62"/>
                </a:lnTo>
                <a:lnTo>
                  <a:pt x="6" y="52"/>
                </a:lnTo>
                <a:lnTo>
                  <a:pt x="6" y="49"/>
                </a:lnTo>
                <a:lnTo>
                  <a:pt x="6" y="48"/>
                </a:lnTo>
                <a:lnTo>
                  <a:pt x="7" y="41"/>
                </a:lnTo>
                <a:lnTo>
                  <a:pt x="0" y="41"/>
                </a:lnTo>
                <a:lnTo>
                  <a:pt x="0" y="37"/>
                </a:lnTo>
                <a:lnTo>
                  <a:pt x="0" y="32"/>
                </a:lnTo>
                <a:lnTo>
                  <a:pt x="3" y="32"/>
                </a:lnTo>
                <a:lnTo>
                  <a:pt x="7" y="33"/>
                </a:lnTo>
                <a:lnTo>
                  <a:pt x="10" y="23"/>
                </a:lnTo>
                <a:lnTo>
                  <a:pt x="14" y="24"/>
                </a:lnTo>
                <a:lnTo>
                  <a:pt x="20" y="26"/>
                </a:lnTo>
                <a:lnTo>
                  <a:pt x="27" y="27"/>
                </a:lnTo>
                <a:lnTo>
                  <a:pt x="30" y="29"/>
                </a:lnTo>
                <a:lnTo>
                  <a:pt x="35" y="30"/>
                </a:lnTo>
                <a:lnTo>
                  <a:pt x="36" y="28"/>
                </a:lnTo>
                <a:lnTo>
                  <a:pt x="36" y="25"/>
                </a:lnTo>
                <a:lnTo>
                  <a:pt x="36" y="21"/>
                </a:lnTo>
                <a:lnTo>
                  <a:pt x="35" y="17"/>
                </a:lnTo>
                <a:lnTo>
                  <a:pt x="34" y="4"/>
                </a:lnTo>
                <a:lnTo>
                  <a:pt x="33" y="0"/>
                </a:lnTo>
                <a:lnTo>
                  <a:pt x="36" y="1"/>
                </a:lnTo>
                <a:lnTo>
                  <a:pt x="40" y="1"/>
                </a:lnTo>
                <a:lnTo>
                  <a:pt x="43" y="3"/>
                </a:lnTo>
                <a:lnTo>
                  <a:pt x="48" y="2"/>
                </a:lnTo>
                <a:lnTo>
                  <a:pt x="51" y="2"/>
                </a:lnTo>
                <a:lnTo>
                  <a:pt x="56" y="42"/>
                </a:lnTo>
                <a:lnTo>
                  <a:pt x="57" y="46"/>
                </a:lnTo>
                <a:lnTo>
                  <a:pt x="57" y="50"/>
                </a:lnTo>
                <a:lnTo>
                  <a:pt x="56" y="55"/>
                </a:lnTo>
                <a:lnTo>
                  <a:pt x="56" y="60"/>
                </a:lnTo>
                <a:lnTo>
                  <a:pt x="55" y="66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4" name="Freeform 52"/>
          <xdr:cNvSpPr>
            <a:spLocks/>
          </xdr:cNvSpPr>
        </xdr:nvSpPr>
        <xdr:spPr bwMode="auto">
          <a:xfrm>
            <a:off x="7828314" y="2216109"/>
            <a:ext cx="391591" cy="561054"/>
          </a:xfrm>
          <a:custGeom>
            <a:avLst/>
            <a:gdLst>
              <a:gd name="T0" fmla="*/ 2147483647 w 41"/>
              <a:gd name="T1" fmla="*/ 2147483647 h 57"/>
              <a:gd name="T2" fmla="*/ 2147483647 w 41"/>
              <a:gd name="T3" fmla="*/ 2147483647 h 57"/>
              <a:gd name="T4" fmla="*/ 2147483647 w 41"/>
              <a:gd name="T5" fmla="*/ 2147483647 h 57"/>
              <a:gd name="T6" fmla="*/ 2147483647 w 41"/>
              <a:gd name="T7" fmla="*/ 2147483647 h 57"/>
              <a:gd name="T8" fmla="*/ 2147483647 w 41"/>
              <a:gd name="T9" fmla="*/ 2147483647 h 57"/>
              <a:gd name="T10" fmla="*/ 2147483647 w 41"/>
              <a:gd name="T11" fmla="*/ 2147483647 h 57"/>
              <a:gd name="T12" fmla="*/ 2147483647 w 41"/>
              <a:gd name="T13" fmla="*/ 2147483647 h 57"/>
              <a:gd name="T14" fmla="*/ 2147483647 w 41"/>
              <a:gd name="T15" fmla="*/ 2147483647 h 57"/>
              <a:gd name="T16" fmla="*/ 2147483647 w 41"/>
              <a:gd name="T17" fmla="*/ 2147483647 h 57"/>
              <a:gd name="T18" fmla="*/ 2147483647 w 41"/>
              <a:gd name="T19" fmla="*/ 2147483647 h 57"/>
              <a:gd name="T20" fmla="*/ 2147483647 w 41"/>
              <a:gd name="T21" fmla="*/ 2147483647 h 57"/>
              <a:gd name="T22" fmla="*/ 2147483647 w 41"/>
              <a:gd name="T23" fmla="*/ 2147483647 h 57"/>
              <a:gd name="T24" fmla="*/ 2147483647 w 41"/>
              <a:gd name="T25" fmla="*/ 2147483647 h 57"/>
              <a:gd name="T26" fmla="*/ 2147483647 w 41"/>
              <a:gd name="T27" fmla="*/ 2147483647 h 57"/>
              <a:gd name="T28" fmla="*/ 2147483647 w 41"/>
              <a:gd name="T29" fmla="*/ 2147483647 h 57"/>
              <a:gd name="T30" fmla="*/ 2147483647 w 41"/>
              <a:gd name="T31" fmla="*/ 2147483647 h 57"/>
              <a:gd name="T32" fmla="*/ 0 w 41"/>
              <a:gd name="T33" fmla="*/ 2147483647 h 57"/>
              <a:gd name="T34" fmla="*/ 0 w 41"/>
              <a:gd name="T35" fmla="*/ 2147483647 h 57"/>
              <a:gd name="T36" fmla="*/ 0 w 41"/>
              <a:gd name="T37" fmla="*/ 0 h 57"/>
              <a:gd name="T38" fmla="*/ 2147483647 w 41"/>
              <a:gd name="T39" fmla="*/ 2147483647 h 5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41"/>
              <a:gd name="T61" fmla="*/ 0 h 57"/>
              <a:gd name="T62" fmla="*/ 41 w 41"/>
              <a:gd name="T63" fmla="*/ 57 h 5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41" h="57">
                <a:moveTo>
                  <a:pt x="41" y="13"/>
                </a:moveTo>
                <a:lnTo>
                  <a:pt x="34" y="26"/>
                </a:lnTo>
                <a:lnTo>
                  <a:pt x="34" y="27"/>
                </a:lnTo>
                <a:lnTo>
                  <a:pt x="35" y="31"/>
                </a:lnTo>
                <a:lnTo>
                  <a:pt x="35" y="33"/>
                </a:lnTo>
                <a:lnTo>
                  <a:pt x="36" y="38"/>
                </a:lnTo>
                <a:lnTo>
                  <a:pt x="36" y="44"/>
                </a:lnTo>
                <a:lnTo>
                  <a:pt x="35" y="52"/>
                </a:lnTo>
                <a:lnTo>
                  <a:pt x="32" y="57"/>
                </a:lnTo>
                <a:lnTo>
                  <a:pt x="24" y="49"/>
                </a:lnTo>
                <a:lnTo>
                  <a:pt x="22" y="46"/>
                </a:lnTo>
                <a:lnTo>
                  <a:pt x="18" y="41"/>
                </a:lnTo>
                <a:lnTo>
                  <a:pt x="16" y="39"/>
                </a:lnTo>
                <a:lnTo>
                  <a:pt x="10" y="34"/>
                </a:lnTo>
                <a:lnTo>
                  <a:pt x="7" y="29"/>
                </a:lnTo>
                <a:lnTo>
                  <a:pt x="3" y="18"/>
                </a:lnTo>
                <a:lnTo>
                  <a:pt x="0" y="11"/>
                </a:lnTo>
                <a:lnTo>
                  <a:pt x="0" y="5"/>
                </a:lnTo>
                <a:lnTo>
                  <a:pt x="0" y="0"/>
                </a:lnTo>
                <a:lnTo>
                  <a:pt x="41" y="13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5" name="Freeform 53"/>
          <xdr:cNvSpPr>
            <a:spLocks/>
          </xdr:cNvSpPr>
        </xdr:nvSpPr>
        <xdr:spPr bwMode="auto">
          <a:xfrm>
            <a:off x="4199340" y="3169312"/>
            <a:ext cx="401143" cy="481455"/>
          </a:xfrm>
          <a:custGeom>
            <a:avLst/>
            <a:gdLst>
              <a:gd name="T0" fmla="*/ 2147483647 w 42"/>
              <a:gd name="T1" fmla="*/ 2147483647 h 49"/>
              <a:gd name="T2" fmla="*/ 2147483647 w 42"/>
              <a:gd name="T3" fmla="*/ 2147483647 h 49"/>
              <a:gd name="T4" fmla="*/ 2147483647 w 42"/>
              <a:gd name="T5" fmla="*/ 2147483647 h 49"/>
              <a:gd name="T6" fmla="*/ 0 w 42"/>
              <a:gd name="T7" fmla="*/ 2147483647 h 49"/>
              <a:gd name="T8" fmla="*/ 2147483647 w 42"/>
              <a:gd name="T9" fmla="*/ 2147483647 h 49"/>
              <a:gd name="T10" fmla="*/ 2147483647 w 42"/>
              <a:gd name="T11" fmla="*/ 2147483647 h 49"/>
              <a:gd name="T12" fmla="*/ 2147483647 w 42"/>
              <a:gd name="T13" fmla="*/ 2147483647 h 49"/>
              <a:gd name="T14" fmla="*/ 2147483647 w 42"/>
              <a:gd name="T15" fmla="*/ 2147483647 h 49"/>
              <a:gd name="T16" fmla="*/ 2147483647 w 42"/>
              <a:gd name="T17" fmla="*/ 2147483647 h 49"/>
              <a:gd name="T18" fmla="*/ 2147483647 w 42"/>
              <a:gd name="T19" fmla="*/ 2147483647 h 49"/>
              <a:gd name="T20" fmla="*/ 2147483647 w 42"/>
              <a:gd name="T21" fmla="*/ 0 h 49"/>
              <a:gd name="T22" fmla="*/ 2147483647 w 42"/>
              <a:gd name="T23" fmla="*/ 0 h 49"/>
              <a:gd name="T24" fmla="*/ 2147483647 w 42"/>
              <a:gd name="T25" fmla="*/ 2147483647 h 49"/>
              <a:gd name="T26" fmla="*/ 2147483647 w 42"/>
              <a:gd name="T27" fmla="*/ 2147483647 h 49"/>
              <a:gd name="T28" fmla="*/ 2147483647 w 42"/>
              <a:gd name="T29" fmla="*/ 2147483647 h 49"/>
              <a:gd name="T30" fmla="*/ 2147483647 w 42"/>
              <a:gd name="T31" fmla="*/ 2147483647 h 49"/>
              <a:gd name="T32" fmla="*/ 2147483647 w 42"/>
              <a:gd name="T33" fmla="*/ 2147483647 h 49"/>
              <a:gd name="T34" fmla="*/ 2147483647 w 42"/>
              <a:gd name="T35" fmla="*/ 2147483647 h 49"/>
              <a:gd name="T36" fmla="*/ 2147483647 w 42"/>
              <a:gd name="T37" fmla="*/ 2147483647 h 49"/>
              <a:gd name="T38" fmla="*/ 2147483647 w 42"/>
              <a:gd name="T39" fmla="*/ 2147483647 h 49"/>
              <a:gd name="T40" fmla="*/ 2147483647 w 42"/>
              <a:gd name="T41" fmla="*/ 2147483647 h 49"/>
              <a:gd name="T42" fmla="*/ 2147483647 w 42"/>
              <a:gd name="T43" fmla="*/ 2147483647 h 4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42"/>
              <a:gd name="T67" fmla="*/ 0 h 49"/>
              <a:gd name="T68" fmla="*/ 42 w 42"/>
              <a:gd name="T69" fmla="*/ 49 h 49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42" h="49">
                <a:moveTo>
                  <a:pt x="38" y="49"/>
                </a:moveTo>
                <a:lnTo>
                  <a:pt x="17" y="42"/>
                </a:lnTo>
                <a:lnTo>
                  <a:pt x="4" y="38"/>
                </a:lnTo>
                <a:lnTo>
                  <a:pt x="0" y="36"/>
                </a:lnTo>
                <a:lnTo>
                  <a:pt x="1" y="32"/>
                </a:lnTo>
                <a:lnTo>
                  <a:pt x="3" y="22"/>
                </a:lnTo>
                <a:lnTo>
                  <a:pt x="3" y="15"/>
                </a:lnTo>
                <a:lnTo>
                  <a:pt x="2" y="2"/>
                </a:lnTo>
                <a:lnTo>
                  <a:pt x="5" y="2"/>
                </a:lnTo>
                <a:lnTo>
                  <a:pt x="10" y="1"/>
                </a:lnTo>
                <a:lnTo>
                  <a:pt x="13" y="0"/>
                </a:lnTo>
                <a:lnTo>
                  <a:pt x="19" y="0"/>
                </a:lnTo>
                <a:lnTo>
                  <a:pt x="25" y="1"/>
                </a:lnTo>
                <a:lnTo>
                  <a:pt x="28" y="1"/>
                </a:lnTo>
                <a:lnTo>
                  <a:pt x="31" y="1"/>
                </a:lnTo>
                <a:lnTo>
                  <a:pt x="36" y="1"/>
                </a:lnTo>
                <a:lnTo>
                  <a:pt x="42" y="2"/>
                </a:lnTo>
                <a:lnTo>
                  <a:pt x="41" y="7"/>
                </a:lnTo>
                <a:lnTo>
                  <a:pt x="41" y="12"/>
                </a:lnTo>
                <a:lnTo>
                  <a:pt x="40" y="24"/>
                </a:lnTo>
                <a:lnTo>
                  <a:pt x="40" y="31"/>
                </a:lnTo>
                <a:lnTo>
                  <a:pt x="38" y="49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6" name="Freeform 54"/>
          <xdr:cNvSpPr>
            <a:spLocks/>
          </xdr:cNvSpPr>
        </xdr:nvSpPr>
        <xdr:spPr bwMode="auto">
          <a:xfrm>
            <a:off x="3647373" y="3169312"/>
            <a:ext cx="580619" cy="353325"/>
          </a:xfrm>
          <a:custGeom>
            <a:avLst/>
            <a:gdLst>
              <a:gd name="T0" fmla="*/ 2147483647 w 61"/>
              <a:gd name="T1" fmla="*/ 2147483647 h 36"/>
              <a:gd name="T2" fmla="*/ 2147483647 w 61"/>
              <a:gd name="T3" fmla="*/ 2147483647 h 36"/>
              <a:gd name="T4" fmla="*/ 2147483647 w 61"/>
              <a:gd name="T5" fmla="*/ 2147483647 h 36"/>
              <a:gd name="T6" fmla="*/ 0 w 61"/>
              <a:gd name="T7" fmla="*/ 2147483647 h 36"/>
              <a:gd name="T8" fmla="*/ 2147483647 w 61"/>
              <a:gd name="T9" fmla="*/ 2147483647 h 36"/>
              <a:gd name="T10" fmla="*/ 2147483647 w 61"/>
              <a:gd name="T11" fmla="*/ 2147483647 h 36"/>
              <a:gd name="T12" fmla="*/ 2147483647 w 61"/>
              <a:gd name="T13" fmla="*/ 2147483647 h 36"/>
              <a:gd name="T14" fmla="*/ 2147483647 w 61"/>
              <a:gd name="T15" fmla="*/ 2147483647 h 36"/>
              <a:gd name="T16" fmla="*/ 2147483647 w 61"/>
              <a:gd name="T17" fmla="*/ 2147483647 h 36"/>
              <a:gd name="T18" fmla="*/ 2147483647 w 61"/>
              <a:gd name="T19" fmla="*/ 2147483647 h 36"/>
              <a:gd name="T20" fmla="*/ 2147483647 w 61"/>
              <a:gd name="T21" fmla="*/ 2147483647 h 36"/>
              <a:gd name="T22" fmla="*/ 2147483647 w 61"/>
              <a:gd name="T23" fmla="*/ 2147483647 h 36"/>
              <a:gd name="T24" fmla="*/ 2147483647 w 61"/>
              <a:gd name="T25" fmla="*/ 2147483647 h 36"/>
              <a:gd name="T26" fmla="*/ 2147483647 w 61"/>
              <a:gd name="T27" fmla="*/ 2147483647 h 36"/>
              <a:gd name="T28" fmla="*/ 2147483647 w 61"/>
              <a:gd name="T29" fmla="*/ 0 h 36"/>
              <a:gd name="T30" fmla="*/ 2147483647 w 61"/>
              <a:gd name="T31" fmla="*/ 0 h 36"/>
              <a:gd name="T32" fmla="*/ 2147483647 w 61"/>
              <a:gd name="T33" fmla="*/ 2147483647 h 36"/>
              <a:gd name="T34" fmla="*/ 2147483647 w 61"/>
              <a:gd name="T35" fmla="*/ 2147483647 h 36"/>
              <a:gd name="T36" fmla="*/ 2147483647 w 61"/>
              <a:gd name="T37" fmla="*/ 2147483647 h 36"/>
              <a:gd name="T38" fmla="*/ 2147483647 w 61"/>
              <a:gd name="T39" fmla="*/ 2147483647 h 36"/>
              <a:gd name="T40" fmla="*/ 2147483647 w 61"/>
              <a:gd name="T41" fmla="*/ 2147483647 h 36"/>
              <a:gd name="T42" fmla="*/ 2147483647 w 61"/>
              <a:gd name="T43" fmla="*/ 2147483647 h 36"/>
              <a:gd name="T44" fmla="*/ 2147483647 w 61"/>
              <a:gd name="T45" fmla="*/ 2147483647 h 36"/>
              <a:gd name="T46" fmla="*/ 2147483647 w 61"/>
              <a:gd name="T47" fmla="*/ 2147483647 h 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61"/>
              <a:gd name="T73" fmla="*/ 0 h 36"/>
              <a:gd name="T74" fmla="*/ 61 w 61"/>
              <a:gd name="T75" fmla="*/ 36 h 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61" h="36">
                <a:moveTo>
                  <a:pt x="58" y="36"/>
                </a:moveTo>
                <a:lnTo>
                  <a:pt x="30" y="26"/>
                </a:lnTo>
                <a:lnTo>
                  <a:pt x="20" y="22"/>
                </a:lnTo>
                <a:lnTo>
                  <a:pt x="0" y="16"/>
                </a:lnTo>
                <a:lnTo>
                  <a:pt x="1" y="15"/>
                </a:lnTo>
                <a:lnTo>
                  <a:pt x="7" y="9"/>
                </a:lnTo>
                <a:lnTo>
                  <a:pt x="12" y="4"/>
                </a:lnTo>
                <a:lnTo>
                  <a:pt x="15" y="3"/>
                </a:lnTo>
                <a:lnTo>
                  <a:pt x="18" y="3"/>
                </a:lnTo>
                <a:lnTo>
                  <a:pt x="21" y="4"/>
                </a:lnTo>
                <a:lnTo>
                  <a:pt x="22" y="4"/>
                </a:lnTo>
                <a:lnTo>
                  <a:pt x="26" y="2"/>
                </a:lnTo>
                <a:lnTo>
                  <a:pt x="27" y="1"/>
                </a:lnTo>
                <a:lnTo>
                  <a:pt x="31" y="1"/>
                </a:lnTo>
                <a:lnTo>
                  <a:pt x="36" y="0"/>
                </a:lnTo>
                <a:lnTo>
                  <a:pt x="40" y="0"/>
                </a:lnTo>
                <a:lnTo>
                  <a:pt x="52" y="1"/>
                </a:lnTo>
                <a:lnTo>
                  <a:pt x="54" y="1"/>
                </a:lnTo>
                <a:lnTo>
                  <a:pt x="59" y="2"/>
                </a:lnTo>
                <a:lnTo>
                  <a:pt x="60" y="2"/>
                </a:lnTo>
                <a:lnTo>
                  <a:pt x="61" y="15"/>
                </a:lnTo>
                <a:lnTo>
                  <a:pt x="61" y="22"/>
                </a:lnTo>
                <a:lnTo>
                  <a:pt x="59" y="32"/>
                </a:lnTo>
                <a:lnTo>
                  <a:pt x="58" y="36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7" name="Freeform 55"/>
          <xdr:cNvSpPr>
            <a:spLocks/>
          </xdr:cNvSpPr>
        </xdr:nvSpPr>
        <xdr:spPr bwMode="auto">
          <a:xfrm>
            <a:off x="847346" y="4209872"/>
            <a:ext cx="618822" cy="825074"/>
          </a:xfrm>
          <a:custGeom>
            <a:avLst/>
            <a:gdLst>
              <a:gd name="T0" fmla="*/ 2147483647 w 65"/>
              <a:gd name="T1" fmla="*/ 2147483647 h 84"/>
              <a:gd name="T2" fmla="*/ 2147483647 w 65"/>
              <a:gd name="T3" fmla="*/ 2147483647 h 84"/>
              <a:gd name="T4" fmla="*/ 2147483647 w 65"/>
              <a:gd name="T5" fmla="*/ 2147483647 h 84"/>
              <a:gd name="T6" fmla="*/ 0 w 65"/>
              <a:gd name="T7" fmla="*/ 2147483647 h 84"/>
              <a:gd name="T8" fmla="*/ 2147483647 w 65"/>
              <a:gd name="T9" fmla="*/ 2147483647 h 84"/>
              <a:gd name="T10" fmla="*/ 2147483647 w 65"/>
              <a:gd name="T11" fmla="*/ 2147483647 h 84"/>
              <a:gd name="T12" fmla="*/ 2147483647 w 65"/>
              <a:gd name="T13" fmla="*/ 2147483647 h 84"/>
              <a:gd name="T14" fmla="*/ 2147483647 w 65"/>
              <a:gd name="T15" fmla="*/ 2147483647 h 84"/>
              <a:gd name="T16" fmla="*/ 2147483647 w 65"/>
              <a:gd name="T17" fmla="*/ 2147483647 h 84"/>
              <a:gd name="T18" fmla="*/ 2147483647 w 65"/>
              <a:gd name="T19" fmla="*/ 2147483647 h 84"/>
              <a:gd name="T20" fmla="*/ 2147483647 w 65"/>
              <a:gd name="T21" fmla="*/ 2147483647 h 84"/>
              <a:gd name="T22" fmla="*/ 2147483647 w 65"/>
              <a:gd name="T23" fmla="*/ 2147483647 h 84"/>
              <a:gd name="T24" fmla="*/ 2147483647 w 65"/>
              <a:gd name="T25" fmla="*/ 2147483647 h 84"/>
              <a:gd name="T26" fmla="*/ 2147483647 w 65"/>
              <a:gd name="T27" fmla="*/ 2147483647 h 84"/>
              <a:gd name="T28" fmla="*/ 2147483647 w 65"/>
              <a:gd name="T29" fmla="*/ 2147483647 h 84"/>
              <a:gd name="T30" fmla="*/ 2147483647 w 65"/>
              <a:gd name="T31" fmla="*/ 2147483647 h 84"/>
              <a:gd name="T32" fmla="*/ 2147483647 w 65"/>
              <a:gd name="T33" fmla="*/ 2147483647 h 84"/>
              <a:gd name="T34" fmla="*/ 2147483647 w 65"/>
              <a:gd name="T35" fmla="*/ 2147483647 h 84"/>
              <a:gd name="T36" fmla="*/ 2147483647 w 65"/>
              <a:gd name="T37" fmla="*/ 2147483647 h 84"/>
              <a:gd name="T38" fmla="*/ 2147483647 w 65"/>
              <a:gd name="T39" fmla="*/ 2147483647 h 84"/>
              <a:gd name="T40" fmla="*/ 2147483647 w 65"/>
              <a:gd name="T41" fmla="*/ 2147483647 h 84"/>
              <a:gd name="T42" fmla="*/ 2147483647 w 65"/>
              <a:gd name="T43" fmla="*/ 2147483647 h 84"/>
              <a:gd name="T44" fmla="*/ 2147483647 w 65"/>
              <a:gd name="T45" fmla="*/ 2147483647 h 84"/>
              <a:gd name="T46" fmla="*/ 2147483647 w 65"/>
              <a:gd name="T47" fmla="*/ 2147483647 h 84"/>
              <a:gd name="T48" fmla="*/ 2147483647 w 65"/>
              <a:gd name="T49" fmla="*/ 2147483647 h 84"/>
              <a:gd name="T50" fmla="*/ 2147483647 w 65"/>
              <a:gd name="T51" fmla="*/ 2147483647 h 84"/>
              <a:gd name="T52" fmla="*/ 2147483647 w 65"/>
              <a:gd name="T53" fmla="*/ 2147483647 h 84"/>
              <a:gd name="T54" fmla="*/ 2147483647 w 65"/>
              <a:gd name="T55" fmla="*/ 2147483647 h 84"/>
              <a:gd name="T56" fmla="*/ 2147483647 w 65"/>
              <a:gd name="T57" fmla="*/ 2147483647 h 84"/>
              <a:gd name="T58" fmla="*/ 2147483647 w 65"/>
              <a:gd name="T59" fmla="*/ 2147483647 h 84"/>
              <a:gd name="T60" fmla="*/ 2147483647 w 65"/>
              <a:gd name="T61" fmla="*/ 2147483647 h 84"/>
              <a:gd name="T62" fmla="*/ 2147483647 w 65"/>
              <a:gd name="T63" fmla="*/ 2147483647 h 84"/>
              <a:gd name="T64" fmla="*/ 2147483647 w 65"/>
              <a:gd name="T65" fmla="*/ 2147483647 h 84"/>
              <a:gd name="T66" fmla="*/ 2147483647 w 65"/>
              <a:gd name="T67" fmla="*/ 2147483647 h 84"/>
              <a:gd name="T68" fmla="*/ 2147483647 w 65"/>
              <a:gd name="T69" fmla="*/ 2147483647 h 84"/>
              <a:gd name="T70" fmla="*/ 2147483647 w 65"/>
              <a:gd name="T71" fmla="*/ 0 h 84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65"/>
              <a:gd name="T109" fmla="*/ 0 h 84"/>
              <a:gd name="T110" fmla="*/ 65 w 65"/>
              <a:gd name="T111" fmla="*/ 84 h 84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65" h="84">
                <a:moveTo>
                  <a:pt x="22" y="0"/>
                </a:moveTo>
                <a:lnTo>
                  <a:pt x="11" y="1"/>
                </a:lnTo>
                <a:lnTo>
                  <a:pt x="8" y="1"/>
                </a:lnTo>
                <a:lnTo>
                  <a:pt x="4" y="1"/>
                </a:lnTo>
                <a:lnTo>
                  <a:pt x="2" y="1"/>
                </a:lnTo>
                <a:lnTo>
                  <a:pt x="1" y="2"/>
                </a:lnTo>
                <a:lnTo>
                  <a:pt x="0" y="6"/>
                </a:lnTo>
                <a:lnTo>
                  <a:pt x="2" y="5"/>
                </a:lnTo>
                <a:lnTo>
                  <a:pt x="3" y="9"/>
                </a:lnTo>
                <a:lnTo>
                  <a:pt x="3" y="11"/>
                </a:lnTo>
                <a:lnTo>
                  <a:pt x="3" y="12"/>
                </a:lnTo>
                <a:lnTo>
                  <a:pt x="3" y="13"/>
                </a:lnTo>
                <a:lnTo>
                  <a:pt x="4" y="14"/>
                </a:lnTo>
                <a:lnTo>
                  <a:pt x="5" y="14"/>
                </a:lnTo>
                <a:lnTo>
                  <a:pt x="7" y="18"/>
                </a:lnTo>
                <a:lnTo>
                  <a:pt x="8" y="20"/>
                </a:lnTo>
                <a:lnTo>
                  <a:pt x="8" y="21"/>
                </a:lnTo>
                <a:lnTo>
                  <a:pt x="9" y="24"/>
                </a:lnTo>
                <a:lnTo>
                  <a:pt x="10" y="28"/>
                </a:lnTo>
                <a:lnTo>
                  <a:pt x="10" y="29"/>
                </a:lnTo>
                <a:lnTo>
                  <a:pt x="10" y="30"/>
                </a:lnTo>
                <a:lnTo>
                  <a:pt x="11" y="31"/>
                </a:lnTo>
                <a:lnTo>
                  <a:pt x="12" y="34"/>
                </a:lnTo>
                <a:lnTo>
                  <a:pt x="13" y="36"/>
                </a:lnTo>
                <a:lnTo>
                  <a:pt x="13" y="38"/>
                </a:lnTo>
                <a:lnTo>
                  <a:pt x="13" y="40"/>
                </a:lnTo>
                <a:lnTo>
                  <a:pt x="14" y="44"/>
                </a:lnTo>
                <a:lnTo>
                  <a:pt x="15" y="50"/>
                </a:lnTo>
                <a:lnTo>
                  <a:pt x="15" y="54"/>
                </a:lnTo>
                <a:lnTo>
                  <a:pt x="15" y="58"/>
                </a:lnTo>
                <a:lnTo>
                  <a:pt x="15" y="61"/>
                </a:lnTo>
                <a:lnTo>
                  <a:pt x="16" y="64"/>
                </a:lnTo>
                <a:lnTo>
                  <a:pt x="16" y="65"/>
                </a:lnTo>
                <a:lnTo>
                  <a:pt x="16" y="66"/>
                </a:lnTo>
                <a:lnTo>
                  <a:pt x="16" y="69"/>
                </a:lnTo>
                <a:lnTo>
                  <a:pt x="16" y="71"/>
                </a:lnTo>
                <a:lnTo>
                  <a:pt x="15" y="74"/>
                </a:lnTo>
                <a:lnTo>
                  <a:pt x="16" y="74"/>
                </a:lnTo>
                <a:lnTo>
                  <a:pt x="27" y="76"/>
                </a:lnTo>
                <a:lnTo>
                  <a:pt x="32" y="77"/>
                </a:lnTo>
                <a:lnTo>
                  <a:pt x="41" y="78"/>
                </a:lnTo>
                <a:lnTo>
                  <a:pt x="43" y="80"/>
                </a:lnTo>
                <a:lnTo>
                  <a:pt x="47" y="82"/>
                </a:lnTo>
                <a:lnTo>
                  <a:pt x="51" y="83"/>
                </a:lnTo>
                <a:lnTo>
                  <a:pt x="53" y="83"/>
                </a:lnTo>
                <a:lnTo>
                  <a:pt x="59" y="84"/>
                </a:lnTo>
                <a:lnTo>
                  <a:pt x="62" y="68"/>
                </a:lnTo>
                <a:lnTo>
                  <a:pt x="64" y="64"/>
                </a:lnTo>
                <a:lnTo>
                  <a:pt x="65" y="62"/>
                </a:lnTo>
                <a:lnTo>
                  <a:pt x="65" y="59"/>
                </a:lnTo>
                <a:lnTo>
                  <a:pt x="64" y="54"/>
                </a:lnTo>
                <a:lnTo>
                  <a:pt x="64" y="53"/>
                </a:lnTo>
                <a:lnTo>
                  <a:pt x="61" y="48"/>
                </a:lnTo>
                <a:lnTo>
                  <a:pt x="56" y="42"/>
                </a:lnTo>
                <a:lnTo>
                  <a:pt x="53" y="40"/>
                </a:lnTo>
                <a:lnTo>
                  <a:pt x="45" y="31"/>
                </a:lnTo>
                <a:lnTo>
                  <a:pt x="41" y="26"/>
                </a:lnTo>
                <a:lnTo>
                  <a:pt x="38" y="20"/>
                </a:lnTo>
                <a:lnTo>
                  <a:pt x="30" y="8"/>
                </a:lnTo>
                <a:lnTo>
                  <a:pt x="30" y="7"/>
                </a:lnTo>
                <a:lnTo>
                  <a:pt x="26" y="3"/>
                </a:lnTo>
                <a:lnTo>
                  <a:pt x="23" y="0"/>
                </a:lnTo>
                <a:lnTo>
                  <a:pt x="22" y="0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8" name="Freeform 56"/>
          <xdr:cNvSpPr>
            <a:spLocks/>
          </xdr:cNvSpPr>
        </xdr:nvSpPr>
        <xdr:spPr bwMode="auto">
          <a:xfrm>
            <a:off x="7400511" y="4473891"/>
            <a:ext cx="446905" cy="570760"/>
          </a:xfrm>
          <a:custGeom>
            <a:avLst/>
            <a:gdLst>
              <a:gd name="T0" fmla="*/ 2147483647 w 47"/>
              <a:gd name="T1" fmla="*/ 2147483647 h 58"/>
              <a:gd name="T2" fmla="*/ 2147483647 w 47"/>
              <a:gd name="T3" fmla="*/ 2147483647 h 58"/>
              <a:gd name="T4" fmla="*/ 2147483647 w 47"/>
              <a:gd name="T5" fmla="*/ 2147483647 h 58"/>
              <a:gd name="T6" fmla="*/ 2147483647 w 47"/>
              <a:gd name="T7" fmla="*/ 2147483647 h 58"/>
              <a:gd name="T8" fmla="*/ 2147483647 w 47"/>
              <a:gd name="T9" fmla="*/ 2147483647 h 58"/>
              <a:gd name="T10" fmla="*/ 2147483647 w 47"/>
              <a:gd name="T11" fmla="*/ 2147483647 h 58"/>
              <a:gd name="T12" fmla="*/ 2147483647 w 47"/>
              <a:gd name="T13" fmla="*/ 2147483647 h 58"/>
              <a:gd name="T14" fmla="*/ 2147483647 w 47"/>
              <a:gd name="T15" fmla="*/ 2147483647 h 58"/>
              <a:gd name="T16" fmla="*/ 2147483647 w 47"/>
              <a:gd name="T17" fmla="*/ 2147483647 h 58"/>
              <a:gd name="T18" fmla="*/ 0 w 47"/>
              <a:gd name="T19" fmla="*/ 2147483647 h 58"/>
              <a:gd name="T20" fmla="*/ 0 w 47"/>
              <a:gd name="T21" fmla="*/ 2147483647 h 58"/>
              <a:gd name="T22" fmla="*/ 2147483647 w 47"/>
              <a:gd name="T23" fmla="*/ 2147483647 h 58"/>
              <a:gd name="T24" fmla="*/ 2147483647 w 47"/>
              <a:gd name="T25" fmla="*/ 2147483647 h 58"/>
              <a:gd name="T26" fmla="*/ 2147483647 w 47"/>
              <a:gd name="T27" fmla="*/ 2147483647 h 58"/>
              <a:gd name="T28" fmla="*/ 2147483647 w 47"/>
              <a:gd name="T29" fmla="*/ 2147483647 h 58"/>
              <a:gd name="T30" fmla="*/ 2147483647 w 47"/>
              <a:gd name="T31" fmla="*/ 2147483647 h 58"/>
              <a:gd name="T32" fmla="*/ 2147483647 w 47"/>
              <a:gd name="T33" fmla="*/ 2147483647 h 58"/>
              <a:gd name="T34" fmla="*/ 2147483647 w 47"/>
              <a:gd name="T35" fmla="*/ 2147483647 h 58"/>
              <a:gd name="T36" fmla="*/ 2147483647 w 47"/>
              <a:gd name="T37" fmla="*/ 2147483647 h 58"/>
              <a:gd name="T38" fmla="*/ 2147483647 w 47"/>
              <a:gd name="T39" fmla="*/ 2147483647 h 58"/>
              <a:gd name="T40" fmla="*/ 2147483647 w 47"/>
              <a:gd name="T41" fmla="*/ 2147483647 h 58"/>
              <a:gd name="T42" fmla="*/ 2147483647 w 47"/>
              <a:gd name="T43" fmla="*/ 2147483647 h 58"/>
              <a:gd name="T44" fmla="*/ 2147483647 w 47"/>
              <a:gd name="T45" fmla="*/ 2147483647 h 58"/>
              <a:gd name="T46" fmla="*/ 2147483647 w 47"/>
              <a:gd name="T47" fmla="*/ 2147483647 h 58"/>
              <a:gd name="T48" fmla="*/ 2147483647 w 47"/>
              <a:gd name="T49" fmla="*/ 2147483647 h 58"/>
              <a:gd name="T50" fmla="*/ 2147483647 w 47"/>
              <a:gd name="T51" fmla="*/ 2147483647 h 58"/>
              <a:gd name="T52" fmla="*/ 2147483647 w 47"/>
              <a:gd name="T53" fmla="*/ 2147483647 h 58"/>
              <a:gd name="T54" fmla="*/ 2147483647 w 47"/>
              <a:gd name="T55" fmla="*/ 0 h 58"/>
              <a:gd name="T56" fmla="*/ 2147483647 w 47"/>
              <a:gd name="T57" fmla="*/ 2147483647 h 58"/>
              <a:gd name="T58" fmla="*/ 2147483647 w 47"/>
              <a:gd name="T59" fmla="*/ 2147483647 h 58"/>
              <a:gd name="T60" fmla="*/ 2147483647 w 47"/>
              <a:gd name="T61" fmla="*/ 2147483647 h 58"/>
              <a:gd name="T62" fmla="*/ 2147483647 w 47"/>
              <a:gd name="T63" fmla="*/ 2147483647 h 58"/>
              <a:gd name="T64" fmla="*/ 2147483647 w 47"/>
              <a:gd name="T65" fmla="*/ 2147483647 h 58"/>
              <a:gd name="T66" fmla="*/ 2147483647 w 47"/>
              <a:gd name="T67" fmla="*/ 2147483647 h 58"/>
              <a:gd name="T68" fmla="*/ 2147483647 w 47"/>
              <a:gd name="T69" fmla="*/ 2147483647 h 58"/>
              <a:gd name="T70" fmla="*/ 2147483647 w 47"/>
              <a:gd name="T71" fmla="*/ 2147483647 h 58"/>
              <a:gd name="T72" fmla="*/ 2147483647 w 47"/>
              <a:gd name="T73" fmla="*/ 2147483647 h 58"/>
              <a:gd name="T74" fmla="*/ 2147483647 w 47"/>
              <a:gd name="T75" fmla="*/ 2147483647 h 58"/>
              <a:gd name="T76" fmla="*/ 2147483647 w 47"/>
              <a:gd name="T77" fmla="*/ 2147483647 h 58"/>
              <a:gd name="T78" fmla="*/ 2147483647 w 47"/>
              <a:gd name="T79" fmla="*/ 2147483647 h 58"/>
              <a:gd name="T80" fmla="*/ 2147483647 w 47"/>
              <a:gd name="T81" fmla="*/ 2147483647 h 58"/>
              <a:gd name="T82" fmla="*/ 2147483647 w 47"/>
              <a:gd name="T83" fmla="*/ 2147483647 h 58"/>
              <a:gd name="T84" fmla="*/ 2147483647 w 47"/>
              <a:gd name="T85" fmla="*/ 2147483647 h 58"/>
              <a:gd name="T86" fmla="*/ 2147483647 w 47"/>
              <a:gd name="T87" fmla="*/ 2147483647 h 58"/>
              <a:gd name="T88" fmla="*/ 2147483647 w 47"/>
              <a:gd name="T89" fmla="*/ 2147483647 h 58"/>
              <a:gd name="T90" fmla="*/ 2147483647 w 47"/>
              <a:gd name="T91" fmla="*/ 2147483647 h 58"/>
              <a:gd name="T92" fmla="*/ 2147483647 w 47"/>
              <a:gd name="T93" fmla="*/ 2147483647 h 58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47"/>
              <a:gd name="T142" fmla="*/ 0 h 58"/>
              <a:gd name="T143" fmla="*/ 47 w 47"/>
              <a:gd name="T144" fmla="*/ 58 h 58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47" h="58">
                <a:moveTo>
                  <a:pt x="34" y="54"/>
                </a:moveTo>
                <a:lnTo>
                  <a:pt x="31" y="55"/>
                </a:lnTo>
                <a:lnTo>
                  <a:pt x="22" y="57"/>
                </a:lnTo>
                <a:lnTo>
                  <a:pt x="18" y="58"/>
                </a:lnTo>
                <a:lnTo>
                  <a:pt x="18" y="55"/>
                </a:lnTo>
                <a:lnTo>
                  <a:pt x="12" y="56"/>
                </a:lnTo>
                <a:lnTo>
                  <a:pt x="8" y="57"/>
                </a:lnTo>
                <a:lnTo>
                  <a:pt x="6" y="57"/>
                </a:lnTo>
                <a:lnTo>
                  <a:pt x="5" y="57"/>
                </a:lnTo>
                <a:lnTo>
                  <a:pt x="0" y="55"/>
                </a:lnTo>
                <a:lnTo>
                  <a:pt x="1" y="53"/>
                </a:lnTo>
                <a:lnTo>
                  <a:pt x="2" y="50"/>
                </a:lnTo>
                <a:lnTo>
                  <a:pt x="3" y="44"/>
                </a:lnTo>
                <a:lnTo>
                  <a:pt x="4" y="36"/>
                </a:lnTo>
                <a:lnTo>
                  <a:pt x="4" y="35"/>
                </a:lnTo>
                <a:lnTo>
                  <a:pt x="3" y="32"/>
                </a:lnTo>
                <a:lnTo>
                  <a:pt x="4" y="30"/>
                </a:lnTo>
                <a:lnTo>
                  <a:pt x="7" y="23"/>
                </a:lnTo>
                <a:lnTo>
                  <a:pt x="7" y="20"/>
                </a:lnTo>
                <a:lnTo>
                  <a:pt x="8" y="18"/>
                </a:lnTo>
                <a:lnTo>
                  <a:pt x="11" y="16"/>
                </a:lnTo>
                <a:lnTo>
                  <a:pt x="11" y="15"/>
                </a:lnTo>
                <a:lnTo>
                  <a:pt x="11" y="14"/>
                </a:lnTo>
                <a:lnTo>
                  <a:pt x="11" y="7"/>
                </a:lnTo>
                <a:lnTo>
                  <a:pt x="13" y="6"/>
                </a:lnTo>
                <a:lnTo>
                  <a:pt x="15" y="6"/>
                </a:lnTo>
                <a:lnTo>
                  <a:pt x="47" y="0"/>
                </a:lnTo>
                <a:lnTo>
                  <a:pt x="38" y="15"/>
                </a:lnTo>
                <a:lnTo>
                  <a:pt x="38" y="17"/>
                </a:lnTo>
                <a:lnTo>
                  <a:pt x="37" y="18"/>
                </a:lnTo>
                <a:lnTo>
                  <a:pt x="37" y="21"/>
                </a:lnTo>
                <a:lnTo>
                  <a:pt x="33" y="22"/>
                </a:lnTo>
                <a:lnTo>
                  <a:pt x="33" y="23"/>
                </a:lnTo>
                <a:lnTo>
                  <a:pt x="34" y="23"/>
                </a:lnTo>
                <a:lnTo>
                  <a:pt x="36" y="27"/>
                </a:lnTo>
                <a:lnTo>
                  <a:pt x="37" y="29"/>
                </a:lnTo>
                <a:lnTo>
                  <a:pt x="36" y="31"/>
                </a:lnTo>
                <a:lnTo>
                  <a:pt x="35" y="32"/>
                </a:lnTo>
                <a:lnTo>
                  <a:pt x="35" y="35"/>
                </a:lnTo>
                <a:lnTo>
                  <a:pt x="36" y="37"/>
                </a:lnTo>
                <a:lnTo>
                  <a:pt x="36" y="38"/>
                </a:lnTo>
                <a:lnTo>
                  <a:pt x="35" y="41"/>
                </a:lnTo>
                <a:lnTo>
                  <a:pt x="36" y="43"/>
                </a:lnTo>
                <a:lnTo>
                  <a:pt x="37" y="46"/>
                </a:lnTo>
                <a:lnTo>
                  <a:pt x="37" y="49"/>
                </a:lnTo>
                <a:lnTo>
                  <a:pt x="34" y="54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59" name="Freeform 57"/>
          <xdr:cNvSpPr>
            <a:spLocks/>
          </xdr:cNvSpPr>
        </xdr:nvSpPr>
        <xdr:spPr bwMode="auto">
          <a:xfrm>
            <a:off x="2658054" y="998886"/>
            <a:ext cx="1285402" cy="580467"/>
          </a:xfrm>
          <a:custGeom>
            <a:avLst/>
            <a:gdLst>
              <a:gd name="T0" fmla="*/ 0 w 135"/>
              <a:gd name="T1" fmla="*/ 2147483647 h 59"/>
              <a:gd name="T2" fmla="*/ 0 w 135"/>
              <a:gd name="T3" fmla="*/ 2147483647 h 59"/>
              <a:gd name="T4" fmla="*/ 2147483647 w 135"/>
              <a:gd name="T5" fmla="*/ 2147483647 h 59"/>
              <a:gd name="T6" fmla="*/ 2147483647 w 135"/>
              <a:gd name="T7" fmla="*/ 2147483647 h 59"/>
              <a:gd name="T8" fmla="*/ 2147483647 w 135"/>
              <a:gd name="T9" fmla="*/ 2147483647 h 59"/>
              <a:gd name="T10" fmla="*/ 2147483647 w 135"/>
              <a:gd name="T11" fmla="*/ 2147483647 h 59"/>
              <a:gd name="T12" fmla="*/ 2147483647 w 135"/>
              <a:gd name="T13" fmla="*/ 2147483647 h 59"/>
              <a:gd name="T14" fmla="*/ 2147483647 w 135"/>
              <a:gd name="T15" fmla="*/ 2147483647 h 59"/>
              <a:gd name="T16" fmla="*/ 2147483647 w 135"/>
              <a:gd name="T17" fmla="*/ 2147483647 h 59"/>
              <a:gd name="T18" fmla="*/ 2147483647 w 135"/>
              <a:gd name="T19" fmla="*/ 2147483647 h 59"/>
              <a:gd name="T20" fmla="*/ 2147483647 w 135"/>
              <a:gd name="T21" fmla="*/ 2147483647 h 59"/>
              <a:gd name="T22" fmla="*/ 2147483647 w 135"/>
              <a:gd name="T23" fmla="*/ 2147483647 h 59"/>
              <a:gd name="T24" fmla="*/ 2147483647 w 135"/>
              <a:gd name="T25" fmla="*/ 2147483647 h 59"/>
              <a:gd name="T26" fmla="*/ 2147483647 w 135"/>
              <a:gd name="T27" fmla="*/ 2147483647 h 59"/>
              <a:gd name="T28" fmla="*/ 2147483647 w 135"/>
              <a:gd name="T29" fmla="*/ 2147483647 h 59"/>
              <a:gd name="T30" fmla="*/ 2147483647 w 135"/>
              <a:gd name="T31" fmla="*/ 2147483647 h 59"/>
              <a:gd name="T32" fmla="*/ 2147483647 w 135"/>
              <a:gd name="T33" fmla="*/ 2147483647 h 59"/>
              <a:gd name="T34" fmla="*/ 2147483647 w 135"/>
              <a:gd name="T35" fmla="*/ 2147483647 h 59"/>
              <a:gd name="T36" fmla="*/ 2147483647 w 135"/>
              <a:gd name="T37" fmla="*/ 2147483647 h 59"/>
              <a:gd name="T38" fmla="*/ 2147483647 w 135"/>
              <a:gd name="T39" fmla="*/ 2147483647 h 59"/>
              <a:gd name="T40" fmla="*/ 2147483647 w 135"/>
              <a:gd name="T41" fmla="*/ 2147483647 h 59"/>
              <a:gd name="T42" fmla="*/ 2147483647 w 135"/>
              <a:gd name="T43" fmla="*/ 2147483647 h 59"/>
              <a:gd name="T44" fmla="*/ 2147483647 w 135"/>
              <a:gd name="T45" fmla="*/ 2147483647 h 59"/>
              <a:gd name="T46" fmla="*/ 2147483647 w 135"/>
              <a:gd name="T47" fmla="*/ 2147483647 h 59"/>
              <a:gd name="T48" fmla="*/ 2147483647 w 135"/>
              <a:gd name="T49" fmla="*/ 2147483647 h 59"/>
              <a:gd name="T50" fmla="*/ 2147483647 w 135"/>
              <a:gd name="T51" fmla="*/ 2147483647 h 59"/>
              <a:gd name="T52" fmla="*/ 2147483647 w 135"/>
              <a:gd name="T53" fmla="*/ 2147483647 h 59"/>
              <a:gd name="T54" fmla="*/ 2147483647 w 135"/>
              <a:gd name="T55" fmla="*/ 2147483647 h 59"/>
              <a:gd name="T56" fmla="*/ 2147483647 w 135"/>
              <a:gd name="T57" fmla="*/ 2147483647 h 59"/>
              <a:gd name="T58" fmla="*/ 2147483647 w 135"/>
              <a:gd name="T59" fmla="*/ 2147483647 h 59"/>
              <a:gd name="T60" fmla="*/ 2147483647 w 135"/>
              <a:gd name="T61" fmla="*/ 2147483647 h 59"/>
              <a:gd name="T62" fmla="*/ 2147483647 w 135"/>
              <a:gd name="T63" fmla="*/ 2147483647 h 59"/>
              <a:gd name="T64" fmla="*/ 2147483647 w 135"/>
              <a:gd name="T65" fmla="*/ 2147483647 h 59"/>
              <a:gd name="T66" fmla="*/ 2147483647 w 135"/>
              <a:gd name="T67" fmla="*/ 2147483647 h 59"/>
              <a:gd name="T68" fmla="*/ 2147483647 w 135"/>
              <a:gd name="T69" fmla="*/ 2147483647 h 59"/>
              <a:gd name="T70" fmla="*/ 2147483647 w 135"/>
              <a:gd name="T71" fmla="*/ 2147483647 h 59"/>
              <a:gd name="T72" fmla="*/ 2147483647 w 135"/>
              <a:gd name="T73" fmla="*/ 2147483647 h 59"/>
              <a:gd name="T74" fmla="*/ 2147483647 w 135"/>
              <a:gd name="T75" fmla="*/ 0 h 59"/>
              <a:gd name="T76" fmla="*/ 2147483647 w 135"/>
              <a:gd name="T77" fmla="*/ 2147483647 h 59"/>
              <a:gd name="T78" fmla="*/ 2147483647 w 135"/>
              <a:gd name="T79" fmla="*/ 2147483647 h 59"/>
              <a:gd name="T80" fmla="*/ 2147483647 w 135"/>
              <a:gd name="T81" fmla="*/ 2147483647 h 59"/>
              <a:gd name="T82" fmla="*/ 2147483647 w 135"/>
              <a:gd name="T83" fmla="*/ 2147483647 h 59"/>
              <a:gd name="T84" fmla="*/ 2147483647 w 135"/>
              <a:gd name="T85" fmla="*/ 2147483647 h 59"/>
              <a:gd name="T86" fmla="*/ 2147483647 w 135"/>
              <a:gd name="T87" fmla="*/ 2147483647 h 59"/>
              <a:gd name="T88" fmla="*/ 0 w 135"/>
              <a:gd name="T89" fmla="*/ 2147483647 h 59"/>
              <a:gd name="T90" fmla="*/ 0 w 135"/>
              <a:gd name="T91" fmla="*/ 2147483647 h 59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135"/>
              <a:gd name="T139" fmla="*/ 0 h 59"/>
              <a:gd name="T140" fmla="*/ 135 w 135"/>
              <a:gd name="T141" fmla="*/ 59 h 59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135" h="59">
                <a:moveTo>
                  <a:pt x="0" y="7"/>
                </a:moveTo>
                <a:lnTo>
                  <a:pt x="0" y="10"/>
                </a:lnTo>
                <a:lnTo>
                  <a:pt x="1" y="11"/>
                </a:lnTo>
                <a:lnTo>
                  <a:pt x="1" y="13"/>
                </a:lnTo>
                <a:lnTo>
                  <a:pt x="2" y="14"/>
                </a:lnTo>
                <a:lnTo>
                  <a:pt x="2" y="15"/>
                </a:lnTo>
                <a:lnTo>
                  <a:pt x="3" y="16"/>
                </a:lnTo>
                <a:lnTo>
                  <a:pt x="17" y="26"/>
                </a:lnTo>
                <a:lnTo>
                  <a:pt x="20" y="28"/>
                </a:lnTo>
                <a:lnTo>
                  <a:pt x="22" y="29"/>
                </a:lnTo>
                <a:lnTo>
                  <a:pt x="24" y="30"/>
                </a:lnTo>
                <a:lnTo>
                  <a:pt x="26" y="31"/>
                </a:lnTo>
                <a:lnTo>
                  <a:pt x="28" y="31"/>
                </a:lnTo>
                <a:lnTo>
                  <a:pt x="36" y="33"/>
                </a:lnTo>
                <a:lnTo>
                  <a:pt x="44" y="35"/>
                </a:lnTo>
                <a:lnTo>
                  <a:pt x="53" y="37"/>
                </a:lnTo>
                <a:lnTo>
                  <a:pt x="57" y="39"/>
                </a:lnTo>
                <a:lnTo>
                  <a:pt x="59" y="40"/>
                </a:lnTo>
                <a:lnTo>
                  <a:pt x="61" y="42"/>
                </a:lnTo>
                <a:lnTo>
                  <a:pt x="74" y="49"/>
                </a:lnTo>
                <a:lnTo>
                  <a:pt x="83" y="53"/>
                </a:lnTo>
                <a:lnTo>
                  <a:pt x="86" y="55"/>
                </a:lnTo>
                <a:lnTo>
                  <a:pt x="88" y="56"/>
                </a:lnTo>
                <a:lnTo>
                  <a:pt x="89" y="56"/>
                </a:lnTo>
                <a:lnTo>
                  <a:pt x="91" y="57"/>
                </a:lnTo>
                <a:lnTo>
                  <a:pt x="99" y="59"/>
                </a:lnTo>
                <a:lnTo>
                  <a:pt x="100" y="58"/>
                </a:lnTo>
                <a:lnTo>
                  <a:pt x="118" y="50"/>
                </a:lnTo>
                <a:lnTo>
                  <a:pt x="135" y="48"/>
                </a:lnTo>
                <a:lnTo>
                  <a:pt x="134" y="42"/>
                </a:lnTo>
                <a:lnTo>
                  <a:pt x="135" y="40"/>
                </a:lnTo>
                <a:lnTo>
                  <a:pt x="121" y="36"/>
                </a:lnTo>
                <a:lnTo>
                  <a:pt x="99" y="32"/>
                </a:lnTo>
                <a:lnTo>
                  <a:pt x="70" y="25"/>
                </a:lnTo>
                <a:lnTo>
                  <a:pt x="70" y="24"/>
                </a:lnTo>
                <a:lnTo>
                  <a:pt x="72" y="16"/>
                </a:lnTo>
                <a:lnTo>
                  <a:pt x="72" y="5"/>
                </a:lnTo>
                <a:lnTo>
                  <a:pt x="50" y="0"/>
                </a:lnTo>
                <a:lnTo>
                  <a:pt x="46" y="18"/>
                </a:lnTo>
                <a:lnTo>
                  <a:pt x="45" y="18"/>
                </a:lnTo>
                <a:lnTo>
                  <a:pt x="34" y="15"/>
                </a:lnTo>
                <a:lnTo>
                  <a:pt x="18" y="9"/>
                </a:lnTo>
                <a:lnTo>
                  <a:pt x="3" y="3"/>
                </a:lnTo>
                <a:lnTo>
                  <a:pt x="1" y="3"/>
                </a:lnTo>
                <a:lnTo>
                  <a:pt x="0" y="7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0" name="Freeform 58"/>
          <xdr:cNvSpPr>
            <a:spLocks/>
          </xdr:cNvSpPr>
        </xdr:nvSpPr>
        <xdr:spPr bwMode="auto">
          <a:xfrm>
            <a:off x="1200733" y="2893638"/>
            <a:ext cx="781190" cy="687236"/>
          </a:xfrm>
          <a:custGeom>
            <a:avLst/>
            <a:gdLst>
              <a:gd name="T0" fmla="*/ 2147483647 w 82"/>
              <a:gd name="T1" fmla="*/ 2147483647 h 70"/>
              <a:gd name="T2" fmla="*/ 2147483647 w 82"/>
              <a:gd name="T3" fmla="*/ 2147483647 h 70"/>
              <a:gd name="T4" fmla="*/ 2147483647 w 82"/>
              <a:gd name="T5" fmla="*/ 2147483647 h 70"/>
              <a:gd name="T6" fmla="*/ 2147483647 w 82"/>
              <a:gd name="T7" fmla="*/ 2147483647 h 70"/>
              <a:gd name="T8" fmla="*/ 2147483647 w 82"/>
              <a:gd name="T9" fmla="*/ 2147483647 h 70"/>
              <a:gd name="T10" fmla="*/ 2147483647 w 82"/>
              <a:gd name="T11" fmla="*/ 2147483647 h 70"/>
              <a:gd name="T12" fmla="*/ 2147483647 w 82"/>
              <a:gd name="T13" fmla="*/ 2147483647 h 70"/>
              <a:gd name="T14" fmla="*/ 2147483647 w 82"/>
              <a:gd name="T15" fmla="*/ 2147483647 h 70"/>
              <a:gd name="T16" fmla="*/ 2147483647 w 82"/>
              <a:gd name="T17" fmla="*/ 2147483647 h 70"/>
              <a:gd name="T18" fmla="*/ 2147483647 w 82"/>
              <a:gd name="T19" fmla="*/ 2147483647 h 70"/>
              <a:gd name="T20" fmla="*/ 2147483647 w 82"/>
              <a:gd name="T21" fmla="*/ 2147483647 h 70"/>
              <a:gd name="T22" fmla="*/ 2147483647 w 82"/>
              <a:gd name="T23" fmla="*/ 2147483647 h 70"/>
              <a:gd name="T24" fmla="*/ 2147483647 w 82"/>
              <a:gd name="T25" fmla="*/ 2147483647 h 70"/>
              <a:gd name="T26" fmla="*/ 2147483647 w 82"/>
              <a:gd name="T27" fmla="*/ 2147483647 h 70"/>
              <a:gd name="T28" fmla="*/ 2147483647 w 82"/>
              <a:gd name="T29" fmla="*/ 2147483647 h 70"/>
              <a:gd name="T30" fmla="*/ 0 w 82"/>
              <a:gd name="T31" fmla="*/ 2147483647 h 70"/>
              <a:gd name="T32" fmla="*/ 2147483647 w 82"/>
              <a:gd name="T33" fmla="*/ 2147483647 h 70"/>
              <a:gd name="T34" fmla="*/ 2147483647 w 82"/>
              <a:gd name="T35" fmla="*/ 2147483647 h 70"/>
              <a:gd name="T36" fmla="*/ 2147483647 w 82"/>
              <a:gd name="T37" fmla="*/ 2147483647 h 70"/>
              <a:gd name="T38" fmla="*/ 2147483647 w 82"/>
              <a:gd name="T39" fmla="*/ 2147483647 h 70"/>
              <a:gd name="T40" fmla="*/ 2147483647 w 82"/>
              <a:gd name="T41" fmla="*/ 2147483647 h 70"/>
              <a:gd name="T42" fmla="*/ 2147483647 w 82"/>
              <a:gd name="T43" fmla="*/ 2147483647 h 70"/>
              <a:gd name="T44" fmla="*/ 2147483647 w 82"/>
              <a:gd name="T45" fmla="*/ 2147483647 h 70"/>
              <a:gd name="T46" fmla="*/ 2147483647 w 82"/>
              <a:gd name="T47" fmla="*/ 2147483647 h 70"/>
              <a:gd name="T48" fmla="*/ 2147483647 w 82"/>
              <a:gd name="T49" fmla="*/ 2147483647 h 70"/>
              <a:gd name="T50" fmla="*/ 2147483647 w 82"/>
              <a:gd name="T51" fmla="*/ 2147483647 h 70"/>
              <a:gd name="T52" fmla="*/ 2147483647 w 82"/>
              <a:gd name="T53" fmla="*/ 2147483647 h 70"/>
              <a:gd name="T54" fmla="*/ 2147483647 w 82"/>
              <a:gd name="T55" fmla="*/ 2147483647 h 70"/>
              <a:gd name="T56" fmla="*/ 2147483647 w 82"/>
              <a:gd name="T57" fmla="*/ 2147483647 h 70"/>
              <a:gd name="T58" fmla="*/ 2147483647 w 82"/>
              <a:gd name="T59" fmla="*/ 2147483647 h 70"/>
              <a:gd name="T60" fmla="*/ 2147483647 w 82"/>
              <a:gd name="T61" fmla="*/ 2147483647 h 70"/>
              <a:gd name="T62" fmla="*/ 2147483647 w 82"/>
              <a:gd name="T63" fmla="*/ 2147483647 h 70"/>
              <a:gd name="T64" fmla="*/ 2147483647 w 82"/>
              <a:gd name="T65" fmla="*/ 0 h 70"/>
              <a:gd name="T66" fmla="*/ 2147483647 w 82"/>
              <a:gd name="T67" fmla="*/ 2147483647 h 70"/>
              <a:gd name="T68" fmla="*/ 2147483647 w 82"/>
              <a:gd name="T69" fmla="*/ 2147483647 h 70"/>
              <a:gd name="T70" fmla="*/ 2147483647 w 82"/>
              <a:gd name="T71" fmla="*/ 2147483647 h 70"/>
              <a:gd name="T72" fmla="*/ 2147483647 w 82"/>
              <a:gd name="T73" fmla="*/ 2147483647 h 70"/>
              <a:gd name="T74" fmla="*/ 2147483647 w 82"/>
              <a:gd name="T75" fmla="*/ 2147483647 h 70"/>
              <a:gd name="T76" fmla="*/ 2147483647 w 82"/>
              <a:gd name="T77" fmla="*/ 2147483647 h 70"/>
              <a:gd name="T78" fmla="*/ 2147483647 w 82"/>
              <a:gd name="T79" fmla="*/ 2147483647 h 70"/>
              <a:gd name="T80" fmla="*/ 2147483647 w 82"/>
              <a:gd name="T81" fmla="*/ 2147483647 h 70"/>
              <a:gd name="T82" fmla="*/ 2147483647 w 82"/>
              <a:gd name="T83" fmla="*/ 2147483647 h 70"/>
              <a:gd name="T84" fmla="*/ 2147483647 w 82"/>
              <a:gd name="T85" fmla="*/ 2147483647 h 70"/>
              <a:gd name="T86" fmla="*/ 2147483647 w 82"/>
              <a:gd name="T87" fmla="*/ 2147483647 h 70"/>
              <a:gd name="T88" fmla="*/ 2147483647 w 82"/>
              <a:gd name="T89" fmla="*/ 2147483647 h 70"/>
              <a:gd name="T90" fmla="*/ 2147483647 w 82"/>
              <a:gd name="T91" fmla="*/ 2147483647 h 70"/>
              <a:gd name="T92" fmla="*/ 2147483647 w 82"/>
              <a:gd name="T93" fmla="*/ 2147483647 h 70"/>
              <a:gd name="T94" fmla="*/ 2147483647 w 82"/>
              <a:gd name="T95" fmla="*/ 2147483647 h 70"/>
              <a:gd name="T96" fmla="*/ 2147483647 w 82"/>
              <a:gd name="T97" fmla="*/ 2147483647 h 70"/>
              <a:gd name="T98" fmla="*/ 2147483647 w 82"/>
              <a:gd name="T99" fmla="*/ 2147483647 h 70"/>
              <a:gd name="T100" fmla="*/ 2147483647 w 82"/>
              <a:gd name="T101" fmla="*/ 2147483647 h 70"/>
              <a:gd name="T102" fmla="*/ 2147483647 w 82"/>
              <a:gd name="T103" fmla="*/ 2147483647 h 70"/>
              <a:gd name="T104" fmla="*/ 2147483647 w 82"/>
              <a:gd name="T105" fmla="*/ 2147483647 h 70"/>
              <a:gd name="T106" fmla="*/ 2147483647 w 82"/>
              <a:gd name="T107" fmla="*/ 2147483647 h 70"/>
              <a:gd name="T108" fmla="*/ 2147483647 w 82"/>
              <a:gd name="T109" fmla="*/ 2147483647 h 70"/>
              <a:gd name="T110" fmla="*/ 2147483647 w 82"/>
              <a:gd name="T111" fmla="*/ 2147483647 h 70"/>
              <a:gd name="T112" fmla="*/ 2147483647 w 82"/>
              <a:gd name="T113" fmla="*/ 2147483647 h 70"/>
              <a:gd name="T114" fmla="*/ 2147483647 w 82"/>
              <a:gd name="T115" fmla="*/ 2147483647 h 70"/>
              <a:gd name="T116" fmla="*/ 2147483647 w 82"/>
              <a:gd name="T117" fmla="*/ 2147483647 h 70"/>
              <a:gd name="T118" fmla="*/ 2147483647 w 82"/>
              <a:gd name="T119" fmla="*/ 2147483647 h 70"/>
              <a:gd name="T120" fmla="*/ 2147483647 w 82"/>
              <a:gd name="T121" fmla="*/ 2147483647 h 70"/>
              <a:gd name="T122" fmla="*/ 2147483647 w 82"/>
              <a:gd name="T123" fmla="*/ 2147483647 h 70"/>
              <a:gd name="T124" fmla="*/ 2147483647 w 82"/>
              <a:gd name="T125" fmla="*/ 2147483647 h 7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2"/>
              <a:gd name="T190" fmla="*/ 0 h 70"/>
              <a:gd name="T191" fmla="*/ 82 w 82"/>
              <a:gd name="T192" fmla="*/ 70 h 70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2" h="70">
                <a:moveTo>
                  <a:pt x="82" y="70"/>
                </a:moveTo>
                <a:lnTo>
                  <a:pt x="76" y="69"/>
                </a:lnTo>
                <a:lnTo>
                  <a:pt x="71" y="68"/>
                </a:lnTo>
                <a:lnTo>
                  <a:pt x="58" y="64"/>
                </a:lnTo>
                <a:lnTo>
                  <a:pt x="53" y="63"/>
                </a:lnTo>
                <a:lnTo>
                  <a:pt x="51" y="62"/>
                </a:lnTo>
                <a:lnTo>
                  <a:pt x="49" y="61"/>
                </a:lnTo>
                <a:lnTo>
                  <a:pt x="47" y="60"/>
                </a:lnTo>
                <a:lnTo>
                  <a:pt x="41" y="54"/>
                </a:lnTo>
                <a:lnTo>
                  <a:pt x="39" y="53"/>
                </a:lnTo>
                <a:lnTo>
                  <a:pt x="27" y="48"/>
                </a:lnTo>
                <a:lnTo>
                  <a:pt x="15" y="45"/>
                </a:lnTo>
                <a:lnTo>
                  <a:pt x="13" y="44"/>
                </a:lnTo>
                <a:lnTo>
                  <a:pt x="11" y="45"/>
                </a:lnTo>
                <a:lnTo>
                  <a:pt x="8" y="48"/>
                </a:lnTo>
                <a:lnTo>
                  <a:pt x="0" y="53"/>
                </a:lnTo>
                <a:lnTo>
                  <a:pt x="1" y="43"/>
                </a:lnTo>
                <a:lnTo>
                  <a:pt x="1" y="35"/>
                </a:lnTo>
                <a:lnTo>
                  <a:pt x="1" y="31"/>
                </a:lnTo>
                <a:lnTo>
                  <a:pt x="3" y="30"/>
                </a:lnTo>
                <a:lnTo>
                  <a:pt x="6" y="27"/>
                </a:lnTo>
                <a:lnTo>
                  <a:pt x="8" y="23"/>
                </a:lnTo>
                <a:lnTo>
                  <a:pt x="10" y="18"/>
                </a:lnTo>
                <a:lnTo>
                  <a:pt x="12" y="16"/>
                </a:lnTo>
                <a:lnTo>
                  <a:pt x="14" y="11"/>
                </a:lnTo>
                <a:lnTo>
                  <a:pt x="16" y="10"/>
                </a:lnTo>
                <a:lnTo>
                  <a:pt x="18" y="9"/>
                </a:lnTo>
                <a:lnTo>
                  <a:pt x="24" y="6"/>
                </a:lnTo>
                <a:lnTo>
                  <a:pt x="28" y="5"/>
                </a:lnTo>
                <a:lnTo>
                  <a:pt x="31" y="4"/>
                </a:lnTo>
                <a:lnTo>
                  <a:pt x="36" y="3"/>
                </a:lnTo>
                <a:lnTo>
                  <a:pt x="38" y="1"/>
                </a:lnTo>
                <a:lnTo>
                  <a:pt x="39" y="0"/>
                </a:lnTo>
                <a:lnTo>
                  <a:pt x="44" y="4"/>
                </a:lnTo>
                <a:lnTo>
                  <a:pt x="46" y="6"/>
                </a:lnTo>
                <a:lnTo>
                  <a:pt x="49" y="9"/>
                </a:lnTo>
                <a:lnTo>
                  <a:pt x="50" y="11"/>
                </a:lnTo>
                <a:lnTo>
                  <a:pt x="51" y="12"/>
                </a:lnTo>
                <a:lnTo>
                  <a:pt x="51" y="14"/>
                </a:lnTo>
                <a:lnTo>
                  <a:pt x="52" y="15"/>
                </a:lnTo>
                <a:lnTo>
                  <a:pt x="54" y="17"/>
                </a:lnTo>
                <a:lnTo>
                  <a:pt x="57" y="19"/>
                </a:lnTo>
                <a:lnTo>
                  <a:pt x="59" y="21"/>
                </a:lnTo>
                <a:lnTo>
                  <a:pt x="59" y="24"/>
                </a:lnTo>
                <a:lnTo>
                  <a:pt x="59" y="25"/>
                </a:lnTo>
                <a:lnTo>
                  <a:pt x="60" y="28"/>
                </a:lnTo>
                <a:lnTo>
                  <a:pt x="60" y="29"/>
                </a:lnTo>
                <a:lnTo>
                  <a:pt x="61" y="30"/>
                </a:lnTo>
                <a:lnTo>
                  <a:pt x="64" y="34"/>
                </a:lnTo>
                <a:lnTo>
                  <a:pt x="65" y="36"/>
                </a:lnTo>
                <a:lnTo>
                  <a:pt x="67" y="39"/>
                </a:lnTo>
                <a:lnTo>
                  <a:pt x="69" y="42"/>
                </a:lnTo>
                <a:lnTo>
                  <a:pt x="70" y="43"/>
                </a:lnTo>
                <a:lnTo>
                  <a:pt x="71" y="45"/>
                </a:lnTo>
                <a:lnTo>
                  <a:pt x="75" y="49"/>
                </a:lnTo>
                <a:lnTo>
                  <a:pt x="76" y="50"/>
                </a:lnTo>
                <a:lnTo>
                  <a:pt x="77" y="53"/>
                </a:lnTo>
                <a:lnTo>
                  <a:pt x="79" y="55"/>
                </a:lnTo>
                <a:lnTo>
                  <a:pt x="80" y="58"/>
                </a:lnTo>
                <a:lnTo>
                  <a:pt x="81" y="61"/>
                </a:lnTo>
                <a:lnTo>
                  <a:pt x="81" y="63"/>
                </a:lnTo>
                <a:lnTo>
                  <a:pt x="82" y="7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1" name="Freeform 59"/>
          <xdr:cNvSpPr>
            <a:spLocks/>
          </xdr:cNvSpPr>
        </xdr:nvSpPr>
        <xdr:spPr bwMode="auto">
          <a:xfrm>
            <a:off x="639216" y="2806281"/>
            <a:ext cx="932014" cy="627051"/>
          </a:xfrm>
          <a:custGeom>
            <a:avLst/>
            <a:gdLst>
              <a:gd name="T0" fmla="*/ 2147483647 w 98"/>
              <a:gd name="T1" fmla="*/ 2147483647 h 64"/>
              <a:gd name="T2" fmla="*/ 2147483647 w 98"/>
              <a:gd name="T3" fmla="*/ 2147483647 h 64"/>
              <a:gd name="T4" fmla="*/ 2147483647 w 98"/>
              <a:gd name="T5" fmla="*/ 2147483647 h 64"/>
              <a:gd name="T6" fmla="*/ 2147483647 w 98"/>
              <a:gd name="T7" fmla="*/ 2147483647 h 64"/>
              <a:gd name="T8" fmla="*/ 2147483647 w 98"/>
              <a:gd name="T9" fmla="*/ 2147483647 h 64"/>
              <a:gd name="T10" fmla="*/ 2147483647 w 98"/>
              <a:gd name="T11" fmla="*/ 2147483647 h 64"/>
              <a:gd name="T12" fmla="*/ 2147483647 w 98"/>
              <a:gd name="T13" fmla="*/ 2147483647 h 64"/>
              <a:gd name="T14" fmla="*/ 2147483647 w 98"/>
              <a:gd name="T15" fmla="*/ 2147483647 h 64"/>
              <a:gd name="T16" fmla="*/ 2147483647 w 98"/>
              <a:gd name="T17" fmla="*/ 2147483647 h 64"/>
              <a:gd name="T18" fmla="*/ 2147483647 w 98"/>
              <a:gd name="T19" fmla="*/ 2147483647 h 64"/>
              <a:gd name="T20" fmla="*/ 2147483647 w 98"/>
              <a:gd name="T21" fmla="*/ 2147483647 h 64"/>
              <a:gd name="T22" fmla="*/ 2147483647 w 98"/>
              <a:gd name="T23" fmla="*/ 2147483647 h 64"/>
              <a:gd name="T24" fmla="*/ 2147483647 w 98"/>
              <a:gd name="T25" fmla="*/ 2147483647 h 64"/>
              <a:gd name="T26" fmla="*/ 2147483647 w 98"/>
              <a:gd name="T27" fmla="*/ 2147483647 h 64"/>
              <a:gd name="T28" fmla="*/ 2147483647 w 98"/>
              <a:gd name="T29" fmla="*/ 2147483647 h 64"/>
              <a:gd name="T30" fmla="*/ 2147483647 w 98"/>
              <a:gd name="T31" fmla="*/ 0 h 64"/>
              <a:gd name="T32" fmla="*/ 2147483647 w 98"/>
              <a:gd name="T33" fmla="*/ 0 h 64"/>
              <a:gd name="T34" fmla="*/ 2147483647 w 98"/>
              <a:gd name="T35" fmla="*/ 2147483647 h 64"/>
              <a:gd name="T36" fmla="*/ 2147483647 w 98"/>
              <a:gd name="T37" fmla="*/ 2147483647 h 64"/>
              <a:gd name="T38" fmla="*/ 2147483647 w 98"/>
              <a:gd name="T39" fmla="*/ 2147483647 h 64"/>
              <a:gd name="T40" fmla="*/ 0 w 98"/>
              <a:gd name="T41" fmla="*/ 2147483647 h 64"/>
              <a:gd name="T42" fmla="*/ 2147483647 w 98"/>
              <a:gd name="T43" fmla="*/ 2147483647 h 64"/>
              <a:gd name="T44" fmla="*/ 2147483647 w 98"/>
              <a:gd name="T45" fmla="*/ 2147483647 h 64"/>
              <a:gd name="T46" fmla="*/ 2147483647 w 98"/>
              <a:gd name="T47" fmla="*/ 2147483647 h 64"/>
              <a:gd name="T48" fmla="*/ 2147483647 w 98"/>
              <a:gd name="T49" fmla="*/ 2147483647 h 64"/>
              <a:gd name="T50" fmla="*/ 2147483647 w 98"/>
              <a:gd name="T51" fmla="*/ 2147483647 h 64"/>
              <a:gd name="T52" fmla="*/ 2147483647 w 98"/>
              <a:gd name="T53" fmla="*/ 2147483647 h 64"/>
              <a:gd name="T54" fmla="*/ 2147483647 w 98"/>
              <a:gd name="T55" fmla="*/ 2147483647 h 64"/>
              <a:gd name="T56" fmla="*/ 2147483647 w 98"/>
              <a:gd name="T57" fmla="*/ 2147483647 h 64"/>
              <a:gd name="T58" fmla="*/ 2147483647 w 98"/>
              <a:gd name="T59" fmla="*/ 2147483647 h 64"/>
              <a:gd name="T60" fmla="*/ 2147483647 w 98"/>
              <a:gd name="T61" fmla="*/ 2147483647 h 64"/>
              <a:gd name="T62" fmla="*/ 2147483647 w 98"/>
              <a:gd name="T63" fmla="*/ 2147483647 h 64"/>
              <a:gd name="T64" fmla="*/ 2147483647 w 98"/>
              <a:gd name="T65" fmla="*/ 2147483647 h 64"/>
              <a:gd name="T66" fmla="*/ 2147483647 w 98"/>
              <a:gd name="T67" fmla="*/ 2147483647 h 6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98"/>
              <a:gd name="T103" fmla="*/ 0 h 64"/>
              <a:gd name="T104" fmla="*/ 98 w 98"/>
              <a:gd name="T105" fmla="*/ 64 h 6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98" h="64">
                <a:moveTo>
                  <a:pt x="28" y="62"/>
                </a:moveTo>
                <a:lnTo>
                  <a:pt x="29" y="63"/>
                </a:lnTo>
                <a:lnTo>
                  <a:pt x="31" y="63"/>
                </a:lnTo>
                <a:lnTo>
                  <a:pt x="32" y="64"/>
                </a:lnTo>
                <a:lnTo>
                  <a:pt x="36" y="64"/>
                </a:lnTo>
                <a:lnTo>
                  <a:pt x="40" y="64"/>
                </a:lnTo>
                <a:lnTo>
                  <a:pt x="55" y="63"/>
                </a:lnTo>
                <a:lnTo>
                  <a:pt x="57" y="63"/>
                </a:lnTo>
                <a:lnTo>
                  <a:pt x="59" y="62"/>
                </a:lnTo>
                <a:lnTo>
                  <a:pt x="60" y="52"/>
                </a:lnTo>
                <a:lnTo>
                  <a:pt x="60" y="44"/>
                </a:lnTo>
                <a:lnTo>
                  <a:pt x="60" y="40"/>
                </a:lnTo>
                <a:lnTo>
                  <a:pt x="62" y="39"/>
                </a:lnTo>
                <a:lnTo>
                  <a:pt x="65" y="36"/>
                </a:lnTo>
                <a:lnTo>
                  <a:pt x="67" y="32"/>
                </a:lnTo>
                <a:lnTo>
                  <a:pt x="69" y="27"/>
                </a:lnTo>
                <a:lnTo>
                  <a:pt x="71" y="25"/>
                </a:lnTo>
                <a:lnTo>
                  <a:pt x="73" y="20"/>
                </a:lnTo>
                <a:lnTo>
                  <a:pt x="75" y="19"/>
                </a:lnTo>
                <a:lnTo>
                  <a:pt x="77" y="18"/>
                </a:lnTo>
                <a:lnTo>
                  <a:pt x="83" y="15"/>
                </a:lnTo>
                <a:lnTo>
                  <a:pt x="87" y="14"/>
                </a:lnTo>
                <a:lnTo>
                  <a:pt x="90" y="13"/>
                </a:lnTo>
                <a:lnTo>
                  <a:pt x="95" y="12"/>
                </a:lnTo>
                <a:lnTo>
                  <a:pt x="97" y="10"/>
                </a:lnTo>
                <a:lnTo>
                  <a:pt x="98" y="9"/>
                </a:lnTo>
                <a:lnTo>
                  <a:pt x="94" y="5"/>
                </a:lnTo>
                <a:lnTo>
                  <a:pt x="75" y="3"/>
                </a:lnTo>
                <a:lnTo>
                  <a:pt x="68" y="2"/>
                </a:lnTo>
                <a:lnTo>
                  <a:pt x="65" y="2"/>
                </a:lnTo>
                <a:lnTo>
                  <a:pt x="53" y="0"/>
                </a:lnTo>
                <a:lnTo>
                  <a:pt x="51" y="0"/>
                </a:lnTo>
                <a:lnTo>
                  <a:pt x="48" y="0"/>
                </a:lnTo>
                <a:lnTo>
                  <a:pt x="46" y="0"/>
                </a:lnTo>
                <a:lnTo>
                  <a:pt x="44" y="0"/>
                </a:lnTo>
                <a:lnTo>
                  <a:pt x="41" y="1"/>
                </a:lnTo>
                <a:lnTo>
                  <a:pt x="24" y="5"/>
                </a:lnTo>
                <a:lnTo>
                  <a:pt x="19" y="6"/>
                </a:lnTo>
                <a:lnTo>
                  <a:pt x="7" y="9"/>
                </a:lnTo>
                <a:lnTo>
                  <a:pt x="3" y="10"/>
                </a:lnTo>
                <a:lnTo>
                  <a:pt x="0" y="11"/>
                </a:lnTo>
                <a:lnTo>
                  <a:pt x="0" y="12"/>
                </a:lnTo>
                <a:lnTo>
                  <a:pt x="1" y="15"/>
                </a:lnTo>
                <a:lnTo>
                  <a:pt x="1" y="18"/>
                </a:lnTo>
                <a:lnTo>
                  <a:pt x="2" y="18"/>
                </a:lnTo>
                <a:lnTo>
                  <a:pt x="3" y="20"/>
                </a:lnTo>
                <a:lnTo>
                  <a:pt x="5" y="22"/>
                </a:lnTo>
                <a:lnTo>
                  <a:pt x="7" y="25"/>
                </a:lnTo>
                <a:lnTo>
                  <a:pt x="8" y="25"/>
                </a:lnTo>
                <a:lnTo>
                  <a:pt x="8" y="26"/>
                </a:lnTo>
                <a:lnTo>
                  <a:pt x="8" y="27"/>
                </a:lnTo>
                <a:lnTo>
                  <a:pt x="10" y="31"/>
                </a:lnTo>
                <a:lnTo>
                  <a:pt x="13" y="30"/>
                </a:lnTo>
                <a:lnTo>
                  <a:pt x="17" y="38"/>
                </a:lnTo>
                <a:lnTo>
                  <a:pt x="19" y="42"/>
                </a:lnTo>
                <a:lnTo>
                  <a:pt x="20" y="47"/>
                </a:lnTo>
                <a:lnTo>
                  <a:pt x="21" y="47"/>
                </a:lnTo>
                <a:lnTo>
                  <a:pt x="24" y="48"/>
                </a:lnTo>
                <a:lnTo>
                  <a:pt x="24" y="49"/>
                </a:lnTo>
                <a:lnTo>
                  <a:pt x="24" y="53"/>
                </a:lnTo>
                <a:lnTo>
                  <a:pt x="25" y="56"/>
                </a:lnTo>
                <a:lnTo>
                  <a:pt x="24" y="58"/>
                </a:lnTo>
                <a:lnTo>
                  <a:pt x="24" y="60"/>
                </a:lnTo>
                <a:lnTo>
                  <a:pt x="26" y="61"/>
                </a:lnTo>
                <a:lnTo>
                  <a:pt x="27" y="61"/>
                </a:lnTo>
                <a:lnTo>
                  <a:pt x="28" y="62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2" name="Freeform 60"/>
          <xdr:cNvSpPr>
            <a:spLocks/>
          </xdr:cNvSpPr>
        </xdr:nvSpPr>
        <xdr:spPr bwMode="auto">
          <a:xfrm>
            <a:off x="562807" y="2588846"/>
            <a:ext cx="970218" cy="324205"/>
          </a:xfrm>
          <a:custGeom>
            <a:avLst/>
            <a:gdLst>
              <a:gd name="T0" fmla="*/ 2147483647 w 102"/>
              <a:gd name="T1" fmla="*/ 2147483647 h 33"/>
              <a:gd name="T2" fmla="*/ 2147483647 w 102"/>
              <a:gd name="T3" fmla="*/ 2147483647 h 33"/>
              <a:gd name="T4" fmla="*/ 2147483647 w 102"/>
              <a:gd name="T5" fmla="*/ 2147483647 h 33"/>
              <a:gd name="T6" fmla="*/ 2147483647 w 102"/>
              <a:gd name="T7" fmla="*/ 2147483647 h 33"/>
              <a:gd name="T8" fmla="*/ 2147483647 w 102"/>
              <a:gd name="T9" fmla="*/ 2147483647 h 33"/>
              <a:gd name="T10" fmla="*/ 2147483647 w 102"/>
              <a:gd name="T11" fmla="*/ 2147483647 h 33"/>
              <a:gd name="T12" fmla="*/ 2147483647 w 102"/>
              <a:gd name="T13" fmla="*/ 2147483647 h 33"/>
              <a:gd name="T14" fmla="*/ 2147483647 w 102"/>
              <a:gd name="T15" fmla="*/ 2147483647 h 33"/>
              <a:gd name="T16" fmla="*/ 2147483647 w 102"/>
              <a:gd name="T17" fmla="*/ 2147483647 h 33"/>
              <a:gd name="T18" fmla="*/ 2147483647 w 102"/>
              <a:gd name="T19" fmla="*/ 2147483647 h 33"/>
              <a:gd name="T20" fmla="*/ 2147483647 w 102"/>
              <a:gd name="T21" fmla="*/ 2147483647 h 33"/>
              <a:gd name="T22" fmla="*/ 2147483647 w 102"/>
              <a:gd name="T23" fmla="*/ 2147483647 h 33"/>
              <a:gd name="T24" fmla="*/ 2147483647 w 102"/>
              <a:gd name="T25" fmla="*/ 2147483647 h 33"/>
              <a:gd name="T26" fmla="*/ 2147483647 w 102"/>
              <a:gd name="T27" fmla="*/ 2147483647 h 33"/>
              <a:gd name="T28" fmla="*/ 2147483647 w 102"/>
              <a:gd name="T29" fmla="*/ 2147483647 h 33"/>
              <a:gd name="T30" fmla="*/ 2147483647 w 102"/>
              <a:gd name="T31" fmla="*/ 2147483647 h 33"/>
              <a:gd name="T32" fmla="*/ 2147483647 w 102"/>
              <a:gd name="T33" fmla="*/ 2147483647 h 33"/>
              <a:gd name="T34" fmla="*/ 2147483647 w 102"/>
              <a:gd name="T35" fmla="*/ 2147483647 h 33"/>
              <a:gd name="T36" fmla="*/ 2147483647 w 102"/>
              <a:gd name="T37" fmla="*/ 0 h 33"/>
              <a:gd name="T38" fmla="*/ 2147483647 w 102"/>
              <a:gd name="T39" fmla="*/ 2147483647 h 33"/>
              <a:gd name="T40" fmla="*/ 2147483647 w 102"/>
              <a:gd name="T41" fmla="*/ 2147483647 h 33"/>
              <a:gd name="T42" fmla="*/ 2147483647 w 102"/>
              <a:gd name="T43" fmla="*/ 2147483647 h 33"/>
              <a:gd name="T44" fmla="*/ 2147483647 w 102"/>
              <a:gd name="T45" fmla="*/ 2147483647 h 33"/>
              <a:gd name="T46" fmla="*/ 2147483647 w 102"/>
              <a:gd name="T47" fmla="*/ 2147483647 h 33"/>
              <a:gd name="T48" fmla="*/ 2147483647 w 102"/>
              <a:gd name="T49" fmla="*/ 2147483647 h 33"/>
              <a:gd name="T50" fmla="*/ 2147483647 w 102"/>
              <a:gd name="T51" fmla="*/ 2147483647 h 33"/>
              <a:gd name="T52" fmla="*/ 2147483647 w 102"/>
              <a:gd name="T53" fmla="*/ 2147483647 h 33"/>
              <a:gd name="T54" fmla="*/ 2147483647 w 102"/>
              <a:gd name="T55" fmla="*/ 2147483647 h 33"/>
              <a:gd name="T56" fmla="*/ 2147483647 w 102"/>
              <a:gd name="T57" fmla="*/ 2147483647 h 33"/>
              <a:gd name="T58" fmla="*/ 2147483647 w 102"/>
              <a:gd name="T59" fmla="*/ 2147483647 h 33"/>
              <a:gd name="T60" fmla="*/ 2147483647 w 102"/>
              <a:gd name="T61" fmla="*/ 2147483647 h 33"/>
              <a:gd name="T62" fmla="*/ 2147483647 w 102"/>
              <a:gd name="T63" fmla="*/ 2147483647 h 33"/>
              <a:gd name="T64" fmla="*/ 2147483647 w 102"/>
              <a:gd name="T65" fmla="*/ 2147483647 h 33"/>
              <a:gd name="T66" fmla="*/ 2147483647 w 102"/>
              <a:gd name="T67" fmla="*/ 2147483647 h 33"/>
              <a:gd name="T68" fmla="*/ 2147483647 w 102"/>
              <a:gd name="T69" fmla="*/ 2147483647 h 33"/>
              <a:gd name="T70" fmla="*/ 2147483647 w 102"/>
              <a:gd name="T71" fmla="*/ 2147483647 h 33"/>
              <a:gd name="T72" fmla="*/ 2147483647 w 102"/>
              <a:gd name="T73" fmla="*/ 2147483647 h 33"/>
              <a:gd name="T74" fmla="*/ 2147483647 w 102"/>
              <a:gd name="T75" fmla="*/ 2147483647 h 33"/>
              <a:gd name="T76" fmla="*/ 2147483647 w 102"/>
              <a:gd name="T77" fmla="*/ 2147483647 h 33"/>
              <a:gd name="T78" fmla="*/ 0 w 102"/>
              <a:gd name="T79" fmla="*/ 2147483647 h 33"/>
              <a:gd name="T80" fmla="*/ 2147483647 w 102"/>
              <a:gd name="T81" fmla="*/ 2147483647 h 33"/>
              <a:gd name="T82" fmla="*/ 2147483647 w 102"/>
              <a:gd name="T83" fmla="*/ 2147483647 h 33"/>
              <a:gd name="T84" fmla="*/ 2147483647 w 102"/>
              <a:gd name="T85" fmla="*/ 2147483647 h 33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02"/>
              <a:gd name="T130" fmla="*/ 0 h 33"/>
              <a:gd name="T131" fmla="*/ 102 w 102"/>
              <a:gd name="T132" fmla="*/ 33 h 33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02" h="33">
                <a:moveTo>
                  <a:pt x="11" y="32"/>
                </a:moveTo>
                <a:lnTo>
                  <a:pt x="15" y="31"/>
                </a:lnTo>
                <a:lnTo>
                  <a:pt x="27" y="28"/>
                </a:lnTo>
                <a:lnTo>
                  <a:pt x="32" y="27"/>
                </a:lnTo>
                <a:lnTo>
                  <a:pt x="49" y="23"/>
                </a:lnTo>
                <a:lnTo>
                  <a:pt x="52" y="22"/>
                </a:lnTo>
                <a:lnTo>
                  <a:pt x="54" y="22"/>
                </a:lnTo>
                <a:lnTo>
                  <a:pt x="56" y="22"/>
                </a:lnTo>
                <a:lnTo>
                  <a:pt x="59" y="22"/>
                </a:lnTo>
                <a:lnTo>
                  <a:pt x="61" y="22"/>
                </a:lnTo>
                <a:lnTo>
                  <a:pt x="73" y="24"/>
                </a:lnTo>
                <a:lnTo>
                  <a:pt x="76" y="24"/>
                </a:lnTo>
                <a:lnTo>
                  <a:pt x="83" y="25"/>
                </a:lnTo>
                <a:lnTo>
                  <a:pt x="102" y="27"/>
                </a:lnTo>
                <a:lnTo>
                  <a:pt x="99" y="24"/>
                </a:lnTo>
                <a:lnTo>
                  <a:pt x="96" y="22"/>
                </a:lnTo>
                <a:lnTo>
                  <a:pt x="85" y="14"/>
                </a:lnTo>
                <a:lnTo>
                  <a:pt x="84" y="13"/>
                </a:lnTo>
                <a:lnTo>
                  <a:pt x="83" y="12"/>
                </a:lnTo>
                <a:lnTo>
                  <a:pt x="82" y="10"/>
                </a:lnTo>
                <a:lnTo>
                  <a:pt x="81" y="9"/>
                </a:lnTo>
                <a:lnTo>
                  <a:pt x="81" y="8"/>
                </a:lnTo>
                <a:lnTo>
                  <a:pt x="80" y="8"/>
                </a:lnTo>
                <a:lnTo>
                  <a:pt x="77" y="7"/>
                </a:lnTo>
                <a:lnTo>
                  <a:pt x="76" y="6"/>
                </a:lnTo>
                <a:lnTo>
                  <a:pt x="75" y="6"/>
                </a:lnTo>
                <a:lnTo>
                  <a:pt x="75" y="5"/>
                </a:lnTo>
                <a:lnTo>
                  <a:pt x="73" y="1"/>
                </a:lnTo>
                <a:lnTo>
                  <a:pt x="72" y="2"/>
                </a:lnTo>
                <a:lnTo>
                  <a:pt x="66" y="4"/>
                </a:lnTo>
                <a:lnTo>
                  <a:pt x="58" y="5"/>
                </a:lnTo>
                <a:lnTo>
                  <a:pt x="58" y="3"/>
                </a:lnTo>
                <a:lnTo>
                  <a:pt x="54" y="3"/>
                </a:lnTo>
                <a:lnTo>
                  <a:pt x="54" y="0"/>
                </a:lnTo>
                <a:lnTo>
                  <a:pt x="50" y="1"/>
                </a:lnTo>
                <a:lnTo>
                  <a:pt x="48" y="2"/>
                </a:lnTo>
                <a:lnTo>
                  <a:pt x="48" y="5"/>
                </a:lnTo>
                <a:lnTo>
                  <a:pt x="44" y="6"/>
                </a:lnTo>
                <a:lnTo>
                  <a:pt x="44" y="4"/>
                </a:lnTo>
                <a:lnTo>
                  <a:pt x="42" y="5"/>
                </a:lnTo>
                <a:lnTo>
                  <a:pt x="40" y="6"/>
                </a:lnTo>
                <a:lnTo>
                  <a:pt x="39" y="7"/>
                </a:lnTo>
                <a:lnTo>
                  <a:pt x="38" y="7"/>
                </a:lnTo>
                <a:lnTo>
                  <a:pt x="37" y="7"/>
                </a:lnTo>
                <a:lnTo>
                  <a:pt x="36" y="8"/>
                </a:lnTo>
                <a:lnTo>
                  <a:pt x="35" y="8"/>
                </a:lnTo>
                <a:lnTo>
                  <a:pt x="34" y="9"/>
                </a:lnTo>
                <a:lnTo>
                  <a:pt x="31" y="11"/>
                </a:lnTo>
                <a:lnTo>
                  <a:pt x="32" y="12"/>
                </a:lnTo>
                <a:lnTo>
                  <a:pt x="33" y="15"/>
                </a:lnTo>
                <a:lnTo>
                  <a:pt x="33" y="16"/>
                </a:lnTo>
                <a:lnTo>
                  <a:pt x="32" y="16"/>
                </a:lnTo>
                <a:lnTo>
                  <a:pt x="30" y="17"/>
                </a:lnTo>
                <a:lnTo>
                  <a:pt x="29" y="17"/>
                </a:lnTo>
                <a:lnTo>
                  <a:pt x="28" y="18"/>
                </a:lnTo>
                <a:lnTo>
                  <a:pt x="25" y="18"/>
                </a:lnTo>
                <a:lnTo>
                  <a:pt x="25" y="16"/>
                </a:lnTo>
                <a:lnTo>
                  <a:pt x="20" y="17"/>
                </a:lnTo>
                <a:lnTo>
                  <a:pt x="20" y="15"/>
                </a:lnTo>
                <a:lnTo>
                  <a:pt x="19" y="11"/>
                </a:lnTo>
                <a:lnTo>
                  <a:pt x="18" y="6"/>
                </a:lnTo>
                <a:lnTo>
                  <a:pt x="13" y="7"/>
                </a:lnTo>
                <a:lnTo>
                  <a:pt x="11" y="8"/>
                </a:lnTo>
                <a:lnTo>
                  <a:pt x="8" y="8"/>
                </a:lnTo>
                <a:lnTo>
                  <a:pt x="7" y="8"/>
                </a:lnTo>
                <a:lnTo>
                  <a:pt x="6" y="7"/>
                </a:lnTo>
                <a:lnTo>
                  <a:pt x="5" y="10"/>
                </a:lnTo>
                <a:lnTo>
                  <a:pt x="4" y="13"/>
                </a:lnTo>
                <a:lnTo>
                  <a:pt x="2" y="19"/>
                </a:lnTo>
                <a:lnTo>
                  <a:pt x="1" y="19"/>
                </a:lnTo>
                <a:lnTo>
                  <a:pt x="0" y="20"/>
                </a:lnTo>
                <a:lnTo>
                  <a:pt x="0" y="21"/>
                </a:lnTo>
                <a:lnTo>
                  <a:pt x="7" y="20"/>
                </a:lnTo>
                <a:lnTo>
                  <a:pt x="7" y="23"/>
                </a:lnTo>
                <a:lnTo>
                  <a:pt x="7" y="26"/>
                </a:lnTo>
                <a:lnTo>
                  <a:pt x="7" y="28"/>
                </a:lnTo>
                <a:lnTo>
                  <a:pt x="8" y="30"/>
                </a:lnTo>
                <a:lnTo>
                  <a:pt x="8" y="33"/>
                </a:lnTo>
                <a:lnTo>
                  <a:pt x="11" y="32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3" name="Freeform 61"/>
          <xdr:cNvSpPr>
            <a:spLocks/>
          </xdr:cNvSpPr>
        </xdr:nvSpPr>
        <xdr:spPr bwMode="auto">
          <a:xfrm>
            <a:off x="1542577" y="7026760"/>
            <a:ext cx="972212" cy="894967"/>
          </a:xfrm>
          <a:custGeom>
            <a:avLst/>
            <a:gdLst>
              <a:gd name="T0" fmla="*/ 2147483647 w 102"/>
              <a:gd name="T1" fmla="*/ 2147483647 h 91"/>
              <a:gd name="T2" fmla="*/ 2147483647 w 102"/>
              <a:gd name="T3" fmla="*/ 2147483647 h 91"/>
              <a:gd name="T4" fmla="*/ 2147483647 w 102"/>
              <a:gd name="T5" fmla="*/ 2147483647 h 91"/>
              <a:gd name="T6" fmla="*/ 2147483647 w 102"/>
              <a:gd name="T7" fmla="*/ 2147483647 h 91"/>
              <a:gd name="T8" fmla="*/ 2147483647 w 102"/>
              <a:gd name="T9" fmla="*/ 2147483647 h 91"/>
              <a:gd name="T10" fmla="*/ 2147483647 w 102"/>
              <a:gd name="T11" fmla="*/ 2147483647 h 91"/>
              <a:gd name="T12" fmla="*/ 2147483647 w 102"/>
              <a:gd name="T13" fmla="*/ 2147483647 h 91"/>
              <a:gd name="T14" fmla="*/ 2147483647 w 102"/>
              <a:gd name="T15" fmla="*/ 0 h 91"/>
              <a:gd name="T16" fmla="*/ 2147483647 w 102"/>
              <a:gd name="T17" fmla="*/ 2147483647 h 91"/>
              <a:gd name="T18" fmla="*/ 2147483647 w 102"/>
              <a:gd name="T19" fmla="*/ 2147483647 h 91"/>
              <a:gd name="T20" fmla="*/ 2147483647 w 102"/>
              <a:gd name="T21" fmla="*/ 2147483647 h 91"/>
              <a:gd name="T22" fmla="*/ 2147483647 w 102"/>
              <a:gd name="T23" fmla="*/ 2147483647 h 91"/>
              <a:gd name="T24" fmla="*/ 2147483647 w 102"/>
              <a:gd name="T25" fmla="*/ 2147483647 h 91"/>
              <a:gd name="T26" fmla="*/ 0 w 102"/>
              <a:gd name="T27" fmla="*/ 2147483647 h 91"/>
              <a:gd name="T28" fmla="*/ 2147483647 w 102"/>
              <a:gd name="T29" fmla="*/ 2147483647 h 91"/>
              <a:gd name="T30" fmla="*/ 2147483647 w 102"/>
              <a:gd name="T31" fmla="*/ 2147483647 h 91"/>
              <a:gd name="T32" fmla="*/ 2147483647 w 102"/>
              <a:gd name="T33" fmla="*/ 2147483647 h 91"/>
              <a:gd name="T34" fmla="*/ 2147483647 w 102"/>
              <a:gd name="T35" fmla="*/ 2147483647 h 91"/>
              <a:gd name="T36" fmla="*/ 2147483647 w 102"/>
              <a:gd name="T37" fmla="*/ 2147483647 h 91"/>
              <a:gd name="T38" fmla="*/ 2147483647 w 102"/>
              <a:gd name="T39" fmla="*/ 2147483647 h 91"/>
              <a:gd name="T40" fmla="*/ 2147483647 w 102"/>
              <a:gd name="T41" fmla="*/ 2147483647 h 91"/>
              <a:gd name="T42" fmla="*/ 2147483647 w 102"/>
              <a:gd name="T43" fmla="*/ 2147483647 h 91"/>
              <a:gd name="T44" fmla="*/ 2147483647 w 102"/>
              <a:gd name="T45" fmla="*/ 2147483647 h 91"/>
              <a:gd name="T46" fmla="*/ 2147483647 w 102"/>
              <a:gd name="T47" fmla="*/ 2147483647 h 91"/>
              <a:gd name="T48" fmla="*/ 2147483647 w 102"/>
              <a:gd name="T49" fmla="*/ 2147483647 h 91"/>
              <a:gd name="T50" fmla="*/ 2147483647 w 102"/>
              <a:gd name="T51" fmla="*/ 2147483647 h 91"/>
              <a:gd name="T52" fmla="*/ 2147483647 w 102"/>
              <a:gd name="T53" fmla="*/ 2147483647 h 91"/>
              <a:gd name="T54" fmla="*/ 2147483647 w 102"/>
              <a:gd name="T55" fmla="*/ 2147483647 h 91"/>
              <a:gd name="T56" fmla="*/ 2147483647 w 102"/>
              <a:gd name="T57" fmla="*/ 2147483647 h 91"/>
              <a:gd name="T58" fmla="*/ 2147483647 w 102"/>
              <a:gd name="T59" fmla="*/ 2147483647 h 91"/>
              <a:gd name="T60" fmla="*/ 2147483647 w 102"/>
              <a:gd name="T61" fmla="*/ 2147483647 h 91"/>
              <a:gd name="T62" fmla="*/ 2147483647 w 102"/>
              <a:gd name="T63" fmla="*/ 2147483647 h 91"/>
              <a:gd name="T64" fmla="*/ 2147483647 w 102"/>
              <a:gd name="T65" fmla="*/ 2147483647 h 91"/>
              <a:gd name="T66" fmla="*/ 2147483647 w 102"/>
              <a:gd name="T67" fmla="*/ 2147483647 h 91"/>
              <a:gd name="T68" fmla="*/ 2147483647 w 102"/>
              <a:gd name="T69" fmla="*/ 2147483647 h 91"/>
              <a:gd name="T70" fmla="*/ 2147483647 w 102"/>
              <a:gd name="T71" fmla="*/ 2147483647 h 91"/>
              <a:gd name="T72" fmla="*/ 2147483647 w 102"/>
              <a:gd name="T73" fmla="*/ 2147483647 h 91"/>
              <a:gd name="T74" fmla="*/ 2147483647 w 102"/>
              <a:gd name="T75" fmla="*/ 2147483647 h 91"/>
              <a:gd name="T76" fmla="*/ 2147483647 w 102"/>
              <a:gd name="T77" fmla="*/ 2147483647 h 91"/>
              <a:gd name="T78" fmla="*/ 2147483647 w 102"/>
              <a:gd name="T79" fmla="*/ 2147483647 h 91"/>
              <a:gd name="T80" fmla="*/ 2147483647 w 102"/>
              <a:gd name="T81" fmla="*/ 2147483647 h 91"/>
              <a:gd name="T82" fmla="*/ 2147483647 w 102"/>
              <a:gd name="T83" fmla="*/ 2147483647 h 91"/>
              <a:gd name="T84" fmla="*/ 2147483647 w 102"/>
              <a:gd name="T85" fmla="*/ 2147483647 h 91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02"/>
              <a:gd name="T130" fmla="*/ 0 h 91"/>
              <a:gd name="T131" fmla="*/ 102 w 102"/>
              <a:gd name="T132" fmla="*/ 91 h 91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02" h="91">
                <a:moveTo>
                  <a:pt x="101" y="78"/>
                </a:moveTo>
                <a:lnTo>
                  <a:pt x="91" y="72"/>
                </a:lnTo>
                <a:lnTo>
                  <a:pt x="88" y="70"/>
                </a:lnTo>
                <a:lnTo>
                  <a:pt x="83" y="66"/>
                </a:lnTo>
                <a:lnTo>
                  <a:pt x="76" y="61"/>
                </a:lnTo>
                <a:lnTo>
                  <a:pt x="75" y="60"/>
                </a:lnTo>
                <a:lnTo>
                  <a:pt x="71" y="60"/>
                </a:lnTo>
                <a:lnTo>
                  <a:pt x="71" y="59"/>
                </a:lnTo>
                <a:lnTo>
                  <a:pt x="70" y="55"/>
                </a:lnTo>
                <a:lnTo>
                  <a:pt x="69" y="52"/>
                </a:lnTo>
                <a:lnTo>
                  <a:pt x="68" y="44"/>
                </a:lnTo>
                <a:lnTo>
                  <a:pt x="66" y="24"/>
                </a:lnTo>
                <a:lnTo>
                  <a:pt x="65" y="4"/>
                </a:lnTo>
                <a:lnTo>
                  <a:pt x="64" y="1"/>
                </a:lnTo>
                <a:lnTo>
                  <a:pt x="64" y="0"/>
                </a:lnTo>
                <a:lnTo>
                  <a:pt x="61" y="1"/>
                </a:lnTo>
                <a:lnTo>
                  <a:pt x="54" y="4"/>
                </a:lnTo>
                <a:lnTo>
                  <a:pt x="53" y="5"/>
                </a:lnTo>
                <a:lnTo>
                  <a:pt x="43" y="8"/>
                </a:lnTo>
                <a:lnTo>
                  <a:pt x="34" y="8"/>
                </a:lnTo>
                <a:lnTo>
                  <a:pt x="25" y="8"/>
                </a:lnTo>
                <a:lnTo>
                  <a:pt x="20" y="9"/>
                </a:lnTo>
                <a:lnTo>
                  <a:pt x="17" y="9"/>
                </a:lnTo>
                <a:lnTo>
                  <a:pt x="11" y="9"/>
                </a:lnTo>
                <a:lnTo>
                  <a:pt x="9" y="10"/>
                </a:lnTo>
                <a:lnTo>
                  <a:pt x="9" y="15"/>
                </a:lnTo>
                <a:lnTo>
                  <a:pt x="0" y="17"/>
                </a:lnTo>
                <a:lnTo>
                  <a:pt x="2" y="18"/>
                </a:lnTo>
                <a:lnTo>
                  <a:pt x="3" y="19"/>
                </a:lnTo>
                <a:lnTo>
                  <a:pt x="5" y="20"/>
                </a:lnTo>
                <a:lnTo>
                  <a:pt x="7" y="22"/>
                </a:lnTo>
                <a:lnTo>
                  <a:pt x="12" y="27"/>
                </a:lnTo>
                <a:lnTo>
                  <a:pt x="13" y="27"/>
                </a:lnTo>
                <a:lnTo>
                  <a:pt x="14" y="29"/>
                </a:lnTo>
                <a:lnTo>
                  <a:pt x="15" y="30"/>
                </a:lnTo>
                <a:lnTo>
                  <a:pt x="17" y="32"/>
                </a:lnTo>
                <a:lnTo>
                  <a:pt x="20" y="35"/>
                </a:lnTo>
                <a:lnTo>
                  <a:pt x="24" y="39"/>
                </a:lnTo>
                <a:lnTo>
                  <a:pt x="25" y="40"/>
                </a:lnTo>
                <a:lnTo>
                  <a:pt x="27" y="42"/>
                </a:lnTo>
                <a:lnTo>
                  <a:pt x="28" y="43"/>
                </a:lnTo>
                <a:lnTo>
                  <a:pt x="30" y="45"/>
                </a:lnTo>
                <a:lnTo>
                  <a:pt x="32" y="47"/>
                </a:lnTo>
                <a:lnTo>
                  <a:pt x="33" y="48"/>
                </a:lnTo>
                <a:lnTo>
                  <a:pt x="34" y="50"/>
                </a:lnTo>
                <a:lnTo>
                  <a:pt x="35" y="51"/>
                </a:lnTo>
                <a:lnTo>
                  <a:pt x="39" y="54"/>
                </a:lnTo>
                <a:lnTo>
                  <a:pt x="40" y="54"/>
                </a:lnTo>
                <a:lnTo>
                  <a:pt x="43" y="57"/>
                </a:lnTo>
                <a:lnTo>
                  <a:pt x="46" y="60"/>
                </a:lnTo>
                <a:lnTo>
                  <a:pt x="48" y="61"/>
                </a:lnTo>
                <a:lnTo>
                  <a:pt x="51" y="63"/>
                </a:lnTo>
                <a:lnTo>
                  <a:pt x="52" y="64"/>
                </a:lnTo>
                <a:lnTo>
                  <a:pt x="54" y="65"/>
                </a:lnTo>
                <a:lnTo>
                  <a:pt x="55" y="66"/>
                </a:lnTo>
                <a:lnTo>
                  <a:pt x="56" y="67"/>
                </a:lnTo>
                <a:lnTo>
                  <a:pt x="59" y="69"/>
                </a:lnTo>
                <a:lnTo>
                  <a:pt x="60" y="70"/>
                </a:lnTo>
                <a:lnTo>
                  <a:pt x="63" y="71"/>
                </a:lnTo>
                <a:lnTo>
                  <a:pt x="64" y="72"/>
                </a:lnTo>
                <a:lnTo>
                  <a:pt x="66" y="73"/>
                </a:lnTo>
                <a:lnTo>
                  <a:pt x="69" y="74"/>
                </a:lnTo>
                <a:lnTo>
                  <a:pt x="72" y="76"/>
                </a:lnTo>
                <a:lnTo>
                  <a:pt x="74" y="77"/>
                </a:lnTo>
                <a:lnTo>
                  <a:pt x="75" y="77"/>
                </a:lnTo>
                <a:lnTo>
                  <a:pt x="76" y="78"/>
                </a:lnTo>
                <a:lnTo>
                  <a:pt x="77" y="78"/>
                </a:lnTo>
                <a:lnTo>
                  <a:pt x="78" y="79"/>
                </a:lnTo>
                <a:lnTo>
                  <a:pt x="79" y="79"/>
                </a:lnTo>
                <a:lnTo>
                  <a:pt x="82" y="81"/>
                </a:lnTo>
                <a:lnTo>
                  <a:pt x="83" y="82"/>
                </a:lnTo>
                <a:lnTo>
                  <a:pt x="87" y="84"/>
                </a:lnTo>
                <a:lnTo>
                  <a:pt x="89" y="85"/>
                </a:lnTo>
                <a:lnTo>
                  <a:pt x="91" y="86"/>
                </a:lnTo>
                <a:lnTo>
                  <a:pt x="96" y="89"/>
                </a:lnTo>
                <a:lnTo>
                  <a:pt x="97" y="90"/>
                </a:lnTo>
                <a:lnTo>
                  <a:pt x="99" y="91"/>
                </a:lnTo>
                <a:lnTo>
                  <a:pt x="101" y="86"/>
                </a:lnTo>
                <a:lnTo>
                  <a:pt x="102" y="82"/>
                </a:lnTo>
                <a:lnTo>
                  <a:pt x="101" y="79"/>
                </a:lnTo>
                <a:lnTo>
                  <a:pt x="101" y="78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4" name="Freeform 62"/>
          <xdr:cNvSpPr>
            <a:spLocks/>
          </xdr:cNvSpPr>
        </xdr:nvSpPr>
        <xdr:spPr bwMode="auto">
          <a:xfrm>
            <a:off x="2151849" y="6869510"/>
            <a:ext cx="914905" cy="924085"/>
          </a:xfrm>
          <a:custGeom>
            <a:avLst/>
            <a:gdLst>
              <a:gd name="T0" fmla="*/ 2147483647 w 96"/>
              <a:gd name="T1" fmla="*/ 2147483647 h 94"/>
              <a:gd name="T2" fmla="*/ 2147483647 w 96"/>
              <a:gd name="T3" fmla="*/ 2147483647 h 94"/>
              <a:gd name="T4" fmla="*/ 2147483647 w 96"/>
              <a:gd name="T5" fmla="*/ 2147483647 h 94"/>
              <a:gd name="T6" fmla="*/ 2147483647 w 96"/>
              <a:gd name="T7" fmla="*/ 0 h 94"/>
              <a:gd name="T8" fmla="*/ 2147483647 w 96"/>
              <a:gd name="T9" fmla="*/ 2147483647 h 94"/>
              <a:gd name="T10" fmla="*/ 2147483647 w 96"/>
              <a:gd name="T11" fmla="*/ 2147483647 h 94"/>
              <a:gd name="T12" fmla="*/ 2147483647 w 96"/>
              <a:gd name="T13" fmla="*/ 2147483647 h 94"/>
              <a:gd name="T14" fmla="*/ 2147483647 w 96"/>
              <a:gd name="T15" fmla="*/ 2147483647 h 94"/>
              <a:gd name="T16" fmla="*/ 2147483647 w 96"/>
              <a:gd name="T17" fmla="*/ 2147483647 h 94"/>
              <a:gd name="T18" fmla="*/ 2147483647 w 96"/>
              <a:gd name="T19" fmla="*/ 2147483647 h 94"/>
              <a:gd name="T20" fmla="*/ 2147483647 w 96"/>
              <a:gd name="T21" fmla="*/ 2147483647 h 94"/>
              <a:gd name="T22" fmla="*/ 2147483647 w 96"/>
              <a:gd name="T23" fmla="*/ 2147483647 h 94"/>
              <a:gd name="T24" fmla="*/ 2147483647 w 96"/>
              <a:gd name="T25" fmla="*/ 2147483647 h 94"/>
              <a:gd name="T26" fmla="*/ 2147483647 w 96"/>
              <a:gd name="T27" fmla="*/ 2147483647 h 94"/>
              <a:gd name="T28" fmla="*/ 2147483647 w 96"/>
              <a:gd name="T29" fmla="*/ 2147483647 h 94"/>
              <a:gd name="T30" fmla="*/ 2147483647 w 96"/>
              <a:gd name="T31" fmla="*/ 2147483647 h 94"/>
              <a:gd name="T32" fmla="*/ 2147483647 w 96"/>
              <a:gd name="T33" fmla="*/ 2147483647 h 94"/>
              <a:gd name="T34" fmla="*/ 2147483647 w 96"/>
              <a:gd name="T35" fmla="*/ 2147483647 h 94"/>
              <a:gd name="T36" fmla="*/ 2147483647 w 96"/>
              <a:gd name="T37" fmla="*/ 2147483647 h 94"/>
              <a:gd name="T38" fmla="*/ 2147483647 w 96"/>
              <a:gd name="T39" fmla="*/ 2147483647 h 94"/>
              <a:gd name="T40" fmla="*/ 2147483647 w 96"/>
              <a:gd name="T41" fmla="*/ 2147483647 h 94"/>
              <a:gd name="T42" fmla="*/ 2147483647 w 96"/>
              <a:gd name="T43" fmla="*/ 2147483647 h 94"/>
              <a:gd name="T44" fmla="*/ 2147483647 w 96"/>
              <a:gd name="T45" fmla="*/ 2147483647 h 94"/>
              <a:gd name="T46" fmla="*/ 2147483647 w 96"/>
              <a:gd name="T47" fmla="*/ 2147483647 h 94"/>
              <a:gd name="T48" fmla="*/ 2147483647 w 96"/>
              <a:gd name="T49" fmla="*/ 2147483647 h 94"/>
              <a:gd name="T50" fmla="*/ 2147483647 w 96"/>
              <a:gd name="T51" fmla="*/ 2147483647 h 94"/>
              <a:gd name="T52" fmla="*/ 2147483647 w 96"/>
              <a:gd name="T53" fmla="*/ 2147483647 h 94"/>
              <a:gd name="T54" fmla="*/ 2147483647 w 96"/>
              <a:gd name="T55" fmla="*/ 2147483647 h 94"/>
              <a:gd name="T56" fmla="*/ 2147483647 w 96"/>
              <a:gd name="T57" fmla="*/ 2147483647 h 94"/>
              <a:gd name="T58" fmla="*/ 2147483647 w 96"/>
              <a:gd name="T59" fmla="*/ 2147483647 h 94"/>
              <a:gd name="T60" fmla="*/ 2147483647 w 96"/>
              <a:gd name="T61" fmla="*/ 2147483647 h 94"/>
              <a:gd name="T62" fmla="*/ 2147483647 w 96"/>
              <a:gd name="T63" fmla="*/ 2147483647 h 94"/>
              <a:gd name="T64" fmla="*/ 2147483647 w 96"/>
              <a:gd name="T65" fmla="*/ 2147483647 h 94"/>
              <a:gd name="T66" fmla="*/ 2147483647 w 96"/>
              <a:gd name="T67" fmla="*/ 2147483647 h 94"/>
              <a:gd name="T68" fmla="*/ 2147483647 w 96"/>
              <a:gd name="T69" fmla="*/ 2147483647 h 94"/>
              <a:gd name="T70" fmla="*/ 2147483647 w 96"/>
              <a:gd name="T71" fmla="*/ 2147483647 h 94"/>
              <a:gd name="T72" fmla="*/ 2147483647 w 96"/>
              <a:gd name="T73" fmla="*/ 2147483647 h 94"/>
              <a:gd name="T74" fmla="*/ 2147483647 w 96"/>
              <a:gd name="T75" fmla="*/ 2147483647 h 94"/>
              <a:gd name="T76" fmla="*/ 2147483647 w 96"/>
              <a:gd name="T77" fmla="*/ 2147483647 h 94"/>
              <a:gd name="T78" fmla="*/ 2147483647 w 96"/>
              <a:gd name="T79" fmla="*/ 2147483647 h 94"/>
              <a:gd name="T80" fmla="*/ 2147483647 w 96"/>
              <a:gd name="T81" fmla="*/ 2147483647 h 94"/>
              <a:gd name="T82" fmla="*/ 2147483647 w 96"/>
              <a:gd name="T83" fmla="*/ 2147483647 h 94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96"/>
              <a:gd name="T127" fmla="*/ 0 h 94"/>
              <a:gd name="T128" fmla="*/ 96 w 96"/>
              <a:gd name="T129" fmla="*/ 94 h 94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96" h="94">
                <a:moveTo>
                  <a:pt x="96" y="41"/>
                </a:moveTo>
                <a:lnTo>
                  <a:pt x="86" y="29"/>
                </a:lnTo>
                <a:lnTo>
                  <a:pt x="83" y="25"/>
                </a:lnTo>
                <a:lnTo>
                  <a:pt x="82" y="24"/>
                </a:lnTo>
                <a:lnTo>
                  <a:pt x="80" y="22"/>
                </a:lnTo>
                <a:lnTo>
                  <a:pt x="52" y="4"/>
                </a:lnTo>
                <a:lnTo>
                  <a:pt x="49" y="3"/>
                </a:lnTo>
                <a:lnTo>
                  <a:pt x="42" y="0"/>
                </a:lnTo>
                <a:lnTo>
                  <a:pt x="41" y="2"/>
                </a:lnTo>
                <a:lnTo>
                  <a:pt x="40" y="2"/>
                </a:lnTo>
                <a:lnTo>
                  <a:pt x="36" y="1"/>
                </a:lnTo>
                <a:lnTo>
                  <a:pt x="35" y="1"/>
                </a:lnTo>
                <a:lnTo>
                  <a:pt x="34" y="1"/>
                </a:lnTo>
                <a:lnTo>
                  <a:pt x="31" y="2"/>
                </a:lnTo>
                <a:lnTo>
                  <a:pt x="18" y="8"/>
                </a:lnTo>
                <a:lnTo>
                  <a:pt x="14" y="10"/>
                </a:lnTo>
                <a:lnTo>
                  <a:pt x="11" y="12"/>
                </a:lnTo>
                <a:lnTo>
                  <a:pt x="5" y="15"/>
                </a:lnTo>
                <a:lnTo>
                  <a:pt x="0" y="17"/>
                </a:lnTo>
                <a:lnTo>
                  <a:pt x="1" y="20"/>
                </a:lnTo>
                <a:lnTo>
                  <a:pt x="2" y="40"/>
                </a:lnTo>
                <a:lnTo>
                  <a:pt x="4" y="60"/>
                </a:lnTo>
                <a:lnTo>
                  <a:pt x="5" y="68"/>
                </a:lnTo>
                <a:lnTo>
                  <a:pt x="6" y="71"/>
                </a:lnTo>
                <a:lnTo>
                  <a:pt x="7" y="75"/>
                </a:lnTo>
                <a:lnTo>
                  <a:pt x="7" y="76"/>
                </a:lnTo>
                <a:lnTo>
                  <a:pt x="11" y="76"/>
                </a:lnTo>
                <a:lnTo>
                  <a:pt x="12" y="77"/>
                </a:lnTo>
                <a:lnTo>
                  <a:pt x="19" y="82"/>
                </a:lnTo>
                <a:lnTo>
                  <a:pt x="24" y="86"/>
                </a:lnTo>
                <a:lnTo>
                  <a:pt x="27" y="88"/>
                </a:lnTo>
                <a:lnTo>
                  <a:pt x="37" y="94"/>
                </a:lnTo>
                <a:lnTo>
                  <a:pt x="37" y="91"/>
                </a:lnTo>
                <a:lnTo>
                  <a:pt x="36" y="85"/>
                </a:lnTo>
                <a:lnTo>
                  <a:pt x="34" y="81"/>
                </a:lnTo>
                <a:lnTo>
                  <a:pt x="33" y="78"/>
                </a:lnTo>
                <a:lnTo>
                  <a:pt x="30" y="75"/>
                </a:lnTo>
                <a:lnTo>
                  <a:pt x="27" y="68"/>
                </a:lnTo>
                <a:lnTo>
                  <a:pt x="24" y="63"/>
                </a:lnTo>
                <a:lnTo>
                  <a:pt x="22" y="60"/>
                </a:lnTo>
                <a:lnTo>
                  <a:pt x="22" y="57"/>
                </a:lnTo>
                <a:lnTo>
                  <a:pt x="21" y="52"/>
                </a:lnTo>
                <a:lnTo>
                  <a:pt x="22" y="47"/>
                </a:lnTo>
                <a:lnTo>
                  <a:pt x="22" y="43"/>
                </a:lnTo>
                <a:lnTo>
                  <a:pt x="23" y="40"/>
                </a:lnTo>
                <a:lnTo>
                  <a:pt x="27" y="34"/>
                </a:lnTo>
                <a:lnTo>
                  <a:pt x="29" y="33"/>
                </a:lnTo>
                <a:lnTo>
                  <a:pt x="29" y="32"/>
                </a:lnTo>
                <a:lnTo>
                  <a:pt x="30" y="31"/>
                </a:lnTo>
                <a:lnTo>
                  <a:pt x="31" y="29"/>
                </a:lnTo>
                <a:lnTo>
                  <a:pt x="34" y="27"/>
                </a:lnTo>
                <a:lnTo>
                  <a:pt x="38" y="24"/>
                </a:lnTo>
                <a:lnTo>
                  <a:pt x="39" y="23"/>
                </a:lnTo>
                <a:lnTo>
                  <a:pt x="43" y="21"/>
                </a:lnTo>
                <a:lnTo>
                  <a:pt x="44" y="21"/>
                </a:lnTo>
                <a:lnTo>
                  <a:pt x="48" y="20"/>
                </a:lnTo>
                <a:lnTo>
                  <a:pt x="51" y="19"/>
                </a:lnTo>
                <a:lnTo>
                  <a:pt x="54" y="18"/>
                </a:lnTo>
                <a:lnTo>
                  <a:pt x="61" y="18"/>
                </a:lnTo>
                <a:lnTo>
                  <a:pt x="63" y="18"/>
                </a:lnTo>
                <a:lnTo>
                  <a:pt x="65" y="18"/>
                </a:lnTo>
                <a:lnTo>
                  <a:pt x="66" y="18"/>
                </a:lnTo>
                <a:lnTo>
                  <a:pt x="68" y="19"/>
                </a:lnTo>
                <a:lnTo>
                  <a:pt x="70" y="21"/>
                </a:lnTo>
                <a:lnTo>
                  <a:pt x="71" y="21"/>
                </a:lnTo>
                <a:lnTo>
                  <a:pt x="71" y="22"/>
                </a:lnTo>
                <a:lnTo>
                  <a:pt x="72" y="22"/>
                </a:lnTo>
                <a:lnTo>
                  <a:pt x="73" y="23"/>
                </a:lnTo>
                <a:lnTo>
                  <a:pt x="74" y="24"/>
                </a:lnTo>
                <a:lnTo>
                  <a:pt x="75" y="25"/>
                </a:lnTo>
                <a:lnTo>
                  <a:pt x="77" y="26"/>
                </a:lnTo>
                <a:lnTo>
                  <a:pt x="80" y="30"/>
                </a:lnTo>
                <a:lnTo>
                  <a:pt x="82" y="32"/>
                </a:lnTo>
                <a:lnTo>
                  <a:pt x="85" y="34"/>
                </a:lnTo>
                <a:lnTo>
                  <a:pt x="86" y="36"/>
                </a:lnTo>
                <a:lnTo>
                  <a:pt x="89" y="38"/>
                </a:lnTo>
                <a:lnTo>
                  <a:pt x="90" y="38"/>
                </a:lnTo>
                <a:lnTo>
                  <a:pt x="93" y="41"/>
                </a:lnTo>
                <a:lnTo>
                  <a:pt x="95" y="41"/>
                </a:lnTo>
                <a:lnTo>
                  <a:pt x="96" y="41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5" name="Freeform 63"/>
          <xdr:cNvSpPr>
            <a:spLocks/>
          </xdr:cNvSpPr>
        </xdr:nvSpPr>
        <xdr:spPr bwMode="auto">
          <a:xfrm>
            <a:off x="751835" y="6743329"/>
            <a:ext cx="953109" cy="450388"/>
          </a:xfrm>
          <a:custGeom>
            <a:avLst/>
            <a:gdLst>
              <a:gd name="T0" fmla="*/ 2147483647 w 100"/>
              <a:gd name="T1" fmla="*/ 2147483647 h 46"/>
              <a:gd name="T2" fmla="*/ 2147483647 w 100"/>
              <a:gd name="T3" fmla="*/ 2147483647 h 46"/>
              <a:gd name="T4" fmla="*/ 2147483647 w 100"/>
              <a:gd name="T5" fmla="*/ 2147483647 h 46"/>
              <a:gd name="T6" fmla="*/ 2147483647 w 100"/>
              <a:gd name="T7" fmla="*/ 2147483647 h 46"/>
              <a:gd name="T8" fmla="*/ 2147483647 w 100"/>
              <a:gd name="T9" fmla="*/ 2147483647 h 46"/>
              <a:gd name="T10" fmla="*/ 2147483647 w 100"/>
              <a:gd name="T11" fmla="*/ 2147483647 h 46"/>
              <a:gd name="T12" fmla="*/ 2147483647 w 100"/>
              <a:gd name="T13" fmla="*/ 2147483647 h 46"/>
              <a:gd name="T14" fmla="*/ 2147483647 w 100"/>
              <a:gd name="T15" fmla="*/ 2147483647 h 46"/>
              <a:gd name="T16" fmla="*/ 2147483647 w 100"/>
              <a:gd name="T17" fmla="*/ 2147483647 h 46"/>
              <a:gd name="T18" fmla="*/ 2147483647 w 100"/>
              <a:gd name="T19" fmla="*/ 2147483647 h 46"/>
              <a:gd name="T20" fmla="*/ 2147483647 w 100"/>
              <a:gd name="T21" fmla="*/ 2147483647 h 46"/>
              <a:gd name="T22" fmla="*/ 2147483647 w 100"/>
              <a:gd name="T23" fmla="*/ 2147483647 h 46"/>
              <a:gd name="T24" fmla="*/ 2147483647 w 100"/>
              <a:gd name="T25" fmla="*/ 2147483647 h 46"/>
              <a:gd name="T26" fmla="*/ 2147483647 w 100"/>
              <a:gd name="T27" fmla="*/ 2147483647 h 46"/>
              <a:gd name="T28" fmla="*/ 2147483647 w 100"/>
              <a:gd name="T29" fmla="*/ 2147483647 h 46"/>
              <a:gd name="T30" fmla="*/ 2147483647 w 100"/>
              <a:gd name="T31" fmla="*/ 2147483647 h 46"/>
              <a:gd name="T32" fmla="*/ 2147483647 w 100"/>
              <a:gd name="T33" fmla="*/ 0 h 46"/>
              <a:gd name="T34" fmla="*/ 2147483647 w 100"/>
              <a:gd name="T35" fmla="*/ 0 h 46"/>
              <a:gd name="T36" fmla="*/ 2147483647 w 100"/>
              <a:gd name="T37" fmla="*/ 2147483647 h 46"/>
              <a:gd name="T38" fmla="*/ 2147483647 w 100"/>
              <a:gd name="T39" fmla="*/ 2147483647 h 46"/>
              <a:gd name="T40" fmla="*/ 2147483647 w 100"/>
              <a:gd name="T41" fmla="*/ 0 h 46"/>
              <a:gd name="T42" fmla="*/ 2147483647 w 100"/>
              <a:gd name="T43" fmla="*/ 0 h 46"/>
              <a:gd name="T44" fmla="*/ 2147483647 w 100"/>
              <a:gd name="T45" fmla="*/ 2147483647 h 46"/>
              <a:gd name="T46" fmla="*/ 2147483647 w 100"/>
              <a:gd name="T47" fmla="*/ 2147483647 h 46"/>
              <a:gd name="T48" fmla="*/ 2147483647 w 100"/>
              <a:gd name="T49" fmla="*/ 2147483647 h 46"/>
              <a:gd name="T50" fmla="*/ 2147483647 w 100"/>
              <a:gd name="T51" fmla="*/ 2147483647 h 46"/>
              <a:gd name="T52" fmla="*/ 2147483647 w 100"/>
              <a:gd name="T53" fmla="*/ 2147483647 h 46"/>
              <a:gd name="T54" fmla="*/ 2147483647 w 100"/>
              <a:gd name="T55" fmla="*/ 2147483647 h 46"/>
              <a:gd name="T56" fmla="*/ 2147483647 w 100"/>
              <a:gd name="T57" fmla="*/ 2147483647 h 46"/>
              <a:gd name="T58" fmla="*/ 2147483647 w 100"/>
              <a:gd name="T59" fmla="*/ 2147483647 h 46"/>
              <a:gd name="T60" fmla="*/ 0 w 100"/>
              <a:gd name="T61" fmla="*/ 2147483647 h 46"/>
              <a:gd name="T62" fmla="*/ 2147483647 w 100"/>
              <a:gd name="T63" fmla="*/ 2147483647 h 46"/>
              <a:gd name="T64" fmla="*/ 2147483647 w 100"/>
              <a:gd name="T65" fmla="*/ 2147483647 h 46"/>
              <a:gd name="T66" fmla="*/ 2147483647 w 100"/>
              <a:gd name="T67" fmla="*/ 2147483647 h 46"/>
              <a:gd name="T68" fmla="*/ 2147483647 w 100"/>
              <a:gd name="T69" fmla="*/ 2147483647 h 46"/>
              <a:gd name="T70" fmla="*/ 2147483647 w 100"/>
              <a:gd name="T71" fmla="*/ 2147483647 h 46"/>
              <a:gd name="T72" fmla="*/ 2147483647 w 100"/>
              <a:gd name="T73" fmla="*/ 2147483647 h 46"/>
              <a:gd name="T74" fmla="*/ 2147483647 w 100"/>
              <a:gd name="T75" fmla="*/ 2147483647 h 46"/>
              <a:gd name="T76" fmla="*/ 2147483647 w 100"/>
              <a:gd name="T77" fmla="*/ 2147483647 h 46"/>
              <a:gd name="T78" fmla="*/ 2147483647 w 100"/>
              <a:gd name="T79" fmla="*/ 2147483647 h 46"/>
              <a:gd name="T80" fmla="*/ 2147483647 w 100"/>
              <a:gd name="T81" fmla="*/ 2147483647 h 4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00"/>
              <a:gd name="T124" fmla="*/ 0 h 46"/>
              <a:gd name="T125" fmla="*/ 100 w 100"/>
              <a:gd name="T126" fmla="*/ 46 h 4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00" h="46">
                <a:moveTo>
                  <a:pt x="83" y="46"/>
                </a:moveTo>
                <a:lnTo>
                  <a:pt x="92" y="44"/>
                </a:lnTo>
                <a:lnTo>
                  <a:pt x="92" y="39"/>
                </a:lnTo>
                <a:lnTo>
                  <a:pt x="94" y="38"/>
                </a:lnTo>
                <a:lnTo>
                  <a:pt x="100" y="38"/>
                </a:lnTo>
                <a:lnTo>
                  <a:pt x="99" y="34"/>
                </a:lnTo>
                <a:lnTo>
                  <a:pt x="98" y="31"/>
                </a:lnTo>
                <a:lnTo>
                  <a:pt x="97" y="28"/>
                </a:lnTo>
                <a:lnTo>
                  <a:pt x="97" y="26"/>
                </a:lnTo>
                <a:lnTo>
                  <a:pt x="96" y="22"/>
                </a:lnTo>
                <a:lnTo>
                  <a:pt x="95" y="18"/>
                </a:lnTo>
                <a:lnTo>
                  <a:pt x="96" y="16"/>
                </a:lnTo>
                <a:lnTo>
                  <a:pt x="96" y="14"/>
                </a:lnTo>
                <a:lnTo>
                  <a:pt x="97" y="11"/>
                </a:lnTo>
                <a:lnTo>
                  <a:pt x="98" y="9"/>
                </a:lnTo>
                <a:lnTo>
                  <a:pt x="98" y="6"/>
                </a:lnTo>
                <a:lnTo>
                  <a:pt x="100" y="0"/>
                </a:lnTo>
                <a:lnTo>
                  <a:pt x="94" y="0"/>
                </a:lnTo>
                <a:lnTo>
                  <a:pt x="75" y="1"/>
                </a:lnTo>
                <a:lnTo>
                  <a:pt x="66" y="1"/>
                </a:lnTo>
                <a:lnTo>
                  <a:pt x="49" y="0"/>
                </a:lnTo>
                <a:lnTo>
                  <a:pt x="29" y="0"/>
                </a:lnTo>
                <a:lnTo>
                  <a:pt x="3" y="1"/>
                </a:lnTo>
                <a:lnTo>
                  <a:pt x="3" y="2"/>
                </a:lnTo>
                <a:lnTo>
                  <a:pt x="3" y="6"/>
                </a:lnTo>
                <a:lnTo>
                  <a:pt x="2" y="10"/>
                </a:lnTo>
                <a:lnTo>
                  <a:pt x="2" y="11"/>
                </a:lnTo>
                <a:lnTo>
                  <a:pt x="2" y="14"/>
                </a:lnTo>
                <a:lnTo>
                  <a:pt x="2" y="15"/>
                </a:lnTo>
                <a:lnTo>
                  <a:pt x="1" y="16"/>
                </a:lnTo>
                <a:lnTo>
                  <a:pt x="0" y="17"/>
                </a:lnTo>
                <a:lnTo>
                  <a:pt x="4" y="18"/>
                </a:lnTo>
                <a:lnTo>
                  <a:pt x="18" y="22"/>
                </a:lnTo>
                <a:lnTo>
                  <a:pt x="36" y="28"/>
                </a:lnTo>
                <a:lnTo>
                  <a:pt x="45" y="31"/>
                </a:lnTo>
                <a:lnTo>
                  <a:pt x="56" y="35"/>
                </a:lnTo>
                <a:lnTo>
                  <a:pt x="66" y="39"/>
                </a:lnTo>
                <a:lnTo>
                  <a:pt x="79" y="44"/>
                </a:lnTo>
                <a:lnTo>
                  <a:pt x="82" y="46"/>
                </a:lnTo>
                <a:lnTo>
                  <a:pt x="83" y="46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6" name="Freeform 64"/>
          <xdr:cNvSpPr>
            <a:spLocks/>
          </xdr:cNvSpPr>
        </xdr:nvSpPr>
        <xdr:spPr bwMode="auto">
          <a:xfrm>
            <a:off x="751835" y="6182275"/>
            <a:ext cx="628374" cy="570760"/>
          </a:xfrm>
          <a:custGeom>
            <a:avLst/>
            <a:gdLst>
              <a:gd name="T0" fmla="*/ 2147483647 w 66"/>
              <a:gd name="T1" fmla="*/ 2147483647 h 58"/>
              <a:gd name="T2" fmla="*/ 2147483647 w 66"/>
              <a:gd name="T3" fmla="*/ 2147483647 h 58"/>
              <a:gd name="T4" fmla="*/ 2147483647 w 66"/>
              <a:gd name="T5" fmla="*/ 2147483647 h 58"/>
              <a:gd name="T6" fmla="*/ 2147483647 w 66"/>
              <a:gd name="T7" fmla="*/ 2147483647 h 58"/>
              <a:gd name="T8" fmla="*/ 2147483647 w 66"/>
              <a:gd name="T9" fmla="*/ 2147483647 h 58"/>
              <a:gd name="T10" fmla="*/ 2147483647 w 66"/>
              <a:gd name="T11" fmla="*/ 2147483647 h 58"/>
              <a:gd name="T12" fmla="*/ 2147483647 w 66"/>
              <a:gd name="T13" fmla="*/ 2147483647 h 58"/>
              <a:gd name="T14" fmla="*/ 2147483647 w 66"/>
              <a:gd name="T15" fmla="*/ 2147483647 h 58"/>
              <a:gd name="T16" fmla="*/ 2147483647 w 66"/>
              <a:gd name="T17" fmla="*/ 2147483647 h 58"/>
              <a:gd name="T18" fmla="*/ 2147483647 w 66"/>
              <a:gd name="T19" fmla="*/ 2147483647 h 58"/>
              <a:gd name="T20" fmla="*/ 2147483647 w 66"/>
              <a:gd name="T21" fmla="*/ 2147483647 h 58"/>
              <a:gd name="T22" fmla="*/ 2147483647 w 66"/>
              <a:gd name="T23" fmla="*/ 2147483647 h 58"/>
              <a:gd name="T24" fmla="*/ 2147483647 w 66"/>
              <a:gd name="T25" fmla="*/ 2147483647 h 58"/>
              <a:gd name="T26" fmla="*/ 2147483647 w 66"/>
              <a:gd name="T27" fmla="*/ 2147483647 h 58"/>
              <a:gd name="T28" fmla="*/ 2147483647 w 66"/>
              <a:gd name="T29" fmla="*/ 2147483647 h 58"/>
              <a:gd name="T30" fmla="*/ 2147483647 w 66"/>
              <a:gd name="T31" fmla="*/ 2147483647 h 58"/>
              <a:gd name="T32" fmla="*/ 2147483647 w 66"/>
              <a:gd name="T33" fmla="*/ 2147483647 h 58"/>
              <a:gd name="T34" fmla="*/ 2147483647 w 66"/>
              <a:gd name="T35" fmla="*/ 2147483647 h 58"/>
              <a:gd name="T36" fmla="*/ 2147483647 w 66"/>
              <a:gd name="T37" fmla="*/ 2147483647 h 58"/>
              <a:gd name="T38" fmla="*/ 2147483647 w 66"/>
              <a:gd name="T39" fmla="*/ 2147483647 h 58"/>
              <a:gd name="T40" fmla="*/ 0 w 66"/>
              <a:gd name="T41" fmla="*/ 2147483647 h 58"/>
              <a:gd name="T42" fmla="*/ 0 w 66"/>
              <a:gd name="T43" fmla="*/ 2147483647 h 58"/>
              <a:gd name="T44" fmla="*/ 0 w 66"/>
              <a:gd name="T45" fmla="*/ 2147483647 h 58"/>
              <a:gd name="T46" fmla="*/ 0 w 66"/>
              <a:gd name="T47" fmla="*/ 2147483647 h 58"/>
              <a:gd name="T48" fmla="*/ 2147483647 w 66"/>
              <a:gd name="T49" fmla="*/ 2147483647 h 58"/>
              <a:gd name="T50" fmla="*/ 2147483647 w 66"/>
              <a:gd name="T51" fmla="*/ 2147483647 h 58"/>
              <a:gd name="T52" fmla="*/ 2147483647 w 66"/>
              <a:gd name="T53" fmla="*/ 2147483647 h 58"/>
              <a:gd name="T54" fmla="*/ 2147483647 w 66"/>
              <a:gd name="T55" fmla="*/ 2147483647 h 58"/>
              <a:gd name="T56" fmla="*/ 2147483647 w 66"/>
              <a:gd name="T57" fmla="*/ 2147483647 h 58"/>
              <a:gd name="T58" fmla="*/ 2147483647 w 66"/>
              <a:gd name="T59" fmla="*/ 2147483647 h 58"/>
              <a:gd name="T60" fmla="*/ 2147483647 w 66"/>
              <a:gd name="T61" fmla="*/ 2147483647 h 58"/>
              <a:gd name="T62" fmla="*/ 2147483647 w 66"/>
              <a:gd name="T63" fmla="*/ 2147483647 h 58"/>
              <a:gd name="T64" fmla="*/ 2147483647 w 66"/>
              <a:gd name="T65" fmla="*/ 2147483647 h 58"/>
              <a:gd name="T66" fmla="*/ 2147483647 w 66"/>
              <a:gd name="T67" fmla="*/ 2147483647 h 58"/>
              <a:gd name="T68" fmla="*/ 2147483647 w 66"/>
              <a:gd name="T69" fmla="*/ 2147483647 h 58"/>
              <a:gd name="T70" fmla="*/ 2147483647 w 66"/>
              <a:gd name="T71" fmla="*/ 0 h 58"/>
              <a:gd name="T72" fmla="*/ 2147483647 w 66"/>
              <a:gd name="T73" fmla="*/ 2147483647 h 58"/>
              <a:gd name="T74" fmla="*/ 2147483647 w 66"/>
              <a:gd name="T75" fmla="*/ 2147483647 h 58"/>
              <a:gd name="T76" fmla="*/ 2147483647 w 66"/>
              <a:gd name="T77" fmla="*/ 2147483647 h 58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66"/>
              <a:gd name="T118" fmla="*/ 0 h 58"/>
              <a:gd name="T119" fmla="*/ 66 w 66"/>
              <a:gd name="T120" fmla="*/ 58 h 58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66" h="58">
                <a:moveTo>
                  <a:pt x="11" y="5"/>
                </a:moveTo>
                <a:lnTo>
                  <a:pt x="10" y="7"/>
                </a:lnTo>
                <a:lnTo>
                  <a:pt x="9" y="8"/>
                </a:lnTo>
                <a:lnTo>
                  <a:pt x="8" y="10"/>
                </a:lnTo>
                <a:lnTo>
                  <a:pt x="8" y="11"/>
                </a:lnTo>
                <a:lnTo>
                  <a:pt x="7" y="12"/>
                </a:lnTo>
                <a:lnTo>
                  <a:pt x="7" y="14"/>
                </a:lnTo>
                <a:lnTo>
                  <a:pt x="7" y="15"/>
                </a:lnTo>
                <a:lnTo>
                  <a:pt x="7" y="16"/>
                </a:lnTo>
                <a:lnTo>
                  <a:pt x="7" y="17"/>
                </a:lnTo>
                <a:lnTo>
                  <a:pt x="7" y="19"/>
                </a:lnTo>
                <a:lnTo>
                  <a:pt x="7" y="22"/>
                </a:lnTo>
                <a:lnTo>
                  <a:pt x="7" y="25"/>
                </a:lnTo>
                <a:lnTo>
                  <a:pt x="6" y="27"/>
                </a:lnTo>
                <a:lnTo>
                  <a:pt x="5" y="30"/>
                </a:lnTo>
                <a:lnTo>
                  <a:pt x="3" y="35"/>
                </a:lnTo>
                <a:lnTo>
                  <a:pt x="3" y="38"/>
                </a:lnTo>
                <a:lnTo>
                  <a:pt x="2" y="40"/>
                </a:lnTo>
                <a:lnTo>
                  <a:pt x="1" y="43"/>
                </a:lnTo>
                <a:lnTo>
                  <a:pt x="0" y="44"/>
                </a:lnTo>
                <a:lnTo>
                  <a:pt x="0" y="45"/>
                </a:lnTo>
                <a:lnTo>
                  <a:pt x="0" y="46"/>
                </a:lnTo>
                <a:lnTo>
                  <a:pt x="1" y="48"/>
                </a:lnTo>
                <a:lnTo>
                  <a:pt x="2" y="51"/>
                </a:lnTo>
                <a:lnTo>
                  <a:pt x="2" y="54"/>
                </a:lnTo>
                <a:lnTo>
                  <a:pt x="2" y="55"/>
                </a:lnTo>
                <a:lnTo>
                  <a:pt x="3" y="57"/>
                </a:lnTo>
                <a:lnTo>
                  <a:pt x="3" y="58"/>
                </a:lnTo>
                <a:lnTo>
                  <a:pt x="29" y="57"/>
                </a:lnTo>
                <a:lnTo>
                  <a:pt x="49" y="57"/>
                </a:lnTo>
                <a:lnTo>
                  <a:pt x="66" y="58"/>
                </a:lnTo>
                <a:lnTo>
                  <a:pt x="64" y="6"/>
                </a:lnTo>
                <a:lnTo>
                  <a:pt x="39" y="3"/>
                </a:lnTo>
                <a:lnTo>
                  <a:pt x="13" y="0"/>
                </a:lnTo>
                <a:lnTo>
                  <a:pt x="13" y="1"/>
                </a:lnTo>
                <a:lnTo>
                  <a:pt x="12" y="2"/>
                </a:lnTo>
                <a:lnTo>
                  <a:pt x="11" y="5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7" name="Freeform 65"/>
          <xdr:cNvSpPr>
            <a:spLocks/>
          </xdr:cNvSpPr>
        </xdr:nvSpPr>
        <xdr:spPr bwMode="auto">
          <a:xfrm>
            <a:off x="875998" y="5879430"/>
            <a:ext cx="914905" cy="411562"/>
          </a:xfrm>
          <a:custGeom>
            <a:avLst/>
            <a:gdLst>
              <a:gd name="T0" fmla="*/ 2147483647 w 96"/>
              <a:gd name="T1" fmla="*/ 0 h 42"/>
              <a:gd name="T2" fmla="*/ 2147483647 w 96"/>
              <a:gd name="T3" fmla="*/ 2147483647 h 42"/>
              <a:gd name="T4" fmla="*/ 2147483647 w 96"/>
              <a:gd name="T5" fmla="*/ 2147483647 h 42"/>
              <a:gd name="T6" fmla="*/ 2147483647 w 96"/>
              <a:gd name="T7" fmla="*/ 2147483647 h 42"/>
              <a:gd name="T8" fmla="*/ 2147483647 w 96"/>
              <a:gd name="T9" fmla="*/ 2147483647 h 42"/>
              <a:gd name="T10" fmla="*/ 2147483647 w 96"/>
              <a:gd name="T11" fmla="*/ 2147483647 h 42"/>
              <a:gd name="T12" fmla="*/ 2147483647 w 96"/>
              <a:gd name="T13" fmla="*/ 2147483647 h 42"/>
              <a:gd name="T14" fmla="*/ 2147483647 w 96"/>
              <a:gd name="T15" fmla="*/ 2147483647 h 42"/>
              <a:gd name="T16" fmla="*/ 2147483647 w 96"/>
              <a:gd name="T17" fmla="*/ 2147483647 h 42"/>
              <a:gd name="T18" fmla="*/ 2147483647 w 96"/>
              <a:gd name="T19" fmla="*/ 2147483647 h 42"/>
              <a:gd name="T20" fmla="*/ 2147483647 w 96"/>
              <a:gd name="T21" fmla="*/ 2147483647 h 42"/>
              <a:gd name="T22" fmla="*/ 2147483647 w 96"/>
              <a:gd name="T23" fmla="*/ 2147483647 h 42"/>
              <a:gd name="T24" fmla="*/ 2147483647 w 96"/>
              <a:gd name="T25" fmla="*/ 2147483647 h 42"/>
              <a:gd name="T26" fmla="*/ 2147483647 w 96"/>
              <a:gd name="T27" fmla="*/ 2147483647 h 42"/>
              <a:gd name="T28" fmla="*/ 2147483647 w 96"/>
              <a:gd name="T29" fmla="*/ 2147483647 h 42"/>
              <a:gd name="T30" fmla="*/ 0 w 96"/>
              <a:gd name="T31" fmla="*/ 2147483647 h 42"/>
              <a:gd name="T32" fmla="*/ 0 w 96"/>
              <a:gd name="T33" fmla="*/ 2147483647 h 42"/>
              <a:gd name="T34" fmla="*/ 0 w 96"/>
              <a:gd name="T35" fmla="*/ 2147483647 h 42"/>
              <a:gd name="T36" fmla="*/ 2147483647 w 96"/>
              <a:gd name="T37" fmla="*/ 2147483647 h 42"/>
              <a:gd name="T38" fmla="*/ 2147483647 w 96"/>
              <a:gd name="T39" fmla="*/ 2147483647 h 42"/>
              <a:gd name="T40" fmla="*/ 2147483647 w 96"/>
              <a:gd name="T41" fmla="*/ 2147483647 h 42"/>
              <a:gd name="T42" fmla="*/ 2147483647 w 96"/>
              <a:gd name="T43" fmla="*/ 2147483647 h 42"/>
              <a:gd name="T44" fmla="*/ 2147483647 w 96"/>
              <a:gd name="T45" fmla="*/ 2147483647 h 42"/>
              <a:gd name="T46" fmla="*/ 2147483647 w 96"/>
              <a:gd name="T47" fmla="*/ 2147483647 h 42"/>
              <a:gd name="T48" fmla="*/ 2147483647 w 96"/>
              <a:gd name="T49" fmla="*/ 2147483647 h 42"/>
              <a:gd name="T50" fmla="*/ 2147483647 w 96"/>
              <a:gd name="T51" fmla="*/ 2147483647 h 42"/>
              <a:gd name="T52" fmla="*/ 2147483647 w 96"/>
              <a:gd name="T53" fmla="*/ 2147483647 h 42"/>
              <a:gd name="T54" fmla="*/ 2147483647 w 96"/>
              <a:gd name="T55" fmla="*/ 2147483647 h 42"/>
              <a:gd name="T56" fmla="*/ 2147483647 w 96"/>
              <a:gd name="T57" fmla="*/ 0 h 42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96"/>
              <a:gd name="T88" fmla="*/ 0 h 42"/>
              <a:gd name="T89" fmla="*/ 96 w 96"/>
              <a:gd name="T90" fmla="*/ 42 h 42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96" h="42">
                <a:moveTo>
                  <a:pt x="12" y="0"/>
                </a:moveTo>
                <a:lnTo>
                  <a:pt x="10" y="5"/>
                </a:lnTo>
                <a:lnTo>
                  <a:pt x="10" y="6"/>
                </a:lnTo>
                <a:lnTo>
                  <a:pt x="9" y="7"/>
                </a:lnTo>
                <a:lnTo>
                  <a:pt x="8" y="10"/>
                </a:lnTo>
                <a:lnTo>
                  <a:pt x="8" y="11"/>
                </a:lnTo>
                <a:lnTo>
                  <a:pt x="7" y="12"/>
                </a:lnTo>
                <a:lnTo>
                  <a:pt x="7" y="14"/>
                </a:lnTo>
                <a:lnTo>
                  <a:pt x="6" y="15"/>
                </a:lnTo>
                <a:lnTo>
                  <a:pt x="5" y="18"/>
                </a:lnTo>
                <a:lnTo>
                  <a:pt x="5" y="19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7"/>
                </a:lnTo>
                <a:lnTo>
                  <a:pt x="0" y="30"/>
                </a:lnTo>
                <a:lnTo>
                  <a:pt x="0" y="31"/>
                </a:lnTo>
                <a:lnTo>
                  <a:pt x="26" y="34"/>
                </a:lnTo>
                <a:lnTo>
                  <a:pt x="51" y="37"/>
                </a:lnTo>
                <a:lnTo>
                  <a:pt x="66" y="39"/>
                </a:lnTo>
                <a:lnTo>
                  <a:pt x="73" y="39"/>
                </a:lnTo>
                <a:lnTo>
                  <a:pt x="93" y="41"/>
                </a:lnTo>
                <a:lnTo>
                  <a:pt x="96" y="42"/>
                </a:lnTo>
                <a:lnTo>
                  <a:pt x="94" y="31"/>
                </a:lnTo>
                <a:lnTo>
                  <a:pt x="89" y="1"/>
                </a:lnTo>
                <a:lnTo>
                  <a:pt x="41" y="2"/>
                </a:lnTo>
                <a:lnTo>
                  <a:pt x="35" y="2"/>
                </a:lnTo>
                <a:lnTo>
                  <a:pt x="12" y="0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8" name="Freeform 66"/>
          <xdr:cNvSpPr>
            <a:spLocks/>
          </xdr:cNvSpPr>
        </xdr:nvSpPr>
        <xdr:spPr bwMode="auto">
          <a:xfrm>
            <a:off x="1334449" y="4611727"/>
            <a:ext cx="551966" cy="933790"/>
          </a:xfrm>
          <a:custGeom>
            <a:avLst/>
            <a:gdLst>
              <a:gd name="T0" fmla="*/ 2147483647 w 58"/>
              <a:gd name="T1" fmla="*/ 2147483647 h 95"/>
              <a:gd name="T2" fmla="*/ 2147483647 w 58"/>
              <a:gd name="T3" fmla="*/ 2147483647 h 95"/>
              <a:gd name="T4" fmla="*/ 2147483647 w 58"/>
              <a:gd name="T5" fmla="*/ 2147483647 h 95"/>
              <a:gd name="T6" fmla="*/ 2147483647 w 58"/>
              <a:gd name="T7" fmla="*/ 2147483647 h 95"/>
              <a:gd name="T8" fmla="*/ 2147483647 w 58"/>
              <a:gd name="T9" fmla="*/ 2147483647 h 95"/>
              <a:gd name="T10" fmla="*/ 2147483647 w 58"/>
              <a:gd name="T11" fmla="*/ 2147483647 h 95"/>
              <a:gd name="T12" fmla="*/ 2147483647 w 58"/>
              <a:gd name="T13" fmla="*/ 2147483647 h 95"/>
              <a:gd name="T14" fmla="*/ 2147483647 w 58"/>
              <a:gd name="T15" fmla="*/ 2147483647 h 95"/>
              <a:gd name="T16" fmla="*/ 2147483647 w 58"/>
              <a:gd name="T17" fmla="*/ 2147483647 h 95"/>
              <a:gd name="T18" fmla="*/ 2147483647 w 58"/>
              <a:gd name="T19" fmla="*/ 2147483647 h 95"/>
              <a:gd name="T20" fmla="*/ 2147483647 w 58"/>
              <a:gd name="T21" fmla="*/ 2147483647 h 95"/>
              <a:gd name="T22" fmla="*/ 2147483647 w 58"/>
              <a:gd name="T23" fmla="*/ 2147483647 h 95"/>
              <a:gd name="T24" fmla="*/ 2147483647 w 58"/>
              <a:gd name="T25" fmla="*/ 2147483647 h 95"/>
              <a:gd name="T26" fmla="*/ 2147483647 w 58"/>
              <a:gd name="T27" fmla="*/ 2147483647 h 95"/>
              <a:gd name="T28" fmla="*/ 2147483647 w 58"/>
              <a:gd name="T29" fmla="*/ 2147483647 h 95"/>
              <a:gd name="T30" fmla="*/ 2147483647 w 58"/>
              <a:gd name="T31" fmla="*/ 2147483647 h 95"/>
              <a:gd name="T32" fmla="*/ 2147483647 w 58"/>
              <a:gd name="T33" fmla="*/ 2147483647 h 95"/>
              <a:gd name="T34" fmla="*/ 2147483647 w 58"/>
              <a:gd name="T35" fmla="*/ 0 h 95"/>
              <a:gd name="T36" fmla="*/ 2147483647 w 58"/>
              <a:gd name="T37" fmla="*/ 2147483647 h 95"/>
              <a:gd name="T38" fmla="*/ 2147483647 w 58"/>
              <a:gd name="T39" fmla="*/ 2147483647 h 95"/>
              <a:gd name="T40" fmla="*/ 2147483647 w 58"/>
              <a:gd name="T41" fmla="*/ 2147483647 h 95"/>
              <a:gd name="T42" fmla="*/ 2147483647 w 58"/>
              <a:gd name="T43" fmla="*/ 2147483647 h 95"/>
              <a:gd name="T44" fmla="*/ 2147483647 w 58"/>
              <a:gd name="T45" fmla="*/ 2147483647 h 95"/>
              <a:gd name="T46" fmla="*/ 2147483647 w 58"/>
              <a:gd name="T47" fmla="*/ 2147483647 h 95"/>
              <a:gd name="T48" fmla="*/ 2147483647 w 58"/>
              <a:gd name="T49" fmla="*/ 2147483647 h 95"/>
              <a:gd name="T50" fmla="*/ 2147483647 w 58"/>
              <a:gd name="T51" fmla="*/ 2147483647 h 95"/>
              <a:gd name="T52" fmla="*/ 2147483647 w 58"/>
              <a:gd name="T53" fmla="*/ 2147483647 h 95"/>
              <a:gd name="T54" fmla="*/ 2147483647 w 58"/>
              <a:gd name="T55" fmla="*/ 2147483647 h 95"/>
              <a:gd name="T56" fmla="*/ 2147483647 w 58"/>
              <a:gd name="T57" fmla="*/ 2147483647 h 95"/>
              <a:gd name="T58" fmla="*/ 2147483647 w 58"/>
              <a:gd name="T59" fmla="*/ 2147483647 h 95"/>
              <a:gd name="T60" fmla="*/ 2147483647 w 58"/>
              <a:gd name="T61" fmla="*/ 2147483647 h 95"/>
              <a:gd name="T62" fmla="*/ 2147483647 w 58"/>
              <a:gd name="T63" fmla="*/ 2147483647 h 9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58"/>
              <a:gd name="T97" fmla="*/ 0 h 95"/>
              <a:gd name="T98" fmla="*/ 58 w 58"/>
              <a:gd name="T99" fmla="*/ 95 h 95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58" h="95">
                <a:moveTo>
                  <a:pt x="58" y="56"/>
                </a:moveTo>
                <a:lnTo>
                  <a:pt x="56" y="58"/>
                </a:lnTo>
                <a:lnTo>
                  <a:pt x="55" y="60"/>
                </a:lnTo>
                <a:lnTo>
                  <a:pt x="53" y="62"/>
                </a:lnTo>
                <a:lnTo>
                  <a:pt x="50" y="64"/>
                </a:lnTo>
                <a:lnTo>
                  <a:pt x="48" y="66"/>
                </a:lnTo>
                <a:lnTo>
                  <a:pt x="45" y="68"/>
                </a:lnTo>
                <a:lnTo>
                  <a:pt x="44" y="70"/>
                </a:lnTo>
                <a:lnTo>
                  <a:pt x="41" y="73"/>
                </a:lnTo>
                <a:lnTo>
                  <a:pt x="40" y="75"/>
                </a:lnTo>
                <a:lnTo>
                  <a:pt x="39" y="76"/>
                </a:lnTo>
                <a:lnTo>
                  <a:pt x="39" y="77"/>
                </a:lnTo>
                <a:lnTo>
                  <a:pt x="37" y="79"/>
                </a:lnTo>
                <a:lnTo>
                  <a:pt x="35" y="79"/>
                </a:lnTo>
                <a:lnTo>
                  <a:pt x="34" y="79"/>
                </a:lnTo>
                <a:lnTo>
                  <a:pt x="35" y="82"/>
                </a:lnTo>
                <a:lnTo>
                  <a:pt x="0" y="95"/>
                </a:lnTo>
                <a:lnTo>
                  <a:pt x="1" y="85"/>
                </a:lnTo>
                <a:lnTo>
                  <a:pt x="1" y="84"/>
                </a:lnTo>
                <a:lnTo>
                  <a:pt x="2" y="76"/>
                </a:lnTo>
                <a:lnTo>
                  <a:pt x="2" y="75"/>
                </a:lnTo>
                <a:lnTo>
                  <a:pt x="3" y="66"/>
                </a:lnTo>
                <a:lnTo>
                  <a:pt x="4" y="62"/>
                </a:lnTo>
                <a:lnTo>
                  <a:pt x="5" y="55"/>
                </a:lnTo>
                <a:lnTo>
                  <a:pt x="6" y="52"/>
                </a:lnTo>
                <a:lnTo>
                  <a:pt x="7" y="51"/>
                </a:lnTo>
                <a:lnTo>
                  <a:pt x="8" y="43"/>
                </a:lnTo>
                <a:lnTo>
                  <a:pt x="11" y="27"/>
                </a:lnTo>
                <a:lnTo>
                  <a:pt x="13" y="23"/>
                </a:lnTo>
                <a:lnTo>
                  <a:pt x="14" y="21"/>
                </a:lnTo>
                <a:lnTo>
                  <a:pt x="14" y="18"/>
                </a:lnTo>
                <a:lnTo>
                  <a:pt x="13" y="13"/>
                </a:lnTo>
                <a:lnTo>
                  <a:pt x="13" y="12"/>
                </a:lnTo>
                <a:lnTo>
                  <a:pt x="10" y="7"/>
                </a:lnTo>
                <a:lnTo>
                  <a:pt x="5" y="1"/>
                </a:lnTo>
                <a:lnTo>
                  <a:pt x="17" y="0"/>
                </a:lnTo>
                <a:lnTo>
                  <a:pt x="21" y="0"/>
                </a:lnTo>
                <a:lnTo>
                  <a:pt x="35" y="1"/>
                </a:lnTo>
                <a:lnTo>
                  <a:pt x="38" y="2"/>
                </a:lnTo>
                <a:lnTo>
                  <a:pt x="36" y="5"/>
                </a:lnTo>
                <a:lnTo>
                  <a:pt x="35" y="7"/>
                </a:lnTo>
                <a:lnTo>
                  <a:pt x="34" y="8"/>
                </a:lnTo>
                <a:lnTo>
                  <a:pt x="31" y="9"/>
                </a:lnTo>
                <a:lnTo>
                  <a:pt x="28" y="10"/>
                </a:lnTo>
                <a:lnTo>
                  <a:pt x="28" y="14"/>
                </a:lnTo>
                <a:lnTo>
                  <a:pt x="28" y="17"/>
                </a:lnTo>
                <a:lnTo>
                  <a:pt x="32" y="20"/>
                </a:lnTo>
                <a:lnTo>
                  <a:pt x="33" y="22"/>
                </a:lnTo>
                <a:lnTo>
                  <a:pt x="34" y="26"/>
                </a:lnTo>
                <a:lnTo>
                  <a:pt x="34" y="27"/>
                </a:lnTo>
                <a:lnTo>
                  <a:pt x="36" y="29"/>
                </a:lnTo>
                <a:lnTo>
                  <a:pt x="37" y="32"/>
                </a:lnTo>
                <a:lnTo>
                  <a:pt x="39" y="33"/>
                </a:lnTo>
                <a:lnTo>
                  <a:pt x="41" y="36"/>
                </a:lnTo>
                <a:lnTo>
                  <a:pt x="42" y="39"/>
                </a:lnTo>
                <a:lnTo>
                  <a:pt x="42" y="40"/>
                </a:lnTo>
                <a:lnTo>
                  <a:pt x="41" y="41"/>
                </a:lnTo>
                <a:lnTo>
                  <a:pt x="45" y="43"/>
                </a:lnTo>
                <a:lnTo>
                  <a:pt x="49" y="47"/>
                </a:lnTo>
                <a:lnTo>
                  <a:pt x="50" y="48"/>
                </a:lnTo>
                <a:lnTo>
                  <a:pt x="50" y="49"/>
                </a:lnTo>
                <a:lnTo>
                  <a:pt x="52" y="52"/>
                </a:lnTo>
                <a:lnTo>
                  <a:pt x="54" y="53"/>
                </a:lnTo>
                <a:lnTo>
                  <a:pt x="58" y="56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69" name="Freeform 67"/>
          <xdr:cNvSpPr>
            <a:spLocks/>
          </xdr:cNvSpPr>
        </xdr:nvSpPr>
        <xdr:spPr bwMode="auto">
          <a:xfrm>
            <a:off x="914203" y="4935933"/>
            <a:ext cx="494659" cy="687235"/>
          </a:xfrm>
          <a:custGeom>
            <a:avLst/>
            <a:gdLst>
              <a:gd name="T0" fmla="*/ 2147483647 w 52"/>
              <a:gd name="T1" fmla="*/ 2147483647 h 70"/>
              <a:gd name="T2" fmla="*/ 2147483647 w 52"/>
              <a:gd name="T3" fmla="*/ 2147483647 h 70"/>
              <a:gd name="T4" fmla="*/ 2147483647 w 52"/>
              <a:gd name="T5" fmla="*/ 2147483647 h 70"/>
              <a:gd name="T6" fmla="*/ 2147483647 w 52"/>
              <a:gd name="T7" fmla="*/ 2147483647 h 70"/>
              <a:gd name="T8" fmla="*/ 2147483647 w 52"/>
              <a:gd name="T9" fmla="*/ 2147483647 h 70"/>
              <a:gd name="T10" fmla="*/ 2147483647 w 52"/>
              <a:gd name="T11" fmla="*/ 2147483647 h 70"/>
              <a:gd name="T12" fmla="*/ 2147483647 w 52"/>
              <a:gd name="T13" fmla="*/ 2147483647 h 70"/>
              <a:gd name="T14" fmla="*/ 2147483647 w 52"/>
              <a:gd name="T15" fmla="*/ 2147483647 h 70"/>
              <a:gd name="T16" fmla="*/ 2147483647 w 52"/>
              <a:gd name="T17" fmla="*/ 2147483647 h 70"/>
              <a:gd name="T18" fmla="*/ 2147483647 w 52"/>
              <a:gd name="T19" fmla="*/ 2147483647 h 70"/>
              <a:gd name="T20" fmla="*/ 2147483647 w 52"/>
              <a:gd name="T21" fmla="*/ 0 h 70"/>
              <a:gd name="T22" fmla="*/ 2147483647 w 52"/>
              <a:gd name="T23" fmla="*/ 0 h 70"/>
              <a:gd name="T24" fmla="*/ 2147483647 w 52"/>
              <a:gd name="T25" fmla="*/ 2147483647 h 70"/>
              <a:gd name="T26" fmla="*/ 2147483647 w 52"/>
              <a:gd name="T27" fmla="*/ 2147483647 h 70"/>
              <a:gd name="T28" fmla="*/ 2147483647 w 52"/>
              <a:gd name="T29" fmla="*/ 2147483647 h 70"/>
              <a:gd name="T30" fmla="*/ 2147483647 w 52"/>
              <a:gd name="T31" fmla="*/ 2147483647 h 70"/>
              <a:gd name="T32" fmla="*/ 2147483647 w 52"/>
              <a:gd name="T33" fmla="*/ 2147483647 h 70"/>
              <a:gd name="T34" fmla="*/ 2147483647 w 52"/>
              <a:gd name="T35" fmla="*/ 2147483647 h 70"/>
              <a:gd name="T36" fmla="*/ 2147483647 w 52"/>
              <a:gd name="T37" fmla="*/ 2147483647 h 70"/>
              <a:gd name="T38" fmla="*/ 2147483647 w 52"/>
              <a:gd name="T39" fmla="*/ 2147483647 h 70"/>
              <a:gd name="T40" fmla="*/ 2147483647 w 52"/>
              <a:gd name="T41" fmla="*/ 2147483647 h 70"/>
              <a:gd name="T42" fmla="*/ 2147483647 w 52"/>
              <a:gd name="T43" fmla="*/ 2147483647 h 70"/>
              <a:gd name="T44" fmla="*/ 2147483647 w 52"/>
              <a:gd name="T45" fmla="*/ 2147483647 h 70"/>
              <a:gd name="T46" fmla="*/ 2147483647 w 52"/>
              <a:gd name="T47" fmla="*/ 2147483647 h 70"/>
              <a:gd name="T48" fmla="*/ 2147483647 w 52"/>
              <a:gd name="T49" fmla="*/ 2147483647 h 70"/>
              <a:gd name="T50" fmla="*/ 2147483647 w 52"/>
              <a:gd name="T51" fmla="*/ 2147483647 h 70"/>
              <a:gd name="T52" fmla="*/ 2147483647 w 52"/>
              <a:gd name="T53" fmla="*/ 2147483647 h 70"/>
              <a:gd name="T54" fmla="*/ 0 w 52"/>
              <a:gd name="T55" fmla="*/ 2147483647 h 70"/>
              <a:gd name="T56" fmla="*/ 2147483647 w 52"/>
              <a:gd name="T57" fmla="*/ 2147483647 h 70"/>
              <a:gd name="T58" fmla="*/ 2147483647 w 52"/>
              <a:gd name="T59" fmla="*/ 2147483647 h 70"/>
              <a:gd name="T60" fmla="*/ 2147483647 w 52"/>
              <a:gd name="T61" fmla="*/ 2147483647 h 70"/>
              <a:gd name="T62" fmla="*/ 2147483647 w 52"/>
              <a:gd name="T63" fmla="*/ 2147483647 h 70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52"/>
              <a:gd name="T97" fmla="*/ 0 h 70"/>
              <a:gd name="T98" fmla="*/ 52 w 52"/>
              <a:gd name="T99" fmla="*/ 70 h 70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52" h="70">
                <a:moveTo>
                  <a:pt x="19" y="70"/>
                </a:moveTo>
                <a:lnTo>
                  <a:pt x="36" y="65"/>
                </a:lnTo>
                <a:lnTo>
                  <a:pt x="44" y="62"/>
                </a:lnTo>
                <a:lnTo>
                  <a:pt x="45" y="52"/>
                </a:lnTo>
                <a:lnTo>
                  <a:pt x="45" y="51"/>
                </a:lnTo>
                <a:lnTo>
                  <a:pt x="46" y="43"/>
                </a:lnTo>
                <a:lnTo>
                  <a:pt x="46" y="42"/>
                </a:lnTo>
                <a:lnTo>
                  <a:pt x="47" y="33"/>
                </a:lnTo>
                <a:lnTo>
                  <a:pt x="48" y="29"/>
                </a:lnTo>
                <a:lnTo>
                  <a:pt x="49" y="22"/>
                </a:lnTo>
                <a:lnTo>
                  <a:pt x="50" y="19"/>
                </a:lnTo>
                <a:lnTo>
                  <a:pt x="51" y="18"/>
                </a:lnTo>
                <a:lnTo>
                  <a:pt x="52" y="10"/>
                </a:lnTo>
                <a:lnTo>
                  <a:pt x="46" y="9"/>
                </a:lnTo>
                <a:lnTo>
                  <a:pt x="44" y="9"/>
                </a:lnTo>
                <a:lnTo>
                  <a:pt x="40" y="8"/>
                </a:lnTo>
                <a:lnTo>
                  <a:pt x="36" y="6"/>
                </a:lnTo>
                <a:lnTo>
                  <a:pt x="34" y="4"/>
                </a:lnTo>
                <a:lnTo>
                  <a:pt x="25" y="3"/>
                </a:lnTo>
                <a:lnTo>
                  <a:pt x="20" y="2"/>
                </a:lnTo>
                <a:lnTo>
                  <a:pt x="9" y="0"/>
                </a:lnTo>
                <a:lnTo>
                  <a:pt x="8" y="0"/>
                </a:lnTo>
                <a:lnTo>
                  <a:pt x="8" y="3"/>
                </a:lnTo>
                <a:lnTo>
                  <a:pt x="8" y="6"/>
                </a:lnTo>
                <a:lnTo>
                  <a:pt x="8" y="9"/>
                </a:lnTo>
                <a:lnTo>
                  <a:pt x="8" y="10"/>
                </a:lnTo>
                <a:lnTo>
                  <a:pt x="8" y="11"/>
                </a:lnTo>
                <a:lnTo>
                  <a:pt x="8" y="12"/>
                </a:lnTo>
                <a:lnTo>
                  <a:pt x="8" y="13"/>
                </a:lnTo>
                <a:lnTo>
                  <a:pt x="8" y="14"/>
                </a:lnTo>
                <a:lnTo>
                  <a:pt x="9" y="17"/>
                </a:lnTo>
                <a:lnTo>
                  <a:pt x="9" y="18"/>
                </a:lnTo>
                <a:lnTo>
                  <a:pt x="9" y="20"/>
                </a:lnTo>
                <a:lnTo>
                  <a:pt x="9" y="21"/>
                </a:lnTo>
                <a:lnTo>
                  <a:pt x="10" y="23"/>
                </a:lnTo>
                <a:lnTo>
                  <a:pt x="10" y="24"/>
                </a:lnTo>
                <a:lnTo>
                  <a:pt x="10" y="26"/>
                </a:lnTo>
                <a:lnTo>
                  <a:pt x="9" y="27"/>
                </a:lnTo>
                <a:lnTo>
                  <a:pt x="9" y="29"/>
                </a:lnTo>
                <a:lnTo>
                  <a:pt x="8" y="28"/>
                </a:lnTo>
                <a:lnTo>
                  <a:pt x="5" y="30"/>
                </a:lnTo>
                <a:lnTo>
                  <a:pt x="5" y="32"/>
                </a:lnTo>
                <a:lnTo>
                  <a:pt x="4" y="35"/>
                </a:lnTo>
                <a:lnTo>
                  <a:pt x="4" y="36"/>
                </a:lnTo>
                <a:lnTo>
                  <a:pt x="4" y="37"/>
                </a:lnTo>
                <a:lnTo>
                  <a:pt x="3" y="39"/>
                </a:lnTo>
                <a:lnTo>
                  <a:pt x="3" y="40"/>
                </a:lnTo>
                <a:lnTo>
                  <a:pt x="2" y="42"/>
                </a:lnTo>
                <a:lnTo>
                  <a:pt x="2" y="43"/>
                </a:lnTo>
                <a:lnTo>
                  <a:pt x="1" y="44"/>
                </a:lnTo>
                <a:lnTo>
                  <a:pt x="0" y="47"/>
                </a:lnTo>
                <a:lnTo>
                  <a:pt x="3" y="51"/>
                </a:lnTo>
                <a:lnTo>
                  <a:pt x="5" y="53"/>
                </a:lnTo>
                <a:lnTo>
                  <a:pt x="6" y="55"/>
                </a:lnTo>
                <a:lnTo>
                  <a:pt x="8" y="58"/>
                </a:lnTo>
                <a:lnTo>
                  <a:pt x="9" y="58"/>
                </a:lnTo>
                <a:lnTo>
                  <a:pt x="12" y="63"/>
                </a:lnTo>
                <a:lnTo>
                  <a:pt x="15" y="67"/>
                </a:lnTo>
                <a:lnTo>
                  <a:pt x="16" y="69"/>
                </a:lnTo>
                <a:lnTo>
                  <a:pt x="19" y="70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0" name="Freeform 68"/>
          <xdr:cNvSpPr>
            <a:spLocks/>
          </xdr:cNvSpPr>
        </xdr:nvSpPr>
        <xdr:spPr bwMode="auto">
          <a:xfrm>
            <a:off x="2524339" y="4495253"/>
            <a:ext cx="723883" cy="607636"/>
          </a:xfrm>
          <a:custGeom>
            <a:avLst/>
            <a:gdLst>
              <a:gd name="T0" fmla="*/ 2147483647 w 76"/>
              <a:gd name="T1" fmla="*/ 2147483647 h 62"/>
              <a:gd name="T2" fmla="*/ 2147483647 w 76"/>
              <a:gd name="T3" fmla="*/ 2147483647 h 62"/>
              <a:gd name="T4" fmla="*/ 2147483647 w 76"/>
              <a:gd name="T5" fmla="*/ 2147483647 h 62"/>
              <a:gd name="T6" fmla="*/ 2147483647 w 76"/>
              <a:gd name="T7" fmla="*/ 2147483647 h 62"/>
              <a:gd name="T8" fmla="*/ 2147483647 w 76"/>
              <a:gd name="T9" fmla="*/ 2147483647 h 62"/>
              <a:gd name="T10" fmla="*/ 2147483647 w 76"/>
              <a:gd name="T11" fmla="*/ 2147483647 h 62"/>
              <a:gd name="T12" fmla="*/ 2147483647 w 76"/>
              <a:gd name="T13" fmla="*/ 2147483647 h 62"/>
              <a:gd name="T14" fmla="*/ 2147483647 w 76"/>
              <a:gd name="T15" fmla="*/ 2147483647 h 62"/>
              <a:gd name="T16" fmla="*/ 2147483647 w 76"/>
              <a:gd name="T17" fmla="*/ 2147483647 h 62"/>
              <a:gd name="T18" fmla="*/ 2147483647 w 76"/>
              <a:gd name="T19" fmla="*/ 2147483647 h 62"/>
              <a:gd name="T20" fmla="*/ 2147483647 w 76"/>
              <a:gd name="T21" fmla="*/ 2147483647 h 62"/>
              <a:gd name="T22" fmla="*/ 0 w 76"/>
              <a:gd name="T23" fmla="*/ 2147483647 h 62"/>
              <a:gd name="T24" fmla="*/ 2147483647 w 76"/>
              <a:gd name="T25" fmla="*/ 2147483647 h 62"/>
              <a:gd name="T26" fmla="*/ 2147483647 w 76"/>
              <a:gd name="T27" fmla="*/ 2147483647 h 62"/>
              <a:gd name="T28" fmla="*/ 2147483647 w 76"/>
              <a:gd name="T29" fmla="*/ 2147483647 h 62"/>
              <a:gd name="T30" fmla="*/ 2147483647 w 76"/>
              <a:gd name="T31" fmla="*/ 2147483647 h 62"/>
              <a:gd name="T32" fmla="*/ 2147483647 w 76"/>
              <a:gd name="T33" fmla="*/ 2147483647 h 62"/>
              <a:gd name="T34" fmla="*/ 2147483647 w 76"/>
              <a:gd name="T35" fmla="*/ 2147483647 h 62"/>
              <a:gd name="T36" fmla="*/ 2147483647 w 76"/>
              <a:gd name="T37" fmla="*/ 2147483647 h 62"/>
              <a:gd name="T38" fmla="*/ 2147483647 w 76"/>
              <a:gd name="T39" fmla="*/ 2147483647 h 62"/>
              <a:gd name="T40" fmla="*/ 2147483647 w 76"/>
              <a:gd name="T41" fmla="*/ 2147483647 h 62"/>
              <a:gd name="T42" fmla="*/ 2147483647 w 76"/>
              <a:gd name="T43" fmla="*/ 2147483647 h 62"/>
              <a:gd name="T44" fmla="*/ 2147483647 w 76"/>
              <a:gd name="T45" fmla="*/ 2147483647 h 62"/>
              <a:gd name="T46" fmla="*/ 2147483647 w 76"/>
              <a:gd name="T47" fmla="*/ 0 h 62"/>
              <a:gd name="T48" fmla="*/ 2147483647 w 76"/>
              <a:gd name="T49" fmla="*/ 2147483647 h 62"/>
              <a:gd name="T50" fmla="*/ 2147483647 w 76"/>
              <a:gd name="T51" fmla="*/ 2147483647 h 62"/>
              <a:gd name="T52" fmla="*/ 2147483647 w 76"/>
              <a:gd name="T53" fmla="*/ 2147483647 h 62"/>
              <a:gd name="T54" fmla="*/ 2147483647 w 76"/>
              <a:gd name="T55" fmla="*/ 2147483647 h 62"/>
              <a:gd name="T56" fmla="*/ 2147483647 w 76"/>
              <a:gd name="T57" fmla="*/ 2147483647 h 62"/>
              <a:gd name="T58" fmla="*/ 2147483647 w 76"/>
              <a:gd name="T59" fmla="*/ 2147483647 h 62"/>
              <a:gd name="T60" fmla="*/ 2147483647 w 76"/>
              <a:gd name="T61" fmla="*/ 2147483647 h 62"/>
              <a:gd name="T62" fmla="*/ 2147483647 w 76"/>
              <a:gd name="T63" fmla="*/ 2147483647 h 62"/>
              <a:gd name="T64" fmla="*/ 2147483647 w 76"/>
              <a:gd name="T65" fmla="*/ 2147483647 h 62"/>
              <a:gd name="T66" fmla="*/ 2147483647 w 76"/>
              <a:gd name="T67" fmla="*/ 2147483647 h 6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76"/>
              <a:gd name="T103" fmla="*/ 0 h 62"/>
              <a:gd name="T104" fmla="*/ 76 w 76"/>
              <a:gd name="T105" fmla="*/ 62 h 6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76" h="62">
                <a:moveTo>
                  <a:pt x="76" y="37"/>
                </a:moveTo>
                <a:lnTo>
                  <a:pt x="64" y="42"/>
                </a:lnTo>
                <a:lnTo>
                  <a:pt x="57" y="45"/>
                </a:lnTo>
                <a:lnTo>
                  <a:pt x="45" y="49"/>
                </a:lnTo>
                <a:lnTo>
                  <a:pt x="32" y="55"/>
                </a:lnTo>
                <a:lnTo>
                  <a:pt x="18" y="59"/>
                </a:lnTo>
                <a:lnTo>
                  <a:pt x="10" y="62"/>
                </a:lnTo>
                <a:lnTo>
                  <a:pt x="9" y="57"/>
                </a:lnTo>
                <a:lnTo>
                  <a:pt x="5" y="44"/>
                </a:lnTo>
                <a:lnTo>
                  <a:pt x="4" y="38"/>
                </a:lnTo>
                <a:lnTo>
                  <a:pt x="4" y="35"/>
                </a:lnTo>
                <a:lnTo>
                  <a:pt x="0" y="28"/>
                </a:lnTo>
                <a:lnTo>
                  <a:pt x="9" y="22"/>
                </a:lnTo>
                <a:lnTo>
                  <a:pt x="14" y="20"/>
                </a:lnTo>
                <a:lnTo>
                  <a:pt x="17" y="18"/>
                </a:lnTo>
                <a:lnTo>
                  <a:pt x="23" y="15"/>
                </a:lnTo>
                <a:lnTo>
                  <a:pt x="25" y="13"/>
                </a:lnTo>
                <a:lnTo>
                  <a:pt x="27" y="12"/>
                </a:lnTo>
                <a:lnTo>
                  <a:pt x="28" y="11"/>
                </a:lnTo>
                <a:lnTo>
                  <a:pt x="30" y="10"/>
                </a:lnTo>
                <a:lnTo>
                  <a:pt x="40" y="5"/>
                </a:lnTo>
                <a:lnTo>
                  <a:pt x="43" y="3"/>
                </a:lnTo>
                <a:lnTo>
                  <a:pt x="55" y="1"/>
                </a:lnTo>
                <a:lnTo>
                  <a:pt x="63" y="0"/>
                </a:lnTo>
                <a:lnTo>
                  <a:pt x="63" y="5"/>
                </a:lnTo>
                <a:lnTo>
                  <a:pt x="66" y="11"/>
                </a:lnTo>
                <a:lnTo>
                  <a:pt x="68" y="19"/>
                </a:lnTo>
                <a:lnTo>
                  <a:pt x="69" y="20"/>
                </a:lnTo>
                <a:lnTo>
                  <a:pt x="70" y="22"/>
                </a:lnTo>
                <a:lnTo>
                  <a:pt x="71" y="23"/>
                </a:lnTo>
                <a:lnTo>
                  <a:pt x="72" y="26"/>
                </a:lnTo>
                <a:lnTo>
                  <a:pt x="73" y="27"/>
                </a:lnTo>
                <a:lnTo>
                  <a:pt x="76" y="37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1" name="Freeform 69"/>
          <xdr:cNvSpPr>
            <a:spLocks/>
          </xdr:cNvSpPr>
        </xdr:nvSpPr>
        <xdr:spPr bwMode="auto">
          <a:xfrm>
            <a:off x="3315080" y="4681622"/>
            <a:ext cx="618823" cy="510574"/>
          </a:xfrm>
          <a:custGeom>
            <a:avLst/>
            <a:gdLst>
              <a:gd name="T0" fmla="*/ 2147483647 w 65"/>
              <a:gd name="T1" fmla="*/ 2147483647 h 52"/>
              <a:gd name="T2" fmla="*/ 2147483647 w 65"/>
              <a:gd name="T3" fmla="*/ 2147483647 h 52"/>
              <a:gd name="T4" fmla="*/ 2147483647 w 65"/>
              <a:gd name="T5" fmla="*/ 2147483647 h 52"/>
              <a:gd name="T6" fmla="*/ 2147483647 w 65"/>
              <a:gd name="T7" fmla="*/ 2147483647 h 52"/>
              <a:gd name="T8" fmla="*/ 2147483647 w 65"/>
              <a:gd name="T9" fmla="*/ 2147483647 h 52"/>
              <a:gd name="T10" fmla="*/ 2147483647 w 65"/>
              <a:gd name="T11" fmla="*/ 2147483647 h 52"/>
              <a:gd name="T12" fmla="*/ 2147483647 w 65"/>
              <a:gd name="T13" fmla="*/ 2147483647 h 52"/>
              <a:gd name="T14" fmla="*/ 2147483647 w 65"/>
              <a:gd name="T15" fmla="*/ 2147483647 h 52"/>
              <a:gd name="T16" fmla="*/ 2147483647 w 65"/>
              <a:gd name="T17" fmla="*/ 2147483647 h 52"/>
              <a:gd name="T18" fmla="*/ 2147483647 w 65"/>
              <a:gd name="T19" fmla="*/ 2147483647 h 52"/>
              <a:gd name="T20" fmla="*/ 2147483647 w 65"/>
              <a:gd name="T21" fmla="*/ 2147483647 h 52"/>
              <a:gd name="T22" fmla="*/ 2147483647 w 65"/>
              <a:gd name="T23" fmla="*/ 2147483647 h 52"/>
              <a:gd name="T24" fmla="*/ 2147483647 w 65"/>
              <a:gd name="T25" fmla="*/ 2147483647 h 52"/>
              <a:gd name="T26" fmla="*/ 2147483647 w 65"/>
              <a:gd name="T27" fmla="*/ 2147483647 h 52"/>
              <a:gd name="T28" fmla="*/ 2147483647 w 65"/>
              <a:gd name="T29" fmla="*/ 2147483647 h 52"/>
              <a:gd name="T30" fmla="*/ 2147483647 w 65"/>
              <a:gd name="T31" fmla="*/ 2147483647 h 52"/>
              <a:gd name="T32" fmla="*/ 2147483647 w 65"/>
              <a:gd name="T33" fmla="*/ 2147483647 h 52"/>
              <a:gd name="T34" fmla="*/ 2147483647 w 65"/>
              <a:gd name="T35" fmla="*/ 2147483647 h 52"/>
              <a:gd name="T36" fmla="*/ 2147483647 w 65"/>
              <a:gd name="T37" fmla="*/ 2147483647 h 52"/>
              <a:gd name="T38" fmla="*/ 2147483647 w 65"/>
              <a:gd name="T39" fmla="*/ 2147483647 h 52"/>
              <a:gd name="T40" fmla="*/ 2147483647 w 65"/>
              <a:gd name="T41" fmla="*/ 2147483647 h 52"/>
              <a:gd name="T42" fmla="*/ 2147483647 w 65"/>
              <a:gd name="T43" fmla="*/ 2147483647 h 52"/>
              <a:gd name="T44" fmla="*/ 2147483647 w 65"/>
              <a:gd name="T45" fmla="*/ 2147483647 h 52"/>
              <a:gd name="T46" fmla="*/ 2147483647 w 65"/>
              <a:gd name="T47" fmla="*/ 2147483647 h 52"/>
              <a:gd name="T48" fmla="*/ 2147483647 w 65"/>
              <a:gd name="T49" fmla="*/ 2147483647 h 52"/>
              <a:gd name="T50" fmla="*/ 0 w 65"/>
              <a:gd name="T51" fmla="*/ 2147483647 h 52"/>
              <a:gd name="T52" fmla="*/ 2147483647 w 65"/>
              <a:gd name="T53" fmla="*/ 2147483647 h 52"/>
              <a:gd name="T54" fmla="*/ 2147483647 w 65"/>
              <a:gd name="T55" fmla="*/ 0 h 52"/>
              <a:gd name="T56" fmla="*/ 2147483647 w 65"/>
              <a:gd name="T57" fmla="*/ 2147483647 h 52"/>
              <a:gd name="T58" fmla="*/ 2147483647 w 65"/>
              <a:gd name="T59" fmla="*/ 2147483647 h 52"/>
              <a:gd name="T60" fmla="*/ 2147483647 w 65"/>
              <a:gd name="T61" fmla="*/ 2147483647 h 52"/>
              <a:gd name="T62" fmla="*/ 2147483647 w 65"/>
              <a:gd name="T63" fmla="*/ 2147483647 h 52"/>
              <a:gd name="T64" fmla="*/ 2147483647 w 65"/>
              <a:gd name="T65" fmla="*/ 2147483647 h 52"/>
              <a:gd name="T66" fmla="*/ 2147483647 w 65"/>
              <a:gd name="T67" fmla="*/ 2147483647 h 52"/>
              <a:gd name="T68" fmla="*/ 2147483647 w 65"/>
              <a:gd name="T69" fmla="*/ 2147483647 h 52"/>
              <a:gd name="T70" fmla="*/ 2147483647 w 65"/>
              <a:gd name="T71" fmla="*/ 2147483647 h 52"/>
              <a:gd name="T72" fmla="*/ 2147483647 w 65"/>
              <a:gd name="T73" fmla="*/ 2147483647 h 52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65"/>
              <a:gd name="T112" fmla="*/ 0 h 52"/>
              <a:gd name="T113" fmla="*/ 65 w 65"/>
              <a:gd name="T114" fmla="*/ 52 h 52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65" h="52">
                <a:moveTo>
                  <a:pt x="65" y="30"/>
                </a:moveTo>
                <a:lnTo>
                  <a:pt x="63" y="30"/>
                </a:lnTo>
                <a:lnTo>
                  <a:pt x="61" y="30"/>
                </a:lnTo>
                <a:lnTo>
                  <a:pt x="59" y="30"/>
                </a:lnTo>
                <a:lnTo>
                  <a:pt x="57" y="30"/>
                </a:lnTo>
                <a:lnTo>
                  <a:pt x="55" y="31"/>
                </a:lnTo>
                <a:lnTo>
                  <a:pt x="54" y="33"/>
                </a:lnTo>
                <a:lnTo>
                  <a:pt x="53" y="33"/>
                </a:lnTo>
                <a:lnTo>
                  <a:pt x="52" y="34"/>
                </a:lnTo>
                <a:lnTo>
                  <a:pt x="46" y="34"/>
                </a:lnTo>
                <a:lnTo>
                  <a:pt x="45" y="35"/>
                </a:lnTo>
                <a:lnTo>
                  <a:pt x="43" y="34"/>
                </a:lnTo>
                <a:lnTo>
                  <a:pt x="42" y="34"/>
                </a:lnTo>
                <a:lnTo>
                  <a:pt x="40" y="35"/>
                </a:lnTo>
                <a:lnTo>
                  <a:pt x="33" y="37"/>
                </a:lnTo>
                <a:lnTo>
                  <a:pt x="31" y="38"/>
                </a:lnTo>
                <a:lnTo>
                  <a:pt x="24" y="45"/>
                </a:lnTo>
                <a:lnTo>
                  <a:pt x="20" y="48"/>
                </a:lnTo>
                <a:lnTo>
                  <a:pt x="17" y="51"/>
                </a:lnTo>
                <a:lnTo>
                  <a:pt x="15" y="52"/>
                </a:lnTo>
                <a:lnTo>
                  <a:pt x="11" y="45"/>
                </a:lnTo>
                <a:lnTo>
                  <a:pt x="10" y="43"/>
                </a:lnTo>
                <a:lnTo>
                  <a:pt x="9" y="41"/>
                </a:lnTo>
                <a:lnTo>
                  <a:pt x="8" y="39"/>
                </a:lnTo>
                <a:lnTo>
                  <a:pt x="2" y="22"/>
                </a:lnTo>
                <a:lnTo>
                  <a:pt x="0" y="15"/>
                </a:lnTo>
                <a:lnTo>
                  <a:pt x="16" y="9"/>
                </a:lnTo>
                <a:lnTo>
                  <a:pt x="40" y="0"/>
                </a:lnTo>
                <a:lnTo>
                  <a:pt x="45" y="3"/>
                </a:lnTo>
                <a:lnTo>
                  <a:pt x="48" y="5"/>
                </a:lnTo>
                <a:lnTo>
                  <a:pt x="51" y="8"/>
                </a:lnTo>
                <a:lnTo>
                  <a:pt x="55" y="10"/>
                </a:lnTo>
                <a:lnTo>
                  <a:pt x="57" y="11"/>
                </a:lnTo>
                <a:lnTo>
                  <a:pt x="59" y="12"/>
                </a:lnTo>
                <a:lnTo>
                  <a:pt x="58" y="13"/>
                </a:lnTo>
                <a:lnTo>
                  <a:pt x="64" y="25"/>
                </a:lnTo>
                <a:lnTo>
                  <a:pt x="65" y="30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2" name="Freeform 70"/>
          <xdr:cNvSpPr>
            <a:spLocks/>
          </xdr:cNvSpPr>
        </xdr:nvSpPr>
        <xdr:spPr bwMode="auto">
          <a:xfrm>
            <a:off x="3114509" y="4357415"/>
            <a:ext cx="819396" cy="500867"/>
          </a:xfrm>
          <a:custGeom>
            <a:avLst/>
            <a:gdLst>
              <a:gd name="T0" fmla="*/ 2147483647 w 86"/>
              <a:gd name="T1" fmla="*/ 2147483647 h 51"/>
              <a:gd name="T2" fmla="*/ 2147483647 w 86"/>
              <a:gd name="T3" fmla="*/ 2147483647 h 51"/>
              <a:gd name="T4" fmla="*/ 2147483647 w 86"/>
              <a:gd name="T5" fmla="*/ 2147483647 h 51"/>
              <a:gd name="T6" fmla="*/ 2147483647 w 86"/>
              <a:gd name="T7" fmla="*/ 2147483647 h 51"/>
              <a:gd name="T8" fmla="*/ 2147483647 w 86"/>
              <a:gd name="T9" fmla="*/ 2147483647 h 51"/>
              <a:gd name="T10" fmla="*/ 2147483647 w 86"/>
              <a:gd name="T11" fmla="*/ 2147483647 h 51"/>
              <a:gd name="T12" fmla="*/ 2147483647 w 86"/>
              <a:gd name="T13" fmla="*/ 2147483647 h 51"/>
              <a:gd name="T14" fmla="*/ 2147483647 w 86"/>
              <a:gd name="T15" fmla="*/ 2147483647 h 51"/>
              <a:gd name="T16" fmla="*/ 2147483647 w 86"/>
              <a:gd name="T17" fmla="*/ 2147483647 h 51"/>
              <a:gd name="T18" fmla="*/ 2147483647 w 86"/>
              <a:gd name="T19" fmla="*/ 2147483647 h 51"/>
              <a:gd name="T20" fmla="*/ 2147483647 w 86"/>
              <a:gd name="T21" fmla="*/ 2147483647 h 51"/>
              <a:gd name="T22" fmla="*/ 2147483647 w 86"/>
              <a:gd name="T23" fmla="*/ 2147483647 h 51"/>
              <a:gd name="T24" fmla="*/ 2147483647 w 86"/>
              <a:gd name="T25" fmla="*/ 2147483647 h 51"/>
              <a:gd name="T26" fmla="*/ 2147483647 w 86"/>
              <a:gd name="T27" fmla="*/ 2147483647 h 51"/>
              <a:gd name="T28" fmla="*/ 2147483647 w 86"/>
              <a:gd name="T29" fmla="*/ 2147483647 h 51"/>
              <a:gd name="T30" fmla="*/ 2147483647 w 86"/>
              <a:gd name="T31" fmla="*/ 2147483647 h 51"/>
              <a:gd name="T32" fmla="*/ 2147483647 w 86"/>
              <a:gd name="T33" fmla="*/ 2147483647 h 51"/>
              <a:gd name="T34" fmla="*/ 2147483647 w 86"/>
              <a:gd name="T35" fmla="*/ 2147483647 h 51"/>
              <a:gd name="T36" fmla="*/ 0 w 86"/>
              <a:gd name="T37" fmla="*/ 2147483647 h 51"/>
              <a:gd name="T38" fmla="*/ 0 w 86"/>
              <a:gd name="T39" fmla="*/ 2147483647 h 51"/>
              <a:gd name="T40" fmla="*/ 2147483647 w 86"/>
              <a:gd name="T41" fmla="*/ 2147483647 h 51"/>
              <a:gd name="T42" fmla="*/ 2147483647 w 86"/>
              <a:gd name="T43" fmla="*/ 0 h 51"/>
              <a:gd name="T44" fmla="*/ 2147483647 w 86"/>
              <a:gd name="T45" fmla="*/ 2147483647 h 51"/>
              <a:gd name="T46" fmla="*/ 2147483647 w 86"/>
              <a:gd name="T47" fmla="*/ 2147483647 h 51"/>
              <a:gd name="T48" fmla="*/ 2147483647 w 86"/>
              <a:gd name="T49" fmla="*/ 2147483647 h 51"/>
              <a:gd name="T50" fmla="*/ 2147483647 w 86"/>
              <a:gd name="T51" fmla="*/ 2147483647 h 51"/>
              <a:gd name="T52" fmla="*/ 2147483647 w 86"/>
              <a:gd name="T53" fmla="*/ 2147483647 h 51"/>
              <a:gd name="T54" fmla="*/ 2147483647 w 86"/>
              <a:gd name="T55" fmla="*/ 2147483647 h 51"/>
              <a:gd name="T56" fmla="*/ 2147483647 w 86"/>
              <a:gd name="T57" fmla="*/ 2147483647 h 51"/>
              <a:gd name="T58" fmla="*/ 2147483647 w 86"/>
              <a:gd name="T59" fmla="*/ 2147483647 h 51"/>
              <a:gd name="T60" fmla="*/ 2147483647 w 86"/>
              <a:gd name="T61" fmla="*/ 2147483647 h 51"/>
              <a:gd name="T62" fmla="*/ 2147483647 w 86"/>
              <a:gd name="T63" fmla="*/ 2147483647 h 51"/>
              <a:gd name="T64" fmla="*/ 2147483647 w 86"/>
              <a:gd name="T65" fmla="*/ 2147483647 h 51"/>
              <a:gd name="T66" fmla="*/ 2147483647 w 86"/>
              <a:gd name="T67" fmla="*/ 2147483647 h 51"/>
              <a:gd name="T68" fmla="*/ 2147483647 w 86"/>
              <a:gd name="T69" fmla="*/ 2147483647 h 51"/>
              <a:gd name="T70" fmla="*/ 2147483647 w 86"/>
              <a:gd name="T71" fmla="*/ 2147483647 h 51"/>
              <a:gd name="T72" fmla="*/ 2147483647 w 86"/>
              <a:gd name="T73" fmla="*/ 2147483647 h 51"/>
              <a:gd name="T74" fmla="*/ 2147483647 w 86"/>
              <a:gd name="T75" fmla="*/ 2147483647 h 51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86"/>
              <a:gd name="T115" fmla="*/ 0 h 51"/>
              <a:gd name="T116" fmla="*/ 86 w 86"/>
              <a:gd name="T117" fmla="*/ 51 h 51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86" h="51">
                <a:moveTo>
                  <a:pt x="86" y="23"/>
                </a:moveTo>
                <a:lnTo>
                  <a:pt x="84" y="24"/>
                </a:lnTo>
                <a:lnTo>
                  <a:pt x="77" y="27"/>
                </a:lnTo>
                <a:lnTo>
                  <a:pt x="71" y="29"/>
                </a:lnTo>
                <a:lnTo>
                  <a:pt x="61" y="33"/>
                </a:lnTo>
                <a:lnTo>
                  <a:pt x="37" y="42"/>
                </a:lnTo>
                <a:lnTo>
                  <a:pt x="21" y="48"/>
                </a:lnTo>
                <a:lnTo>
                  <a:pt x="14" y="51"/>
                </a:lnTo>
                <a:lnTo>
                  <a:pt x="11" y="41"/>
                </a:lnTo>
                <a:lnTo>
                  <a:pt x="10" y="40"/>
                </a:lnTo>
                <a:lnTo>
                  <a:pt x="9" y="37"/>
                </a:lnTo>
                <a:lnTo>
                  <a:pt x="8" y="36"/>
                </a:lnTo>
                <a:lnTo>
                  <a:pt x="7" y="34"/>
                </a:lnTo>
                <a:lnTo>
                  <a:pt x="6" y="33"/>
                </a:lnTo>
                <a:lnTo>
                  <a:pt x="4" y="25"/>
                </a:lnTo>
                <a:lnTo>
                  <a:pt x="1" y="19"/>
                </a:lnTo>
                <a:lnTo>
                  <a:pt x="1" y="14"/>
                </a:lnTo>
                <a:lnTo>
                  <a:pt x="0" y="7"/>
                </a:lnTo>
                <a:lnTo>
                  <a:pt x="0" y="1"/>
                </a:lnTo>
                <a:lnTo>
                  <a:pt x="5" y="1"/>
                </a:lnTo>
                <a:lnTo>
                  <a:pt x="6" y="0"/>
                </a:lnTo>
                <a:lnTo>
                  <a:pt x="14" y="3"/>
                </a:lnTo>
                <a:lnTo>
                  <a:pt x="19" y="4"/>
                </a:lnTo>
                <a:lnTo>
                  <a:pt x="20" y="4"/>
                </a:lnTo>
                <a:lnTo>
                  <a:pt x="29" y="7"/>
                </a:lnTo>
                <a:lnTo>
                  <a:pt x="35" y="8"/>
                </a:lnTo>
                <a:lnTo>
                  <a:pt x="40" y="10"/>
                </a:lnTo>
                <a:lnTo>
                  <a:pt x="44" y="11"/>
                </a:lnTo>
                <a:lnTo>
                  <a:pt x="54" y="14"/>
                </a:lnTo>
                <a:lnTo>
                  <a:pt x="59" y="15"/>
                </a:lnTo>
                <a:lnTo>
                  <a:pt x="64" y="16"/>
                </a:lnTo>
                <a:lnTo>
                  <a:pt x="65" y="17"/>
                </a:lnTo>
                <a:lnTo>
                  <a:pt x="74" y="19"/>
                </a:lnTo>
                <a:lnTo>
                  <a:pt x="78" y="20"/>
                </a:lnTo>
                <a:lnTo>
                  <a:pt x="81" y="21"/>
                </a:lnTo>
                <a:lnTo>
                  <a:pt x="86" y="23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3" name="Freeform 71"/>
          <xdr:cNvSpPr>
            <a:spLocks/>
          </xdr:cNvSpPr>
        </xdr:nvSpPr>
        <xdr:spPr bwMode="auto">
          <a:xfrm>
            <a:off x="3695128" y="4582609"/>
            <a:ext cx="561517" cy="462042"/>
          </a:xfrm>
          <a:custGeom>
            <a:avLst/>
            <a:gdLst>
              <a:gd name="T0" fmla="*/ 2147483647 w 59"/>
              <a:gd name="T1" fmla="*/ 2147483647 h 47"/>
              <a:gd name="T2" fmla="*/ 2147483647 w 59"/>
              <a:gd name="T3" fmla="*/ 2147483647 h 47"/>
              <a:gd name="T4" fmla="*/ 2147483647 w 59"/>
              <a:gd name="T5" fmla="*/ 2147483647 h 47"/>
              <a:gd name="T6" fmla="*/ 2147483647 w 59"/>
              <a:gd name="T7" fmla="*/ 2147483647 h 47"/>
              <a:gd name="T8" fmla="*/ 2147483647 w 59"/>
              <a:gd name="T9" fmla="*/ 2147483647 h 47"/>
              <a:gd name="T10" fmla="*/ 2147483647 w 59"/>
              <a:gd name="T11" fmla="*/ 2147483647 h 47"/>
              <a:gd name="T12" fmla="*/ 2147483647 w 59"/>
              <a:gd name="T13" fmla="*/ 2147483647 h 47"/>
              <a:gd name="T14" fmla="*/ 2147483647 w 59"/>
              <a:gd name="T15" fmla="*/ 2147483647 h 47"/>
              <a:gd name="T16" fmla="*/ 2147483647 w 59"/>
              <a:gd name="T17" fmla="*/ 2147483647 h 47"/>
              <a:gd name="T18" fmla="*/ 2147483647 w 59"/>
              <a:gd name="T19" fmla="*/ 2147483647 h 47"/>
              <a:gd name="T20" fmla="*/ 2147483647 w 59"/>
              <a:gd name="T21" fmla="*/ 2147483647 h 47"/>
              <a:gd name="T22" fmla="*/ 2147483647 w 59"/>
              <a:gd name="T23" fmla="*/ 2147483647 h 47"/>
              <a:gd name="T24" fmla="*/ 2147483647 w 59"/>
              <a:gd name="T25" fmla="*/ 2147483647 h 47"/>
              <a:gd name="T26" fmla="*/ 2147483647 w 59"/>
              <a:gd name="T27" fmla="*/ 2147483647 h 47"/>
              <a:gd name="T28" fmla="*/ 2147483647 w 59"/>
              <a:gd name="T29" fmla="*/ 2147483647 h 47"/>
              <a:gd name="T30" fmla="*/ 2147483647 w 59"/>
              <a:gd name="T31" fmla="*/ 2147483647 h 47"/>
              <a:gd name="T32" fmla="*/ 2147483647 w 59"/>
              <a:gd name="T33" fmla="*/ 2147483647 h 47"/>
              <a:gd name="T34" fmla="*/ 2147483647 w 59"/>
              <a:gd name="T35" fmla="*/ 2147483647 h 47"/>
              <a:gd name="T36" fmla="*/ 2147483647 w 59"/>
              <a:gd name="T37" fmla="*/ 2147483647 h 47"/>
              <a:gd name="T38" fmla="*/ 2147483647 w 59"/>
              <a:gd name="T39" fmla="*/ 2147483647 h 47"/>
              <a:gd name="T40" fmla="*/ 2147483647 w 59"/>
              <a:gd name="T41" fmla="*/ 2147483647 h 47"/>
              <a:gd name="T42" fmla="*/ 2147483647 w 59"/>
              <a:gd name="T43" fmla="*/ 2147483647 h 47"/>
              <a:gd name="T44" fmla="*/ 2147483647 w 59"/>
              <a:gd name="T45" fmla="*/ 2147483647 h 47"/>
              <a:gd name="T46" fmla="*/ 2147483647 w 59"/>
              <a:gd name="T47" fmla="*/ 2147483647 h 47"/>
              <a:gd name="T48" fmla="*/ 2147483647 w 59"/>
              <a:gd name="T49" fmla="*/ 2147483647 h 47"/>
              <a:gd name="T50" fmla="*/ 2147483647 w 59"/>
              <a:gd name="T51" fmla="*/ 2147483647 h 47"/>
              <a:gd name="T52" fmla="*/ 2147483647 w 59"/>
              <a:gd name="T53" fmla="*/ 2147483647 h 47"/>
              <a:gd name="T54" fmla="*/ 2147483647 w 59"/>
              <a:gd name="T55" fmla="*/ 2147483647 h 47"/>
              <a:gd name="T56" fmla="*/ 0 w 59"/>
              <a:gd name="T57" fmla="*/ 2147483647 h 47"/>
              <a:gd name="T58" fmla="*/ 2147483647 w 59"/>
              <a:gd name="T59" fmla="*/ 2147483647 h 47"/>
              <a:gd name="T60" fmla="*/ 2147483647 w 59"/>
              <a:gd name="T61" fmla="*/ 2147483647 h 47"/>
              <a:gd name="T62" fmla="*/ 2147483647 w 59"/>
              <a:gd name="T63" fmla="*/ 2147483647 h 47"/>
              <a:gd name="T64" fmla="*/ 2147483647 w 59"/>
              <a:gd name="T65" fmla="*/ 0 h 47"/>
              <a:gd name="T66" fmla="*/ 2147483647 w 59"/>
              <a:gd name="T67" fmla="*/ 2147483647 h 47"/>
              <a:gd name="T68" fmla="*/ 2147483647 w 59"/>
              <a:gd name="T69" fmla="*/ 2147483647 h 47"/>
              <a:gd name="T70" fmla="*/ 2147483647 w 59"/>
              <a:gd name="T71" fmla="*/ 2147483647 h 47"/>
              <a:gd name="T72" fmla="*/ 2147483647 w 59"/>
              <a:gd name="T73" fmla="*/ 2147483647 h 47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59"/>
              <a:gd name="T112" fmla="*/ 0 h 47"/>
              <a:gd name="T113" fmla="*/ 59 w 59"/>
              <a:gd name="T114" fmla="*/ 47 h 47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59" h="47">
                <a:moveTo>
                  <a:pt x="53" y="9"/>
                </a:moveTo>
                <a:lnTo>
                  <a:pt x="51" y="13"/>
                </a:lnTo>
                <a:lnTo>
                  <a:pt x="48" y="17"/>
                </a:lnTo>
                <a:lnTo>
                  <a:pt x="49" y="23"/>
                </a:lnTo>
                <a:lnTo>
                  <a:pt x="50" y="25"/>
                </a:lnTo>
                <a:lnTo>
                  <a:pt x="51" y="27"/>
                </a:lnTo>
                <a:lnTo>
                  <a:pt x="53" y="30"/>
                </a:lnTo>
                <a:lnTo>
                  <a:pt x="59" y="41"/>
                </a:lnTo>
                <a:lnTo>
                  <a:pt x="41" y="47"/>
                </a:lnTo>
                <a:lnTo>
                  <a:pt x="42" y="43"/>
                </a:lnTo>
                <a:lnTo>
                  <a:pt x="42" y="42"/>
                </a:lnTo>
                <a:lnTo>
                  <a:pt x="42" y="41"/>
                </a:lnTo>
                <a:lnTo>
                  <a:pt x="41" y="40"/>
                </a:lnTo>
                <a:lnTo>
                  <a:pt x="39" y="37"/>
                </a:lnTo>
                <a:lnTo>
                  <a:pt x="35" y="41"/>
                </a:lnTo>
                <a:lnTo>
                  <a:pt x="34" y="41"/>
                </a:lnTo>
                <a:lnTo>
                  <a:pt x="33" y="41"/>
                </a:lnTo>
                <a:lnTo>
                  <a:pt x="28" y="41"/>
                </a:lnTo>
                <a:lnTo>
                  <a:pt x="25" y="40"/>
                </a:lnTo>
                <a:lnTo>
                  <a:pt x="24" y="35"/>
                </a:lnTo>
                <a:lnTo>
                  <a:pt x="18" y="23"/>
                </a:lnTo>
                <a:lnTo>
                  <a:pt x="19" y="22"/>
                </a:lnTo>
                <a:lnTo>
                  <a:pt x="17" y="21"/>
                </a:lnTo>
                <a:lnTo>
                  <a:pt x="15" y="20"/>
                </a:lnTo>
                <a:lnTo>
                  <a:pt x="11" y="18"/>
                </a:lnTo>
                <a:lnTo>
                  <a:pt x="8" y="15"/>
                </a:lnTo>
                <a:lnTo>
                  <a:pt x="5" y="13"/>
                </a:lnTo>
                <a:lnTo>
                  <a:pt x="0" y="10"/>
                </a:lnTo>
                <a:lnTo>
                  <a:pt x="10" y="6"/>
                </a:lnTo>
                <a:lnTo>
                  <a:pt x="16" y="4"/>
                </a:lnTo>
                <a:lnTo>
                  <a:pt x="23" y="1"/>
                </a:lnTo>
                <a:lnTo>
                  <a:pt x="25" y="0"/>
                </a:lnTo>
                <a:lnTo>
                  <a:pt x="30" y="1"/>
                </a:lnTo>
                <a:lnTo>
                  <a:pt x="45" y="5"/>
                </a:lnTo>
                <a:lnTo>
                  <a:pt x="54" y="8"/>
                </a:lnTo>
                <a:lnTo>
                  <a:pt x="53" y="9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4" name="Freeform 72"/>
          <xdr:cNvSpPr>
            <a:spLocks/>
          </xdr:cNvSpPr>
        </xdr:nvSpPr>
        <xdr:spPr bwMode="auto">
          <a:xfrm>
            <a:off x="2619850" y="4974758"/>
            <a:ext cx="609272" cy="805661"/>
          </a:xfrm>
          <a:custGeom>
            <a:avLst/>
            <a:gdLst>
              <a:gd name="T0" fmla="*/ 2147483647 w 64"/>
              <a:gd name="T1" fmla="*/ 2147483647 h 82"/>
              <a:gd name="T2" fmla="*/ 2147483647 w 64"/>
              <a:gd name="T3" fmla="*/ 2147483647 h 82"/>
              <a:gd name="T4" fmla="*/ 2147483647 w 64"/>
              <a:gd name="T5" fmla="*/ 2147483647 h 82"/>
              <a:gd name="T6" fmla="*/ 2147483647 w 64"/>
              <a:gd name="T7" fmla="*/ 2147483647 h 82"/>
              <a:gd name="T8" fmla="*/ 2147483647 w 64"/>
              <a:gd name="T9" fmla="*/ 2147483647 h 82"/>
              <a:gd name="T10" fmla="*/ 2147483647 w 64"/>
              <a:gd name="T11" fmla="*/ 2147483647 h 82"/>
              <a:gd name="T12" fmla="*/ 2147483647 w 64"/>
              <a:gd name="T13" fmla="*/ 2147483647 h 82"/>
              <a:gd name="T14" fmla="*/ 2147483647 w 64"/>
              <a:gd name="T15" fmla="*/ 2147483647 h 82"/>
              <a:gd name="T16" fmla="*/ 2147483647 w 64"/>
              <a:gd name="T17" fmla="*/ 2147483647 h 82"/>
              <a:gd name="T18" fmla="*/ 2147483647 w 64"/>
              <a:gd name="T19" fmla="*/ 2147483647 h 82"/>
              <a:gd name="T20" fmla="*/ 2147483647 w 64"/>
              <a:gd name="T21" fmla="*/ 2147483647 h 82"/>
              <a:gd name="T22" fmla="*/ 2147483647 w 64"/>
              <a:gd name="T23" fmla="*/ 2147483647 h 82"/>
              <a:gd name="T24" fmla="*/ 2147483647 w 64"/>
              <a:gd name="T25" fmla="*/ 2147483647 h 82"/>
              <a:gd name="T26" fmla="*/ 2147483647 w 64"/>
              <a:gd name="T27" fmla="*/ 2147483647 h 82"/>
              <a:gd name="T28" fmla="*/ 2147483647 w 64"/>
              <a:gd name="T29" fmla="*/ 2147483647 h 82"/>
              <a:gd name="T30" fmla="*/ 2147483647 w 64"/>
              <a:gd name="T31" fmla="*/ 2147483647 h 82"/>
              <a:gd name="T32" fmla="*/ 2147483647 w 64"/>
              <a:gd name="T33" fmla="*/ 2147483647 h 82"/>
              <a:gd name="T34" fmla="*/ 2147483647 w 64"/>
              <a:gd name="T35" fmla="*/ 2147483647 h 82"/>
              <a:gd name="T36" fmla="*/ 2147483647 w 64"/>
              <a:gd name="T37" fmla="*/ 2147483647 h 82"/>
              <a:gd name="T38" fmla="*/ 2147483647 w 64"/>
              <a:gd name="T39" fmla="*/ 2147483647 h 82"/>
              <a:gd name="T40" fmla="*/ 2147483647 w 64"/>
              <a:gd name="T41" fmla="*/ 2147483647 h 82"/>
              <a:gd name="T42" fmla="*/ 0 w 64"/>
              <a:gd name="T43" fmla="*/ 2147483647 h 82"/>
              <a:gd name="T44" fmla="*/ 2147483647 w 64"/>
              <a:gd name="T45" fmla="*/ 2147483647 h 82"/>
              <a:gd name="T46" fmla="*/ 2147483647 w 64"/>
              <a:gd name="T47" fmla="*/ 2147483647 h 82"/>
              <a:gd name="T48" fmla="*/ 2147483647 w 64"/>
              <a:gd name="T49" fmla="*/ 0 h 82"/>
              <a:gd name="T50" fmla="*/ 2147483647 w 64"/>
              <a:gd name="T51" fmla="*/ 2147483647 h 82"/>
              <a:gd name="T52" fmla="*/ 2147483647 w 64"/>
              <a:gd name="T53" fmla="*/ 2147483647 h 82"/>
              <a:gd name="T54" fmla="*/ 2147483647 w 64"/>
              <a:gd name="T55" fmla="*/ 2147483647 h 82"/>
              <a:gd name="T56" fmla="*/ 2147483647 w 64"/>
              <a:gd name="T57" fmla="*/ 2147483647 h 82"/>
              <a:gd name="T58" fmla="*/ 2147483647 w 64"/>
              <a:gd name="T59" fmla="*/ 2147483647 h 82"/>
              <a:gd name="T60" fmla="*/ 2147483647 w 64"/>
              <a:gd name="T61" fmla="*/ 2147483647 h 82"/>
              <a:gd name="T62" fmla="*/ 2147483647 w 64"/>
              <a:gd name="T63" fmla="*/ 2147483647 h 82"/>
              <a:gd name="T64" fmla="*/ 2147483647 w 64"/>
              <a:gd name="T65" fmla="*/ 2147483647 h 82"/>
              <a:gd name="T66" fmla="*/ 2147483647 w 64"/>
              <a:gd name="T67" fmla="*/ 2147483647 h 82"/>
              <a:gd name="T68" fmla="*/ 2147483647 w 64"/>
              <a:gd name="T69" fmla="*/ 2147483647 h 82"/>
              <a:gd name="T70" fmla="*/ 2147483647 w 64"/>
              <a:gd name="T71" fmla="*/ 2147483647 h 82"/>
              <a:gd name="T72" fmla="*/ 2147483647 w 64"/>
              <a:gd name="T73" fmla="*/ 2147483647 h 82"/>
              <a:gd name="T74" fmla="*/ 2147483647 w 64"/>
              <a:gd name="T75" fmla="*/ 2147483647 h 82"/>
              <a:gd name="T76" fmla="*/ 2147483647 w 64"/>
              <a:gd name="T77" fmla="*/ 2147483647 h 82"/>
              <a:gd name="T78" fmla="*/ 2147483647 w 64"/>
              <a:gd name="T79" fmla="*/ 2147483647 h 82"/>
              <a:gd name="T80" fmla="*/ 2147483647 w 64"/>
              <a:gd name="T81" fmla="*/ 2147483647 h 82"/>
              <a:gd name="T82" fmla="*/ 2147483647 w 64"/>
              <a:gd name="T83" fmla="*/ 2147483647 h 82"/>
              <a:gd name="T84" fmla="*/ 2147483647 w 64"/>
              <a:gd name="T85" fmla="*/ 2147483647 h 82"/>
              <a:gd name="T86" fmla="*/ 2147483647 w 64"/>
              <a:gd name="T87" fmla="*/ 2147483647 h 82"/>
              <a:gd name="T88" fmla="*/ 2147483647 w 64"/>
              <a:gd name="T89" fmla="*/ 2147483647 h 82"/>
              <a:gd name="T90" fmla="*/ 2147483647 w 64"/>
              <a:gd name="T91" fmla="*/ 2147483647 h 82"/>
              <a:gd name="T92" fmla="*/ 2147483647 w 64"/>
              <a:gd name="T93" fmla="*/ 2147483647 h 82"/>
              <a:gd name="T94" fmla="*/ 2147483647 w 64"/>
              <a:gd name="T95" fmla="*/ 2147483647 h 82"/>
              <a:gd name="T96" fmla="*/ 2147483647 w 64"/>
              <a:gd name="T97" fmla="*/ 2147483647 h 82"/>
              <a:gd name="T98" fmla="*/ 2147483647 w 64"/>
              <a:gd name="T99" fmla="*/ 2147483647 h 82"/>
              <a:gd name="T100" fmla="*/ 2147483647 w 64"/>
              <a:gd name="T101" fmla="*/ 2147483647 h 82"/>
              <a:gd name="T102" fmla="*/ 2147483647 w 64"/>
              <a:gd name="T103" fmla="*/ 2147483647 h 82"/>
              <a:gd name="T104" fmla="*/ 2147483647 w 64"/>
              <a:gd name="T105" fmla="*/ 2147483647 h 82"/>
              <a:gd name="T106" fmla="*/ 2147483647 w 64"/>
              <a:gd name="T107" fmla="*/ 2147483647 h 82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64"/>
              <a:gd name="T163" fmla="*/ 0 h 82"/>
              <a:gd name="T164" fmla="*/ 64 w 64"/>
              <a:gd name="T165" fmla="*/ 82 h 82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64" h="82">
                <a:moveTo>
                  <a:pt x="63" y="72"/>
                </a:moveTo>
                <a:lnTo>
                  <a:pt x="32" y="72"/>
                </a:lnTo>
                <a:lnTo>
                  <a:pt x="30" y="72"/>
                </a:lnTo>
                <a:lnTo>
                  <a:pt x="28" y="73"/>
                </a:lnTo>
                <a:lnTo>
                  <a:pt x="27" y="73"/>
                </a:lnTo>
                <a:lnTo>
                  <a:pt x="26" y="74"/>
                </a:lnTo>
                <a:lnTo>
                  <a:pt x="21" y="82"/>
                </a:lnTo>
                <a:lnTo>
                  <a:pt x="16" y="73"/>
                </a:lnTo>
                <a:lnTo>
                  <a:pt x="12" y="63"/>
                </a:lnTo>
                <a:lnTo>
                  <a:pt x="12" y="61"/>
                </a:lnTo>
                <a:lnTo>
                  <a:pt x="11" y="56"/>
                </a:lnTo>
                <a:lnTo>
                  <a:pt x="10" y="54"/>
                </a:lnTo>
                <a:lnTo>
                  <a:pt x="10" y="47"/>
                </a:lnTo>
                <a:lnTo>
                  <a:pt x="10" y="43"/>
                </a:lnTo>
                <a:lnTo>
                  <a:pt x="9" y="40"/>
                </a:lnTo>
                <a:lnTo>
                  <a:pt x="8" y="38"/>
                </a:lnTo>
                <a:lnTo>
                  <a:pt x="6" y="33"/>
                </a:lnTo>
                <a:lnTo>
                  <a:pt x="4" y="28"/>
                </a:lnTo>
                <a:lnTo>
                  <a:pt x="3" y="26"/>
                </a:lnTo>
                <a:lnTo>
                  <a:pt x="3" y="24"/>
                </a:lnTo>
                <a:lnTo>
                  <a:pt x="2" y="19"/>
                </a:lnTo>
                <a:lnTo>
                  <a:pt x="0" y="13"/>
                </a:lnTo>
                <a:lnTo>
                  <a:pt x="8" y="10"/>
                </a:lnTo>
                <a:lnTo>
                  <a:pt x="22" y="6"/>
                </a:lnTo>
                <a:lnTo>
                  <a:pt x="35" y="0"/>
                </a:lnTo>
                <a:lnTo>
                  <a:pt x="37" y="6"/>
                </a:lnTo>
                <a:lnTo>
                  <a:pt x="39" y="9"/>
                </a:lnTo>
                <a:lnTo>
                  <a:pt x="41" y="14"/>
                </a:lnTo>
                <a:lnTo>
                  <a:pt x="43" y="16"/>
                </a:lnTo>
                <a:lnTo>
                  <a:pt x="45" y="21"/>
                </a:lnTo>
                <a:lnTo>
                  <a:pt x="46" y="22"/>
                </a:lnTo>
                <a:lnTo>
                  <a:pt x="47" y="23"/>
                </a:lnTo>
                <a:lnTo>
                  <a:pt x="47" y="25"/>
                </a:lnTo>
                <a:lnTo>
                  <a:pt x="48" y="30"/>
                </a:lnTo>
                <a:lnTo>
                  <a:pt x="48" y="34"/>
                </a:lnTo>
                <a:lnTo>
                  <a:pt x="48" y="35"/>
                </a:lnTo>
                <a:lnTo>
                  <a:pt x="48" y="36"/>
                </a:lnTo>
                <a:lnTo>
                  <a:pt x="49" y="36"/>
                </a:lnTo>
                <a:lnTo>
                  <a:pt x="50" y="36"/>
                </a:lnTo>
                <a:lnTo>
                  <a:pt x="50" y="37"/>
                </a:lnTo>
                <a:lnTo>
                  <a:pt x="51" y="41"/>
                </a:lnTo>
                <a:lnTo>
                  <a:pt x="51" y="48"/>
                </a:lnTo>
                <a:lnTo>
                  <a:pt x="52" y="53"/>
                </a:lnTo>
                <a:lnTo>
                  <a:pt x="52" y="57"/>
                </a:lnTo>
                <a:lnTo>
                  <a:pt x="51" y="59"/>
                </a:lnTo>
                <a:lnTo>
                  <a:pt x="52" y="60"/>
                </a:lnTo>
                <a:lnTo>
                  <a:pt x="52" y="62"/>
                </a:lnTo>
                <a:lnTo>
                  <a:pt x="52" y="67"/>
                </a:lnTo>
                <a:lnTo>
                  <a:pt x="54" y="67"/>
                </a:lnTo>
                <a:lnTo>
                  <a:pt x="57" y="66"/>
                </a:lnTo>
                <a:lnTo>
                  <a:pt x="61" y="66"/>
                </a:lnTo>
                <a:lnTo>
                  <a:pt x="64" y="65"/>
                </a:lnTo>
                <a:lnTo>
                  <a:pt x="63" y="72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5" name="Freeform 73"/>
          <xdr:cNvSpPr>
            <a:spLocks/>
          </xdr:cNvSpPr>
        </xdr:nvSpPr>
        <xdr:spPr bwMode="auto">
          <a:xfrm>
            <a:off x="2381073" y="3846842"/>
            <a:ext cx="895802" cy="510574"/>
          </a:xfrm>
          <a:custGeom>
            <a:avLst/>
            <a:gdLst>
              <a:gd name="T0" fmla="*/ 2147483647 w 94"/>
              <a:gd name="T1" fmla="*/ 2147483647 h 52"/>
              <a:gd name="T2" fmla="*/ 2147483647 w 94"/>
              <a:gd name="T3" fmla="*/ 2147483647 h 52"/>
              <a:gd name="T4" fmla="*/ 2147483647 w 94"/>
              <a:gd name="T5" fmla="*/ 2147483647 h 52"/>
              <a:gd name="T6" fmla="*/ 2147483647 w 94"/>
              <a:gd name="T7" fmla="*/ 2147483647 h 52"/>
              <a:gd name="T8" fmla="*/ 2147483647 w 94"/>
              <a:gd name="T9" fmla="*/ 2147483647 h 52"/>
              <a:gd name="T10" fmla="*/ 2147483647 w 94"/>
              <a:gd name="T11" fmla="*/ 2147483647 h 52"/>
              <a:gd name="T12" fmla="*/ 2147483647 w 94"/>
              <a:gd name="T13" fmla="*/ 2147483647 h 52"/>
              <a:gd name="T14" fmla="*/ 2147483647 w 94"/>
              <a:gd name="T15" fmla="*/ 2147483647 h 52"/>
              <a:gd name="T16" fmla="*/ 2147483647 w 94"/>
              <a:gd name="T17" fmla="*/ 2147483647 h 52"/>
              <a:gd name="T18" fmla="*/ 2147483647 w 94"/>
              <a:gd name="T19" fmla="*/ 2147483647 h 52"/>
              <a:gd name="T20" fmla="*/ 2147483647 w 94"/>
              <a:gd name="T21" fmla="*/ 2147483647 h 52"/>
              <a:gd name="T22" fmla="*/ 2147483647 w 94"/>
              <a:gd name="T23" fmla="*/ 2147483647 h 52"/>
              <a:gd name="T24" fmla="*/ 2147483647 w 94"/>
              <a:gd name="T25" fmla="*/ 2147483647 h 52"/>
              <a:gd name="T26" fmla="*/ 2147483647 w 94"/>
              <a:gd name="T27" fmla="*/ 2147483647 h 52"/>
              <a:gd name="T28" fmla="*/ 2147483647 w 94"/>
              <a:gd name="T29" fmla="*/ 2147483647 h 52"/>
              <a:gd name="T30" fmla="*/ 2147483647 w 94"/>
              <a:gd name="T31" fmla="*/ 2147483647 h 52"/>
              <a:gd name="T32" fmla="*/ 2147483647 w 94"/>
              <a:gd name="T33" fmla="*/ 2147483647 h 52"/>
              <a:gd name="T34" fmla="*/ 2147483647 w 94"/>
              <a:gd name="T35" fmla="*/ 2147483647 h 52"/>
              <a:gd name="T36" fmla="*/ 2147483647 w 94"/>
              <a:gd name="T37" fmla="*/ 2147483647 h 52"/>
              <a:gd name="T38" fmla="*/ 2147483647 w 94"/>
              <a:gd name="T39" fmla="*/ 2147483647 h 52"/>
              <a:gd name="T40" fmla="*/ 2147483647 w 94"/>
              <a:gd name="T41" fmla="*/ 2147483647 h 52"/>
              <a:gd name="T42" fmla="*/ 2147483647 w 94"/>
              <a:gd name="T43" fmla="*/ 2147483647 h 52"/>
              <a:gd name="T44" fmla="*/ 2147483647 w 94"/>
              <a:gd name="T45" fmla="*/ 2147483647 h 52"/>
              <a:gd name="T46" fmla="*/ 0 w 94"/>
              <a:gd name="T47" fmla="*/ 2147483647 h 52"/>
              <a:gd name="T48" fmla="*/ 2147483647 w 94"/>
              <a:gd name="T49" fmla="*/ 2147483647 h 52"/>
              <a:gd name="T50" fmla="*/ 2147483647 w 94"/>
              <a:gd name="T51" fmla="*/ 0 h 52"/>
              <a:gd name="T52" fmla="*/ 2147483647 w 94"/>
              <a:gd name="T53" fmla="*/ 2147483647 h 52"/>
              <a:gd name="T54" fmla="*/ 2147483647 w 94"/>
              <a:gd name="T55" fmla="*/ 2147483647 h 52"/>
              <a:gd name="T56" fmla="*/ 2147483647 w 94"/>
              <a:gd name="T57" fmla="*/ 2147483647 h 52"/>
              <a:gd name="T58" fmla="*/ 2147483647 w 94"/>
              <a:gd name="T59" fmla="*/ 2147483647 h 52"/>
              <a:gd name="T60" fmla="*/ 2147483647 w 94"/>
              <a:gd name="T61" fmla="*/ 2147483647 h 52"/>
              <a:gd name="T62" fmla="*/ 2147483647 w 94"/>
              <a:gd name="T63" fmla="*/ 2147483647 h 52"/>
              <a:gd name="T64" fmla="*/ 2147483647 w 94"/>
              <a:gd name="T65" fmla="*/ 2147483647 h 52"/>
              <a:gd name="T66" fmla="*/ 2147483647 w 94"/>
              <a:gd name="T67" fmla="*/ 2147483647 h 52"/>
              <a:gd name="T68" fmla="*/ 2147483647 w 94"/>
              <a:gd name="T69" fmla="*/ 2147483647 h 52"/>
              <a:gd name="T70" fmla="*/ 2147483647 w 94"/>
              <a:gd name="T71" fmla="*/ 2147483647 h 52"/>
              <a:gd name="T72" fmla="*/ 2147483647 w 94"/>
              <a:gd name="T73" fmla="*/ 2147483647 h 52"/>
              <a:gd name="T74" fmla="*/ 2147483647 w 94"/>
              <a:gd name="T75" fmla="*/ 2147483647 h 52"/>
              <a:gd name="T76" fmla="*/ 2147483647 w 94"/>
              <a:gd name="T77" fmla="*/ 2147483647 h 52"/>
              <a:gd name="T78" fmla="*/ 2147483647 w 94"/>
              <a:gd name="T79" fmla="*/ 2147483647 h 52"/>
              <a:gd name="T80" fmla="*/ 2147483647 w 94"/>
              <a:gd name="T81" fmla="*/ 2147483647 h 5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94"/>
              <a:gd name="T124" fmla="*/ 0 h 52"/>
              <a:gd name="T125" fmla="*/ 94 w 94"/>
              <a:gd name="T126" fmla="*/ 52 h 52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94" h="52">
                <a:moveTo>
                  <a:pt x="94" y="31"/>
                </a:moveTo>
                <a:lnTo>
                  <a:pt x="91" y="39"/>
                </a:lnTo>
                <a:lnTo>
                  <a:pt x="88" y="49"/>
                </a:lnTo>
                <a:lnTo>
                  <a:pt x="87" y="52"/>
                </a:lnTo>
                <a:lnTo>
                  <a:pt x="85" y="52"/>
                </a:lnTo>
                <a:lnTo>
                  <a:pt x="84" y="52"/>
                </a:lnTo>
                <a:lnTo>
                  <a:pt x="83" y="52"/>
                </a:lnTo>
                <a:lnTo>
                  <a:pt x="75" y="50"/>
                </a:lnTo>
                <a:lnTo>
                  <a:pt x="69" y="48"/>
                </a:lnTo>
                <a:lnTo>
                  <a:pt x="66" y="47"/>
                </a:lnTo>
                <a:lnTo>
                  <a:pt x="63" y="46"/>
                </a:lnTo>
                <a:lnTo>
                  <a:pt x="58" y="43"/>
                </a:lnTo>
                <a:lnTo>
                  <a:pt x="55" y="42"/>
                </a:lnTo>
                <a:lnTo>
                  <a:pt x="46" y="37"/>
                </a:lnTo>
                <a:lnTo>
                  <a:pt x="38" y="33"/>
                </a:lnTo>
                <a:lnTo>
                  <a:pt x="32" y="30"/>
                </a:lnTo>
                <a:lnTo>
                  <a:pt x="26" y="26"/>
                </a:lnTo>
                <a:lnTo>
                  <a:pt x="21" y="24"/>
                </a:lnTo>
                <a:lnTo>
                  <a:pt x="15" y="21"/>
                </a:lnTo>
                <a:lnTo>
                  <a:pt x="12" y="19"/>
                </a:lnTo>
                <a:lnTo>
                  <a:pt x="10" y="18"/>
                </a:lnTo>
                <a:lnTo>
                  <a:pt x="8" y="17"/>
                </a:lnTo>
                <a:lnTo>
                  <a:pt x="5" y="16"/>
                </a:lnTo>
                <a:lnTo>
                  <a:pt x="0" y="16"/>
                </a:lnTo>
                <a:lnTo>
                  <a:pt x="3" y="4"/>
                </a:lnTo>
                <a:lnTo>
                  <a:pt x="3" y="0"/>
                </a:lnTo>
                <a:lnTo>
                  <a:pt x="14" y="2"/>
                </a:lnTo>
                <a:lnTo>
                  <a:pt x="32" y="4"/>
                </a:lnTo>
                <a:lnTo>
                  <a:pt x="43" y="6"/>
                </a:lnTo>
                <a:lnTo>
                  <a:pt x="52" y="7"/>
                </a:lnTo>
                <a:lnTo>
                  <a:pt x="57" y="7"/>
                </a:lnTo>
                <a:lnTo>
                  <a:pt x="63" y="6"/>
                </a:lnTo>
                <a:lnTo>
                  <a:pt x="64" y="8"/>
                </a:lnTo>
                <a:lnTo>
                  <a:pt x="64" y="9"/>
                </a:lnTo>
                <a:lnTo>
                  <a:pt x="67" y="12"/>
                </a:lnTo>
                <a:lnTo>
                  <a:pt x="72" y="15"/>
                </a:lnTo>
                <a:lnTo>
                  <a:pt x="76" y="18"/>
                </a:lnTo>
                <a:lnTo>
                  <a:pt x="80" y="23"/>
                </a:lnTo>
                <a:lnTo>
                  <a:pt x="84" y="26"/>
                </a:lnTo>
                <a:lnTo>
                  <a:pt x="91" y="30"/>
                </a:lnTo>
                <a:lnTo>
                  <a:pt x="94" y="31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6" name="Freeform 74"/>
          <xdr:cNvSpPr>
            <a:spLocks/>
          </xdr:cNvSpPr>
        </xdr:nvSpPr>
        <xdr:spPr bwMode="auto">
          <a:xfrm>
            <a:off x="1685841" y="1381330"/>
            <a:ext cx="848048" cy="885260"/>
          </a:xfrm>
          <a:custGeom>
            <a:avLst/>
            <a:gdLst>
              <a:gd name="T0" fmla="*/ 2147483647 w 89"/>
              <a:gd name="T1" fmla="*/ 2147483647 h 90"/>
              <a:gd name="T2" fmla="*/ 2147483647 w 89"/>
              <a:gd name="T3" fmla="*/ 2147483647 h 90"/>
              <a:gd name="T4" fmla="*/ 2147483647 w 89"/>
              <a:gd name="T5" fmla="*/ 2147483647 h 90"/>
              <a:gd name="T6" fmla="*/ 2147483647 w 89"/>
              <a:gd name="T7" fmla="*/ 2147483647 h 90"/>
              <a:gd name="T8" fmla="*/ 2147483647 w 89"/>
              <a:gd name="T9" fmla="*/ 2147483647 h 90"/>
              <a:gd name="T10" fmla="*/ 0 w 89"/>
              <a:gd name="T11" fmla="*/ 2147483647 h 90"/>
              <a:gd name="T12" fmla="*/ 2147483647 w 89"/>
              <a:gd name="T13" fmla="*/ 2147483647 h 90"/>
              <a:gd name="T14" fmla="*/ 2147483647 w 89"/>
              <a:gd name="T15" fmla="*/ 2147483647 h 90"/>
              <a:gd name="T16" fmla="*/ 2147483647 w 89"/>
              <a:gd name="T17" fmla="*/ 2147483647 h 90"/>
              <a:gd name="T18" fmla="*/ 2147483647 w 89"/>
              <a:gd name="T19" fmla="*/ 2147483647 h 90"/>
              <a:gd name="T20" fmla="*/ 2147483647 w 89"/>
              <a:gd name="T21" fmla="*/ 0 h 90"/>
              <a:gd name="T22" fmla="*/ 2147483647 w 89"/>
              <a:gd name="T23" fmla="*/ 2147483647 h 90"/>
              <a:gd name="T24" fmla="*/ 2147483647 w 89"/>
              <a:gd name="T25" fmla="*/ 2147483647 h 90"/>
              <a:gd name="T26" fmla="*/ 2147483647 w 89"/>
              <a:gd name="T27" fmla="*/ 2147483647 h 90"/>
              <a:gd name="T28" fmla="*/ 2147483647 w 89"/>
              <a:gd name="T29" fmla="*/ 2147483647 h 90"/>
              <a:gd name="T30" fmla="*/ 2147483647 w 89"/>
              <a:gd name="T31" fmla="*/ 2147483647 h 90"/>
              <a:gd name="T32" fmla="*/ 2147483647 w 89"/>
              <a:gd name="T33" fmla="*/ 2147483647 h 90"/>
              <a:gd name="T34" fmla="*/ 2147483647 w 89"/>
              <a:gd name="T35" fmla="*/ 2147483647 h 90"/>
              <a:gd name="T36" fmla="*/ 2147483647 w 89"/>
              <a:gd name="T37" fmla="*/ 2147483647 h 90"/>
              <a:gd name="T38" fmla="*/ 2147483647 w 89"/>
              <a:gd name="T39" fmla="*/ 2147483647 h 90"/>
              <a:gd name="T40" fmla="*/ 2147483647 w 89"/>
              <a:gd name="T41" fmla="*/ 2147483647 h 90"/>
              <a:gd name="T42" fmla="*/ 2147483647 w 89"/>
              <a:gd name="T43" fmla="*/ 2147483647 h 90"/>
              <a:gd name="T44" fmla="*/ 2147483647 w 89"/>
              <a:gd name="T45" fmla="*/ 2147483647 h 90"/>
              <a:gd name="T46" fmla="*/ 2147483647 w 89"/>
              <a:gd name="T47" fmla="*/ 2147483647 h 90"/>
              <a:gd name="T48" fmla="*/ 2147483647 w 89"/>
              <a:gd name="T49" fmla="*/ 2147483647 h 90"/>
              <a:gd name="T50" fmla="*/ 2147483647 w 89"/>
              <a:gd name="T51" fmla="*/ 2147483647 h 90"/>
              <a:gd name="T52" fmla="*/ 2147483647 w 89"/>
              <a:gd name="T53" fmla="*/ 2147483647 h 90"/>
              <a:gd name="T54" fmla="*/ 2147483647 w 89"/>
              <a:gd name="T55" fmla="*/ 2147483647 h 90"/>
              <a:gd name="T56" fmla="*/ 2147483647 w 89"/>
              <a:gd name="T57" fmla="*/ 2147483647 h 90"/>
              <a:gd name="T58" fmla="*/ 2147483647 w 89"/>
              <a:gd name="T59" fmla="*/ 2147483647 h 90"/>
              <a:gd name="T60" fmla="*/ 2147483647 w 89"/>
              <a:gd name="T61" fmla="*/ 2147483647 h 90"/>
              <a:gd name="T62" fmla="*/ 2147483647 w 89"/>
              <a:gd name="T63" fmla="*/ 2147483647 h 90"/>
              <a:gd name="T64" fmla="*/ 2147483647 w 89"/>
              <a:gd name="T65" fmla="*/ 2147483647 h 90"/>
              <a:gd name="T66" fmla="*/ 2147483647 w 89"/>
              <a:gd name="T67" fmla="*/ 2147483647 h 90"/>
              <a:gd name="T68" fmla="*/ 2147483647 w 89"/>
              <a:gd name="T69" fmla="*/ 2147483647 h 90"/>
              <a:gd name="T70" fmla="*/ 2147483647 w 89"/>
              <a:gd name="T71" fmla="*/ 2147483647 h 90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89"/>
              <a:gd name="T109" fmla="*/ 0 h 90"/>
              <a:gd name="T110" fmla="*/ 89 w 89"/>
              <a:gd name="T111" fmla="*/ 90 h 90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89" h="90">
                <a:moveTo>
                  <a:pt x="5" y="71"/>
                </a:moveTo>
                <a:lnTo>
                  <a:pt x="5" y="72"/>
                </a:lnTo>
                <a:lnTo>
                  <a:pt x="4" y="73"/>
                </a:lnTo>
                <a:lnTo>
                  <a:pt x="4" y="74"/>
                </a:lnTo>
                <a:lnTo>
                  <a:pt x="4" y="75"/>
                </a:lnTo>
                <a:lnTo>
                  <a:pt x="3" y="77"/>
                </a:lnTo>
                <a:lnTo>
                  <a:pt x="2" y="80"/>
                </a:lnTo>
                <a:lnTo>
                  <a:pt x="1" y="83"/>
                </a:lnTo>
                <a:lnTo>
                  <a:pt x="0" y="90"/>
                </a:lnTo>
                <a:lnTo>
                  <a:pt x="6" y="88"/>
                </a:lnTo>
                <a:lnTo>
                  <a:pt x="10" y="85"/>
                </a:lnTo>
                <a:lnTo>
                  <a:pt x="14" y="84"/>
                </a:lnTo>
                <a:lnTo>
                  <a:pt x="14" y="82"/>
                </a:lnTo>
                <a:lnTo>
                  <a:pt x="44" y="77"/>
                </a:lnTo>
                <a:lnTo>
                  <a:pt x="65" y="74"/>
                </a:lnTo>
                <a:lnTo>
                  <a:pt x="89" y="71"/>
                </a:lnTo>
                <a:lnTo>
                  <a:pt x="82" y="20"/>
                </a:lnTo>
                <a:lnTo>
                  <a:pt x="79" y="0"/>
                </a:lnTo>
                <a:lnTo>
                  <a:pt x="71" y="0"/>
                </a:lnTo>
                <a:lnTo>
                  <a:pt x="66" y="3"/>
                </a:lnTo>
                <a:lnTo>
                  <a:pt x="64" y="5"/>
                </a:lnTo>
                <a:lnTo>
                  <a:pt x="65" y="8"/>
                </a:lnTo>
                <a:lnTo>
                  <a:pt x="64" y="9"/>
                </a:lnTo>
                <a:lnTo>
                  <a:pt x="63" y="9"/>
                </a:lnTo>
                <a:lnTo>
                  <a:pt x="63" y="12"/>
                </a:lnTo>
                <a:lnTo>
                  <a:pt x="64" y="15"/>
                </a:lnTo>
                <a:lnTo>
                  <a:pt x="66" y="15"/>
                </a:lnTo>
                <a:lnTo>
                  <a:pt x="66" y="18"/>
                </a:lnTo>
                <a:lnTo>
                  <a:pt x="66" y="22"/>
                </a:lnTo>
                <a:lnTo>
                  <a:pt x="58" y="25"/>
                </a:lnTo>
                <a:lnTo>
                  <a:pt x="58" y="26"/>
                </a:lnTo>
                <a:lnTo>
                  <a:pt x="54" y="27"/>
                </a:lnTo>
                <a:lnTo>
                  <a:pt x="52" y="27"/>
                </a:lnTo>
                <a:lnTo>
                  <a:pt x="49" y="27"/>
                </a:lnTo>
                <a:lnTo>
                  <a:pt x="45" y="29"/>
                </a:lnTo>
                <a:lnTo>
                  <a:pt x="45" y="32"/>
                </a:lnTo>
                <a:lnTo>
                  <a:pt x="45" y="33"/>
                </a:lnTo>
                <a:lnTo>
                  <a:pt x="46" y="36"/>
                </a:lnTo>
                <a:lnTo>
                  <a:pt x="46" y="37"/>
                </a:lnTo>
                <a:lnTo>
                  <a:pt x="47" y="40"/>
                </a:lnTo>
                <a:lnTo>
                  <a:pt x="48" y="44"/>
                </a:lnTo>
                <a:lnTo>
                  <a:pt x="41" y="46"/>
                </a:lnTo>
                <a:lnTo>
                  <a:pt x="41" y="43"/>
                </a:lnTo>
                <a:lnTo>
                  <a:pt x="38" y="43"/>
                </a:lnTo>
                <a:lnTo>
                  <a:pt x="38" y="37"/>
                </a:lnTo>
                <a:lnTo>
                  <a:pt x="39" y="37"/>
                </a:lnTo>
                <a:lnTo>
                  <a:pt x="38" y="33"/>
                </a:lnTo>
                <a:lnTo>
                  <a:pt x="35" y="34"/>
                </a:lnTo>
                <a:lnTo>
                  <a:pt x="35" y="35"/>
                </a:lnTo>
                <a:lnTo>
                  <a:pt x="35" y="36"/>
                </a:lnTo>
                <a:lnTo>
                  <a:pt x="35" y="42"/>
                </a:lnTo>
                <a:lnTo>
                  <a:pt x="34" y="42"/>
                </a:lnTo>
                <a:lnTo>
                  <a:pt x="32" y="42"/>
                </a:lnTo>
                <a:lnTo>
                  <a:pt x="27" y="42"/>
                </a:lnTo>
                <a:lnTo>
                  <a:pt x="17" y="42"/>
                </a:lnTo>
                <a:lnTo>
                  <a:pt x="12" y="42"/>
                </a:lnTo>
                <a:lnTo>
                  <a:pt x="12" y="45"/>
                </a:lnTo>
                <a:lnTo>
                  <a:pt x="12" y="52"/>
                </a:lnTo>
                <a:lnTo>
                  <a:pt x="11" y="57"/>
                </a:lnTo>
                <a:lnTo>
                  <a:pt x="12" y="57"/>
                </a:lnTo>
                <a:lnTo>
                  <a:pt x="11" y="58"/>
                </a:lnTo>
                <a:lnTo>
                  <a:pt x="10" y="59"/>
                </a:lnTo>
                <a:lnTo>
                  <a:pt x="7" y="65"/>
                </a:lnTo>
                <a:lnTo>
                  <a:pt x="6" y="68"/>
                </a:lnTo>
                <a:lnTo>
                  <a:pt x="5" y="71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7" name="Freeform 75"/>
          <xdr:cNvSpPr>
            <a:spLocks/>
          </xdr:cNvSpPr>
        </xdr:nvSpPr>
        <xdr:spPr bwMode="auto">
          <a:xfrm>
            <a:off x="2533890" y="1990915"/>
            <a:ext cx="647476" cy="687235"/>
          </a:xfrm>
          <a:custGeom>
            <a:avLst/>
            <a:gdLst>
              <a:gd name="T0" fmla="*/ 0 w 68"/>
              <a:gd name="T1" fmla="*/ 2147483647 h 70"/>
              <a:gd name="T2" fmla="*/ 2147483647 w 68"/>
              <a:gd name="T3" fmla="*/ 2147483647 h 70"/>
              <a:gd name="T4" fmla="*/ 2147483647 w 68"/>
              <a:gd name="T5" fmla="*/ 2147483647 h 70"/>
              <a:gd name="T6" fmla="*/ 2147483647 w 68"/>
              <a:gd name="T7" fmla="*/ 0 h 70"/>
              <a:gd name="T8" fmla="*/ 2147483647 w 68"/>
              <a:gd name="T9" fmla="*/ 2147483647 h 70"/>
              <a:gd name="T10" fmla="*/ 2147483647 w 68"/>
              <a:gd name="T11" fmla="*/ 2147483647 h 70"/>
              <a:gd name="T12" fmla="*/ 2147483647 w 68"/>
              <a:gd name="T13" fmla="*/ 2147483647 h 70"/>
              <a:gd name="T14" fmla="*/ 2147483647 w 68"/>
              <a:gd name="T15" fmla="*/ 2147483647 h 70"/>
              <a:gd name="T16" fmla="*/ 2147483647 w 68"/>
              <a:gd name="T17" fmla="*/ 2147483647 h 70"/>
              <a:gd name="T18" fmla="*/ 2147483647 w 68"/>
              <a:gd name="T19" fmla="*/ 2147483647 h 70"/>
              <a:gd name="T20" fmla="*/ 2147483647 w 68"/>
              <a:gd name="T21" fmla="*/ 2147483647 h 70"/>
              <a:gd name="T22" fmla="*/ 2147483647 w 68"/>
              <a:gd name="T23" fmla="*/ 2147483647 h 70"/>
              <a:gd name="T24" fmla="*/ 2147483647 w 68"/>
              <a:gd name="T25" fmla="*/ 2147483647 h 70"/>
              <a:gd name="T26" fmla="*/ 2147483647 w 68"/>
              <a:gd name="T27" fmla="*/ 2147483647 h 70"/>
              <a:gd name="T28" fmla="*/ 2147483647 w 68"/>
              <a:gd name="T29" fmla="*/ 2147483647 h 70"/>
              <a:gd name="T30" fmla="*/ 2147483647 w 68"/>
              <a:gd name="T31" fmla="*/ 2147483647 h 70"/>
              <a:gd name="T32" fmla="*/ 2147483647 w 68"/>
              <a:gd name="T33" fmla="*/ 2147483647 h 70"/>
              <a:gd name="T34" fmla="*/ 2147483647 w 68"/>
              <a:gd name="T35" fmla="*/ 2147483647 h 70"/>
              <a:gd name="T36" fmla="*/ 2147483647 w 68"/>
              <a:gd name="T37" fmla="*/ 2147483647 h 70"/>
              <a:gd name="T38" fmla="*/ 2147483647 w 68"/>
              <a:gd name="T39" fmla="*/ 2147483647 h 70"/>
              <a:gd name="T40" fmla="*/ 2147483647 w 68"/>
              <a:gd name="T41" fmla="*/ 2147483647 h 70"/>
              <a:gd name="T42" fmla="*/ 2147483647 w 68"/>
              <a:gd name="T43" fmla="*/ 2147483647 h 70"/>
              <a:gd name="T44" fmla="*/ 0 w 68"/>
              <a:gd name="T45" fmla="*/ 2147483647 h 70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68"/>
              <a:gd name="T70" fmla="*/ 0 h 70"/>
              <a:gd name="T71" fmla="*/ 68 w 68"/>
              <a:gd name="T72" fmla="*/ 70 h 70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68" h="70">
                <a:moveTo>
                  <a:pt x="0" y="9"/>
                </a:moveTo>
                <a:lnTo>
                  <a:pt x="24" y="6"/>
                </a:lnTo>
                <a:lnTo>
                  <a:pt x="45" y="3"/>
                </a:lnTo>
                <a:lnTo>
                  <a:pt x="66" y="0"/>
                </a:lnTo>
                <a:lnTo>
                  <a:pt x="68" y="14"/>
                </a:lnTo>
                <a:lnTo>
                  <a:pt x="68" y="15"/>
                </a:lnTo>
                <a:lnTo>
                  <a:pt x="65" y="24"/>
                </a:lnTo>
                <a:lnTo>
                  <a:pt x="63" y="31"/>
                </a:lnTo>
                <a:lnTo>
                  <a:pt x="60" y="40"/>
                </a:lnTo>
                <a:lnTo>
                  <a:pt x="58" y="43"/>
                </a:lnTo>
                <a:lnTo>
                  <a:pt x="55" y="49"/>
                </a:lnTo>
                <a:lnTo>
                  <a:pt x="51" y="59"/>
                </a:lnTo>
                <a:lnTo>
                  <a:pt x="49" y="66"/>
                </a:lnTo>
                <a:lnTo>
                  <a:pt x="46" y="69"/>
                </a:lnTo>
                <a:lnTo>
                  <a:pt x="46" y="70"/>
                </a:lnTo>
                <a:lnTo>
                  <a:pt x="41" y="68"/>
                </a:lnTo>
                <a:lnTo>
                  <a:pt x="36" y="66"/>
                </a:lnTo>
                <a:lnTo>
                  <a:pt x="32" y="65"/>
                </a:lnTo>
                <a:lnTo>
                  <a:pt x="25" y="63"/>
                </a:lnTo>
                <a:lnTo>
                  <a:pt x="22" y="62"/>
                </a:lnTo>
                <a:lnTo>
                  <a:pt x="17" y="61"/>
                </a:lnTo>
                <a:lnTo>
                  <a:pt x="7" y="59"/>
                </a:lnTo>
                <a:lnTo>
                  <a:pt x="0" y="9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8" name="Freeform 76"/>
          <xdr:cNvSpPr>
            <a:spLocks/>
          </xdr:cNvSpPr>
        </xdr:nvSpPr>
        <xdr:spPr bwMode="auto">
          <a:xfrm>
            <a:off x="2438380" y="1068780"/>
            <a:ext cx="523312" cy="1009493"/>
          </a:xfrm>
          <a:custGeom>
            <a:avLst/>
            <a:gdLst>
              <a:gd name="T0" fmla="*/ 2147483647 w 55"/>
              <a:gd name="T1" fmla="*/ 2147483647 h 103"/>
              <a:gd name="T2" fmla="*/ 2147483647 w 55"/>
              <a:gd name="T3" fmla="*/ 2147483647 h 103"/>
              <a:gd name="T4" fmla="*/ 2147483647 w 55"/>
              <a:gd name="T5" fmla="*/ 2147483647 h 103"/>
              <a:gd name="T6" fmla="*/ 2147483647 w 55"/>
              <a:gd name="T7" fmla="*/ 2147483647 h 103"/>
              <a:gd name="T8" fmla="*/ 2147483647 w 55"/>
              <a:gd name="T9" fmla="*/ 2147483647 h 103"/>
              <a:gd name="T10" fmla="*/ 2147483647 w 55"/>
              <a:gd name="T11" fmla="*/ 2147483647 h 103"/>
              <a:gd name="T12" fmla="*/ 2147483647 w 55"/>
              <a:gd name="T13" fmla="*/ 2147483647 h 103"/>
              <a:gd name="T14" fmla="*/ 2147483647 w 55"/>
              <a:gd name="T15" fmla="*/ 2147483647 h 103"/>
              <a:gd name="T16" fmla="*/ 2147483647 w 55"/>
              <a:gd name="T17" fmla="*/ 2147483647 h 103"/>
              <a:gd name="T18" fmla="*/ 2147483647 w 55"/>
              <a:gd name="T19" fmla="*/ 2147483647 h 103"/>
              <a:gd name="T20" fmla="*/ 0 w 55"/>
              <a:gd name="T21" fmla="*/ 2147483647 h 103"/>
              <a:gd name="T22" fmla="*/ 2147483647 w 55"/>
              <a:gd name="T23" fmla="*/ 2147483647 h 103"/>
              <a:gd name="T24" fmla="*/ 2147483647 w 55"/>
              <a:gd name="T25" fmla="*/ 2147483647 h 103"/>
              <a:gd name="T26" fmla="*/ 2147483647 w 55"/>
              <a:gd name="T27" fmla="*/ 2147483647 h 103"/>
              <a:gd name="T28" fmla="*/ 2147483647 w 55"/>
              <a:gd name="T29" fmla="*/ 2147483647 h 103"/>
              <a:gd name="T30" fmla="*/ 2147483647 w 55"/>
              <a:gd name="T31" fmla="*/ 2147483647 h 103"/>
              <a:gd name="T32" fmla="*/ 2147483647 w 55"/>
              <a:gd name="T33" fmla="*/ 2147483647 h 103"/>
              <a:gd name="T34" fmla="*/ 2147483647 w 55"/>
              <a:gd name="T35" fmla="*/ 2147483647 h 103"/>
              <a:gd name="T36" fmla="*/ 2147483647 w 55"/>
              <a:gd name="T37" fmla="*/ 2147483647 h 103"/>
              <a:gd name="T38" fmla="*/ 2147483647 w 55"/>
              <a:gd name="T39" fmla="*/ 2147483647 h 103"/>
              <a:gd name="T40" fmla="*/ 2147483647 w 55"/>
              <a:gd name="T41" fmla="*/ 2147483647 h 103"/>
              <a:gd name="T42" fmla="*/ 2147483647 w 55"/>
              <a:gd name="T43" fmla="*/ 2147483647 h 103"/>
              <a:gd name="T44" fmla="*/ 2147483647 w 55"/>
              <a:gd name="T45" fmla="*/ 2147483647 h 103"/>
              <a:gd name="T46" fmla="*/ 2147483647 w 55"/>
              <a:gd name="T47" fmla="*/ 2147483647 h 103"/>
              <a:gd name="T48" fmla="*/ 2147483647 w 55"/>
              <a:gd name="T49" fmla="*/ 2147483647 h 103"/>
              <a:gd name="T50" fmla="*/ 2147483647 w 55"/>
              <a:gd name="T51" fmla="*/ 2147483647 h 103"/>
              <a:gd name="T52" fmla="*/ 2147483647 w 55"/>
              <a:gd name="T53" fmla="*/ 2147483647 h 103"/>
              <a:gd name="T54" fmla="*/ 2147483647 w 55"/>
              <a:gd name="T55" fmla="*/ 2147483647 h 103"/>
              <a:gd name="T56" fmla="*/ 2147483647 w 55"/>
              <a:gd name="T57" fmla="*/ 2147483647 h 103"/>
              <a:gd name="T58" fmla="*/ 2147483647 w 55"/>
              <a:gd name="T59" fmla="*/ 2147483647 h 103"/>
              <a:gd name="T60" fmla="*/ 2147483647 w 55"/>
              <a:gd name="T61" fmla="*/ 2147483647 h 103"/>
              <a:gd name="T62" fmla="*/ 2147483647 w 55"/>
              <a:gd name="T63" fmla="*/ 2147483647 h 103"/>
              <a:gd name="T64" fmla="*/ 2147483647 w 55"/>
              <a:gd name="T65" fmla="*/ 2147483647 h 103"/>
              <a:gd name="T66" fmla="*/ 2147483647 w 55"/>
              <a:gd name="T67" fmla="*/ 2147483647 h 103"/>
              <a:gd name="T68" fmla="*/ 2147483647 w 55"/>
              <a:gd name="T69" fmla="*/ 2147483647 h 103"/>
              <a:gd name="T70" fmla="*/ 2147483647 w 55"/>
              <a:gd name="T71" fmla="*/ 2147483647 h 103"/>
              <a:gd name="T72" fmla="*/ 2147483647 w 55"/>
              <a:gd name="T73" fmla="*/ 2147483647 h 103"/>
              <a:gd name="T74" fmla="*/ 2147483647 w 55"/>
              <a:gd name="T75" fmla="*/ 0 h 103"/>
              <a:gd name="T76" fmla="*/ 2147483647 w 55"/>
              <a:gd name="T77" fmla="*/ 2147483647 h 103"/>
              <a:gd name="T78" fmla="*/ 2147483647 w 55"/>
              <a:gd name="T79" fmla="*/ 2147483647 h 103"/>
              <a:gd name="T80" fmla="*/ 2147483647 w 55"/>
              <a:gd name="T81" fmla="*/ 2147483647 h 103"/>
              <a:gd name="T82" fmla="*/ 2147483647 w 55"/>
              <a:gd name="T83" fmla="*/ 2147483647 h 103"/>
              <a:gd name="T84" fmla="*/ 2147483647 w 55"/>
              <a:gd name="T85" fmla="*/ 2147483647 h 103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55"/>
              <a:gd name="T130" fmla="*/ 0 h 103"/>
              <a:gd name="T131" fmla="*/ 55 w 55"/>
              <a:gd name="T132" fmla="*/ 103 h 103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55" h="103">
                <a:moveTo>
                  <a:pt x="19" y="7"/>
                </a:moveTo>
                <a:lnTo>
                  <a:pt x="18" y="10"/>
                </a:lnTo>
                <a:lnTo>
                  <a:pt x="18" y="12"/>
                </a:lnTo>
                <a:lnTo>
                  <a:pt x="17" y="15"/>
                </a:lnTo>
                <a:lnTo>
                  <a:pt x="14" y="20"/>
                </a:lnTo>
                <a:lnTo>
                  <a:pt x="14" y="21"/>
                </a:lnTo>
                <a:lnTo>
                  <a:pt x="11" y="28"/>
                </a:lnTo>
                <a:lnTo>
                  <a:pt x="10" y="32"/>
                </a:lnTo>
                <a:lnTo>
                  <a:pt x="1" y="32"/>
                </a:lnTo>
                <a:lnTo>
                  <a:pt x="0" y="32"/>
                </a:lnTo>
                <a:lnTo>
                  <a:pt x="3" y="52"/>
                </a:lnTo>
                <a:lnTo>
                  <a:pt x="10" y="103"/>
                </a:lnTo>
                <a:lnTo>
                  <a:pt x="34" y="100"/>
                </a:lnTo>
                <a:lnTo>
                  <a:pt x="55" y="97"/>
                </a:lnTo>
                <a:lnTo>
                  <a:pt x="54" y="90"/>
                </a:lnTo>
                <a:lnTo>
                  <a:pt x="53" y="82"/>
                </a:lnTo>
                <a:lnTo>
                  <a:pt x="52" y="75"/>
                </a:lnTo>
                <a:lnTo>
                  <a:pt x="51" y="68"/>
                </a:lnTo>
                <a:lnTo>
                  <a:pt x="50" y="60"/>
                </a:lnTo>
                <a:lnTo>
                  <a:pt x="49" y="53"/>
                </a:lnTo>
                <a:lnTo>
                  <a:pt x="44" y="54"/>
                </a:lnTo>
                <a:lnTo>
                  <a:pt x="42" y="43"/>
                </a:lnTo>
                <a:lnTo>
                  <a:pt x="42" y="41"/>
                </a:lnTo>
                <a:lnTo>
                  <a:pt x="46" y="33"/>
                </a:lnTo>
                <a:lnTo>
                  <a:pt x="45" y="32"/>
                </a:lnTo>
                <a:lnTo>
                  <a:pt x="43" y="31"/>
                </a:lnTo>
                <a:lnTo>
                  <a:pt x="42" y="30"/>
                </a:lnTo>
                <a:lnTo>
                  <a:pt x="38" y="29"/>
                </a:lnTo>
                <a:lnTo>
                  <a:pt x="39" y="24"/>
                </a:lnTo>
                <a:lnTo>
                  <a:pt x="40" y="19"/>
                </a:lnTo>
                <a:lnTo>
                  <a:pt x="26" y="9"/>
                </a:lnTo>
                <a:lnTo>
                  <a:pt x="25" y="8"/>
                </a:lnTo>
                <a:lnTo>
                  <a:pt x="25" y="7"/>
                </a:lnTo>
                <a:lnTo>
                  <a:pt x="24" y="6"/>
                </a:lnTo>
                <a:lnTo>
                  <a:pt x="24" y="4"/>
                </a:lnTo>
                <a:lnTo>
                  <a:pt x="23" y="3"/>
                </a:lnTo>
                <a:lnTo>
                  <a:pt x="23" y="0"/>
                </a:lnTo>
                <a:lnTo>
                  <a:pt x="22" y="2"/>
                </a:lnTo>
                <a:lnTo>
                  <a:pt x="22" y="4"/>
                </a:lnTo>
                <a:lnTo>
                  <a:pt x="20" y="6"/>
                </a:lnTo>
                <a:lnTo>
                  <a:pt x="20" y="7"/>
                </a:lnTo>
                <a:lnTo>
                  <a:pt x="19" y="7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79" name="Freeform 77"/>
          <xdr:cNvSpPr>
            <a:spLocks/>
          </xdr:cNvSpPr>
        </xdr:nvSpPr>
        <xdr:spPr bwMode="auto">
          <a:xfrm>
            <a:off x="2799325" y="1255146"/>
            <a:ext cx="800294" cy="764887"/>
          </a:xfrm>
          <a:custGeom>
            <a:avLst/>
            <a:gdLst>
              <a:gd name="T0" fmla="*/ 2147483647 w 84"/>
              <a:gd name="T1" fmla="*/ 2147483647 h 78"/>
              <a:gd name="T2" fmla="*/ 2147483647 w 84"/>
              <a:gd name="T3" fmla="*/ 2147483647 h 78"/>
              <a:gd name="T4" fmla="*/ 2147483647 w 84"/>
              <a:gd name="T5" fmla="*/ 2147483647 h 78"/>
              <a:gd name="T6" fmla="*/ 2147483647 w 84"/>
              <a:gd name="T7" fmla="*/ 2147483647 h 78"/>
              <a:gd name="T8" fmla="*/ 2147483647 w 84"/>
              <a:gd name="T9" fmla="*/ 2147483647 h 78"/>
              <a:gd name="T10" fmla="*/ 2147483647 w 84"/>
              <a:gd name="T11" fmla="*/ 2147483647 h 78"/>
              <a:gd name="T12" fmla="*/ 2147483647 w 84"/>
              <a:gd name="T13" fmla="*/ 2147483647 h 78"/>
              <a:gd name="T14" fmla="*/ 2147483647 w 84"/>
              <a:gd name="T15" fmla="*/ 2147483647 h 78"/>
              <a:gd name="T16" fmla="*/ 2147483647 w 84"/>
              <a:gd name="T17" fmla="*/ 2147483647 h 78"/>
              <a:gd name="T18" fmla="*/ 2147483647 w 84"/>
              <a:gd name="T19" fmla="*/ 2147483647 h 78"/>
              <a:gd name="T20" fmla="*/ 2147483647 w 84"/>
              <a:gd name="T21" fmla="*/ 2147483647 h 78"/>
              <a:gd name="T22" fmla="*/ 2147483647 w 84"/>
              <a:gd name="T23" fmla="*/ 2147483647 h 78"/>
              <a:gd name="T24" fmla="*/ 2147483647 w 84"/>
              <a:gd name="T25" fmla="*/ 2147483647 h 78"/>
              <a:gd name="T26" fmla="*/ 2147483647 w 84"/>
              <a:gd name="T27" fmla="*/ 2147483647 h 78"/>
              <a:gd name="T28" fmla="*/ 2147483647 w 84"/>
              <a:gd name="T29" fmla="*/ 2147483647 h 78"/>
              <a:gd name="T30" fmla="*/ 2147483647 w 84"/>
              <a:gd name="T31" fmla="*/ 2147483647 h 78"/>
              <a:gd name="T32" fmla="*/ 2147483647 w 84"/>
              <a:gd name="T33" fmla="*/ 2147483647 h 78"/>
              <a:gd name="T34" fmla="*/ 2147483647 w 84"/>
              <a:gd name="T35" fmla="*/ 2147483647 h 78"/>
              <a:gd name="T36" fmla="*/ 2147483647 w 84"/>
              <a:gd name="T37" fmla="*/ 0 h 78"/>
              <a:gd name="T38" fmla="*/ 2147483647 w 84"/>
              <a:gd name="T39" fmla="*/ 2147483647 h 78"/>
              <a:gd name="T40" fmla="*/ 0 w 84"/>
              <a:gd name="T41" fmla="*/ 2147483647 h 78"/>
              <a:gd name="T42" fmla="*/ 2147483647 w 84"/>
              <a:gd name="T43" fmla="*/ 2147483647 h 78"/>
              <a:gd name="T44" fmla="*/ 2147483647 w 84"/>
              <a:gd name="T45" fmla="*/ 2147483647 h 78"/>
              <a:gd name="T46" fmla="*/ 2147483647 w 84"/>
              <a:gd name="T47" fmla="*/ 2147483647 h 78"/>
              <a:gd name="T48" fmla="*/ 2147483647 w 84"/>
              <a:gd name="T49" fmla="*/ 2147483647 h 78"/>
              <a:gd name="T50" fmla="*/ 2147483647 w 84"/>
              <a:gd name="T51" fmla="*/ 2147483647 h 78"/>
              <a:gd name="T52" fmla="*/ 2147483647 w 84"/>
              <a:gd name="T53" fmla="*/ 2147483647 h 78"/>
              <a:gd name="T54" fmla="*/ 2147483647 w 84"/>
              <a:gd name="T55" fmla="*/ 2147483647 h 78"/>
              <a:gd name="T56" fmla="*/ 2147483647 w 84"/>
              <a:gd name="T57" fmla="*/ 2147483647 h 78"/>
              <a:gd name="T58" fmla="*/ 2147483647 w 84"/>
              <a:gd name="T59" fmla="*/ 2147483647 h 78"/>
              <a:gd name="T60" fmla="*/ 2147483647 w 84"/>
              <a:gd name="T61" fmla="*/ 2147483647 h 78"/>
              <a:gd name="T62" fmla="*/ 2147483647 w 84"/>
              <a:gd name="T63" fmla="*/ 2147483647 h 78"/>
              <a:gd name="T64" fmla="*/ 2147483647 w 84"/>
              <a:gd name="T65" fmla="*/ 2147483647 h 78"/>
              <a:gd name="T66" fmla="*/ 2147483647 w 84"/>
              <a:gd name="T67" fmla="*/ 2147483647 h 78"/>
              <a:gd name="T68" fmla="*/ 2147483647 w 84"/>
              <a:gd name="T69" fmla="*/ 2147483647 h 78"/>
              <a:gd name="T70" fmla="*/ 2147483647 w 84"/>
              <a:gd name="T71" fmla="*/ 2147483647 h 78"/>
              <a:gd name="T72" fmla="*/ 2147483647 w 84"/>
              <a:gd name="T73" fmla="*/ 2147483647 h 78"/>
              <a:gd name="T74" fmla="*/ 2147483647 w 84"/>
              <a:gd name="T75" fmla="*/ 2147483647 h 78"/>
              <a:gd name="T76" fmla="*/ 2147483647 w 84"/>
              <a:gd name="T77" fmla="*/ 2147483647 h 78"/>
              <a:gd name="T78" fmla="*/ 2147483647 w 84"/>
              <a:gd name="T79" fmla="*/ 2147483647 h 78"/>
              <a:gd name="T80" fmla="*/ 2147483647 w 84"/>
              <a:gd name="T81" fmla="*/ 2147483647 h 78"/>
              <a:gd name="T82" fmla="*/ 2147483647 w 84"/>
              <a:gd name="T83" fmla="*/ 2147483647 h 78"/>
              <a:gd name="T84" fmla="*/ 2147483647 w 84"/>
              <a:gd name="T85" fmla="*/ 2147483647 h 78"/>
              <a:gd name="T86" fmla="*/ 2147483647 w 84"/>
              <a:gd name="T87" fmla="*/ 2147483647 h 78"/>
              <a:gd name="T88" fmla="*/ 2147483647 w 84"/>
              <a:gd name="T89" fmla="*/ 2147483647 h 78"/>
              <a:gd name="T90" fmla="*/ 2147483647 w 84"/>
              <a:gd name="T91" fmla="*/ 2147483647 h 78"/>
              <a:gd name="T92" fmla="*/ 2147483647 w 84"/>
              <a:gd name="T93" fmla="*/ 2147483647 h 78"/>
              <a:gd name="T94" fmla="*/ 2147483647 w 84"/>
              <a:gd name="T95" fmla="*/ 2147483647 h 78"/>
              <a:gd name="T96" fmla="*/ 2147483647 w 84"/>
              <a:gd name="T97" fmla="*/ 2147483647 h 78"/>
              <a:gd name="T98" fmla="*/ 2147483647 w 84"/>
              <a:gd name="T99" fmla="*/ 2147483647 h 78"/>
              <a:gd name="T100" fmla="*/ 2147483647 w 84"/>
              <a:gd name="T101" fmla="*/ 2147483647 h 78"/>
              <a:gd name="T102" fmla="*/ 2147483647 w 84"/>
              <a:gd name="T103" fmla="*/ 2147483647 h 78"/>
              <a:gd name="T104" fmla="*/ 2147483647 w 84"/>
              <a:gd name="T105" fmla="*/ 2147483647 h 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84"/>
              <a:gd name="T160" fmla="*/ 0 h 78"/>
              <a:gd name="T161" fmla="*/ 84 w 84"/>
              <a:gd name="T162" fmla="*/ 78 h 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84" h="78">
                <a:moveTo>
                  <a:pt x="84" y="33"/>
                </a:moveTo>
                <a:lnTo>
                  <a:pt x="76" y="31"/>
                </a:lnTo>
                <a:lnTo>
                  <a:pt x="74" y="30"/>
                </a:lnTo>
                <a:lnTo>
                  <a:pt x="73" y="30"/>
                </a:lnTo>
                <a:lnTo>
                  <a:pt x="71" y="29"/>
                </a:lnTo>
                <a:lnTo>
                  <a:pt x="68" y="27"/>
                </a:lnTo>
                <a:lnTo>
                  <a:pt x="59" y="23"/>
                </a:lnTo>
                <a:lnTo>
                  <a:pt x="46" y="16"/>
                </a:lnTo>
                <a:lnTo>
                  <a:pt x="44" y="14"/>
                </a:lnTo>
                <a:lnTo>
                  <a:pt x="42" y="13"/>
                </a:lnTo>
                <a:lnTo>
                  <a:pt x="38" y="11"/>
                </a:lnTo>
                <a:lnTo>
                  <a:pt x="29" y="9"/>
                </a:lnTo>
                <a:lnTo>
                  <a:pt x="21" y="7"/>
                </a:lnTo>
                <a:lnTo>
                  <a:pt x="13" y="5"/>
                </a:lnTo>
                <a:lnTo>
                  <a:pt x="11" y="5"/>
                </a:lnTo>
                <a:lnTo>
                  <a:pt x="9" y="4"/>
                </a:lnTo>
                <a:lnTo>
                  <a:pt x="7" y="3"/>
                </a:lnTo>
                <a:lnTo>
                  <a:pt x="5" y="2"/>
                </a:lnTo>
                <a:lnTo>
                  <a:pt x="2" y="0"/>
                </a:lnTo>
                <a:lnTo>
                  <a:pt x="1" y="5"/>
                </a:lnTo>
                <a:lnTo>
                  <a:pt x="0" y="10"/>
                </a:lnTo>
                <a:lnTo>
                  <a:pt x="4" y="11"/>
                </a:lnTo>
                <a:lnTo>
                  <a:pt x="5" y="12"/>
                </a:lnTo>
                <a:lnTo>
                  <a:pt x="7" y="13"/>
                </a:lnTo>
                <a:lnTo>
                  <a:pt x="8" y="14"/>
                </a:lnTo>
                <a:lnTo>
                  <a:pt x="4" y="22"/>
                </a:lnTo>
                <a:lnTo>
                  <a:pt x="4" y="24"/>
                </a:lnTo>
                <a:lnTo>
                  <a:pt x="6" y="35"/>
                </a:lnTo>
                <a:lnTo>
                  <a:pt x="11" y="34"/>
                </a:lnTo>
                <a:lnTo>
                  <a:pt x="12" y="41"/>
                </a:lnTo>
                <a:lnTo>
                  <a:pt x="13" y="49"/>
                </a:lnTo>
                <a:lnTo>
                  <a:pt x="14" y="56"/>
                </a:lnTo>
                <a:lnTo>
                  <a:pt x="15" y="63"/>
                </a:lnTo>
                <a:lnTo>
                  <a:pt x="16" y="71"/>
                </a:lnTo>
                <a:lnTo>
                  <a:pt x="17" y="78"/>
                </a:lnTo>
                <a:lnTo>
                  <a:pt x="38" y="75"/>
                </a:lnTo>
                <a:lnTo>
                  <a:pt x="44" y="74"/>
                </a:lnTo>
                <a:lnTo>
                  <a:pt x="46" y="66"/>
                </a:lnTo>
                <a:lnTo>
                  <a:pt x="51" y="48"/>
                </a:lnTo>
                <a:lnTo>
                  <a:pt x="60" y="55"/>
                </a:lnTo>
                <a:lnTo>
                  <a:pt x="62" y="52"/>
                </a:lnTo>
                <a:lnTo>
                  <a:pt x="63" y="51"/>
                </a:lnTo>
                <a:lnTo>
                  <a:pt x="64" y="49"/>
                </a:lnTo>
                <a:lnTo>
                  <a:pt x="65" y="49"/>
                </a:lnTo>
                <a:lnTo>
                  <a:pt x="67" y="46"/>
                </a:lnTo>
                <a:lnTo>
                  <a:pt x="68" y="45"/>
                </a:lnTo>
                <a:lnTo>
                  <a:pt x="68" y="44"/>
                </a:lnTo>
                <a:lnTo>
                  <a:pt x="69" y="43"/>
                </a:lnTo>
                <a:lnTo>
                  <a:pt x="70" y="43"/>
                </a:lnTo>
                <a:lnTo>
                  <a:pt x="75" y="39"/>
                </a:lnTo>
                <a:lnTo>
                  <a:pt x="78" y="37"/>
                </a:lnTo>
                <a:lnTo>
                  <a:pt x="83" y="33"/>
                </a:lnTo>
                <a:lnTo>
                  <a:pt x="84" y="33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0" name="Freeform 78"/>
          <xdr:cNvSpPr>
            <a:spLocks/>
          </xdr:cNvSpPr>
        </xdr:nvSpPr>
        <xdr:spPr bwMode="auto">
          <a:xfrm>
            <a:off x="1599882" y="3994385"/>
            <a:ext cx="561517" cy="1166741"/>
          </a:xfrm>
          <a:custGeom>
            <a:avLst/>
            <a:gdLst>
              <a:gd name="T0" fmla="*/ 2147483647 w 59"/>
              <a:gd name="T1" fmla="*/ 2147483647 h 119"/>
              <a:gd name="T2" fmla="*/ 2147483647 w 59"/>
              <a:gd name="T3" fmla="*/ 2147483647 h 119"/>
              <a:gd name="T4" fmla="*/ 2147483647 w 59"/>
              <a:gd name="T5" fmla="*/ 2147483647 h 119"/>
              <a:gd name="T6" fmla="*/ 2147483647 w 59"/>
              <a:gd name="T7" fmla="*/ 2147483647 h 119"/>
              <a:gd name="T8" fmla="*/ 2147483647 w 59"/>
              <a:gd name="T9" fmla="*/ 2147483647 h 119"/>
              <a:gd name="T10" fmla="*/ 2147483647 w 59"/>
              <a:gd name="T11" fmla="*/ 2147483647 h 119"/>
              <a:gd name="T12" fmla="*/ 2147483647 w 59"/>
              <a:gd name="T13" fmla="*/ 2147483647 h 119"/>
              <a:gd name="T14" fmla="*/ 2147483647 w 59"/>
              <a:gd name="T15" fmla="*/ 2147483647 h 119"/>
              <a:gd name="T16" fmla="*/ 2147483647 w 59"/>
              <a:gd name="T17" fmla="*/ 2147483647 h 119"/>
              <a:gd name="T18" fmla="*/ 2147483647 w 59"/>
              <a:gd name="T19" fmla="*/ 2147483647 h 119"/>
              <a:gd name="T20" fmla="*/ 2147483647 w 59"/>
              <a:gd name="T21" fmla="*/ 2147483647 h 119"/>
              <a:gd name="T22" fmla="*/ 2147483647 w 59"/>
              <a:gd name="T23" fmla="*/ 2147483647 h 119"/>
              <a:gd name="T24" fmla="*/ 2147483647 w 59"/>
              <a:gd name="T25" fmla="*/ 2147483647 h 119"/>
              <a:gd name="T26" fmla="*/ 2147483647 w 59"/>
              <a:gd name="T27" fmla="*/ 2147483647 h 119"/>
              <a:gd name="T28" fmla="*/ 2147483647 w 59"/>
              <a:gd name="T29" fmla="*/ 2147483647 h 119"/>
              <a:gd name="T30" fmla="*/ 0 w 59"/>
              <a:gd name="T31" fmla="*/ 2147483647 h 119"/>
              <a:gd name="T32" fmla="*/ 0 w 59"/>
              <a:gd name="T33" fmla="*/ 2147483647 h 119"/>
              <a:gd name="T34" fmla="*/ 2147483647 w 59"/>
              <a:gd name="T35" fmla="*/ 2147483647 h 119"/>
              <a:gd name="T36" fmla="*/ 2147483647 w 59"/>
              <a:gd name="T37" fmla="*/ 2147483647 h 119"/>
              <a:gd name="T38" fmla="*/ 2147483647 w 59"/>
              <a:gd name="T39" fmla="*/ 2147483647 h 119"/>
              <a:gd name="T40" fmla="*/ 2147483647 w 59"/>
              <a:gd name="T41" fmla="*/ 2147483647 h 119"/>
              <a:gd name="T42" fmla="*/ 2147483647 w 59"/>
              <a:gd name="T43" fmla="*/ 2147483647 h 119"/>
              <a:gd name="T44" fmla="*/ 2147483647 w 59"/>
              <a:gd name="T45" fmla="*/ 2147483647 h 119"/>
              <a:gd name="T46" fmla="*/ 2147483647 w 59"/>
              <a:gd name="T47" fmla="*/ 2147483647 h 119"/>
              <a:gd name="T48" fmla="*/ 2147483647 w 59"/>
              <a:gd name="T49" fmla="*/ 2147483647 h 119"/>
              <a:gd name="T50" fmla="*/ 2147483647 w 59"/>
              <a:gd name="T51" fmla="*/ 2147483647 h 119"/>
              <a:gd name="T52" fmla="*/ 2147483647 w 59"/>
              <a:gd name="T53" fmla="*/ 2147483647 h 119"/>
              <a:gd name="T54" fmla="*/ 2147483647 w 59"/>
              <a:gd name="T55" fmla="*/ 2147483647 h 119"/>
              <a:gd name="T56" fmla="*/ 2147483647 w 59"/>
              <a:gd name="T57" fmla="*/ 2147483647 h 119"/>
              <a:gd name="T58" fmla="*/ 2147483647 w 59"/>
              <a:gd name="T59" fmla="*/ 2147483647 h 119"/>
              <a:gd name="T60" fmla="*/ 2147483647 w 59"/>
              <a:gd name="T61" fmla="*/ 2147483647 h 119"/>
              <a:gd name="T62" fmla="*/ 2147483647 w 59"/>
              <a:gd name="T63" fmla="*/ 2147483647 h 119"/>
              <a:gd name="T64" fmla="*/ 2147483647 w 59"/>
              <a:gd name="T65" fmla="*/ 2147483647 h 119"/>
              <a:gd name="T66" fmla="*/ 2147483647 w 59"/>
              <a:gd name="T67" fmla="*/ 0 h 119"/>
              <a:gd name="T68" fmla="*/ 2147483647 w 59"/>
              <a:gd name="T69" fmla="*/ 2147483647 h 119"/>
              <a:gd name="T70" fmla="*/ 2147483647 w 59"/>
              <a:gd name="T71" fmla="*/ 2147483647 h 119"/>
              <a:gd name="T72" fmla="*/ 2147483647 w 59"/>
              <a:gd name="T73" fmla="*/ 2147483647 h 119"/>
              <a:gd name="T74" fmla="*/ 2147483647 w 59"/>
              <a:gd name="T75" fmla="*/ 2147483647 h 119"/>
              <a:gd name="T76" fmla="*/ 2147483647 w 59"/>
              <a:gd name="T77" fmla="*/ 2147483647 h 119"/>
              <a:gd name="T78" fmla="*/ 2147483647 w 59"/>
              <a:gd name="T79" fmla="*/ 2147483647 h 119"/>
              <a:gd name="T80" fmla="*/ 2147483647 w 59"/>
              <a:gd name="T81" fmla="*/ 2147483647 h 119"/>
              <a:gd name="T82" fmla="*/ 2147483647 w 59"/>
              <a:gd name="T83" fmla="*/ 2147483647 h 119"/>
              <a:gd name="T84" fmla="*/ 2147483647 w 59"/>
              <a:gd name="T85" fmla="*/ 2147483647 h 119"/>
              <a:gd name="T86" fmla="*/ 2147483647 w 59"/>
              <a:gd name="T87" fmla="*/ 2147483647 h 119"/>
              <a:gd name="T88" fmla="*/ 2147483647 w 59"/>
              <a:gd name="T89" fmla="*/ 2147483647 h 119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59"/>
              <a:gd name="T136" fmla="*/ 0 h 119"/>
              <a:gd name="T137" fmla="*/ 59 w 59"/>
              <a:gd name="T138" fmla="*/ 119 h 119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59" h="119">
                <a:moveTo>
                  <a:pt x="52" y="104"/>
                </a:moveTo>
                <a:lnTo>
                  <a:pt x="52" y="105"/>
                </a:lnTo>
                <a:lnTo>
                  <a:pt x="51" y="106"/>
                </a:lnTo>
                <a:lnTo>
                  <a:pt x="48" y="107"/>
                </a:lnTo>
                <a:lnTo>
                  <a:pt x="43" y="109"/>
                </a:lnTo>
                <a:lnTo>
                  <a:pt x="41" y="110"/>
                </a:lnTo>
                <a:lnTo>
                  <a:pt x="39" y="111"/>
                </a:lnTo>
                <a:lnTo>
                  <a:pt x="39" y="112"/>
                </a:lnTo>
                <a:lnTo>
                  <a:pt x="36" y="112"/>
                </a:lnTo>
                <a:lnTo>
                  <a:pt x="32" y="112"/>
                </a:lnTo>
                <a:lnTo>
                  <a:pt x="32" y="116"/>
                </a:lnTo>
                <a:lnTo>
                  <a:pt x="32" y="117"/>
                </a:lnTo>
                <a:lnTo>
                  <a:pt x="30" y="119"/>
                </a:lnTo>
                <a:lnTo>
                  <a:pt x="26" y="116"/>
                </a:lnTo>
                <a:lnTo>
                  <a:pt x="24" y="115"/>
                </a:lnTo>
                <a:lnTo>
                  <a:pt x="22" y="112"/>
                </a:lnTo>
                <a:lnTo>
                  <a:pt x="22" y="111"/>
                </a:lnTo>
                <a:lnTo>
                  <a:pt x="21" y="110"/>
                </a:lnTo>
                <a:lnTo>
                  <a:pt x="17" y="106"/>
                </a:lnTo>
                <a:lnTo>
                  <a:pt x="13" y="104"/>
                </a:lnTo>
                <a:lnTo>
                  <a:pt x="14" y="103"/>
                </a:lnTo>
                <a:lnTo>
                  <a:pt x="14" y="102"/>
                </a:lnTo>
                <a:lnTo>
                  <a:pt x="13" y="99"/>
                </a:lnTo>
                <a:lnTo>
                  <a:pt x="11" y="96"/>
                </a:lnTo>
                <a:lnTo>
                  <a:pt x="9" y="95"/>
                </a:lnTo>
                <a:lnTo>
                  <a:pt x="8" y="92"/>
                </a:lnTo>
                <a:lnTo>
                  <a:pt x="6" y="90"/>
                </a:lnTo>
                <a:lnTo>
                  <a:pt x="6" y="89"/>
                </a:lnTo>
                <a:lnTo>
                  <a:pt x="5" y="85"/>
                </a:lnTo>
                <a:lnTo>
                  <a:pt x="4" y="83"/>
                </a:lnTo>
                <a:lnTo>
                  <a:pt x="0" y="80"/>
                </a:lnTo>
                <a:lnTo>
                  <a:pt x="0" y="77"/>
                </a:lnTo>
                <a:lnTo>
                  <a:pt x="0" y="73"/>
                </a:lnTo>
                <a:lnTo>
                  <a:pt x="3" y="72"/>
                </a:lnTo>
                <a:lnTo>
                  <a:pt x="6" y="71"/>
                </a:lnTo>
                <a:lnTo>
                  <a:pt x="7" y="70"/>
                </a:lnTo>
                <a:lnTo>
                  <a:pt x="8" y="68"/>
                </a:lnTo>
                <a:lnTo>
                  <a:pt x="10" y="65"/>
                </a:lnTo>
                <a:lnTo>
                  <a:pt x="10" y="63"/>
                </a:lnTo>
                <a:lnTo>
                  <a:pt x="10" y="62"/>
                </a:lnTo>
                <a:lnTo>
                  <a:pt x="9" y="59"/>
                </a:lnTo>
                <a:lnTo>
                  <a:pt x="9" y="54"/>
                </a:lnTo>
                <a:lnTo>
                  <a:pt x="10" y="52"/>
                </a:lnTo>
                <a:lnTo>
                  <a:pt x="11" y="50"/>
                </a:lnTo>
                <a:lnTo>
                  <a:pt x="12" y="45"/>
                </a:lnTo>
                <a:lnTo>
                  <a:pt x="12" y="36"/>
                </a:lnTo>
                <a:lnTo>
                  <a:pt x="14" y="34"/>
                </a:lnTo>
                <a:lnTo>
                  <a:pt x="15" y="33"/>
                </a:lnTo>
                <a:lnTo>
                  <a:pt x="16" y="33"/>
                </a:lnTo>
                <a:lnTo>
                  <a:pt x="21" y="27"/>
                </a:lnTo>
                <a:lnTo>
                  <a:pt x="21" y="26"/>
                </a:lnTo>
                <a:lnTo>
                  <a:pt x="22" y="26"/>
                </a:lnTo>
                <a:lnTo>
                  <a:pt x="23" y="24"/>
                </a:lnTo>
                <a:lnTo>
                  <a:pt x="28" y="12"/>
                </a:lnTo>
                <a:lnTo>
                  <a:pt x="28" y="11"/>
                </a:lnTo>
                <a:lnTo>
                  <a:pt x="28" y="10"/>
                </a:lnTo>
                <a:lnTo>
                  <a:pt x="29" y="9"/>
                </a:lnTo>
                <a:lnTo>
                  <a:pt x="29" y="7"/>
                </a:lnTo>
                <a:lnTo>
                  <a:pt x="29" y="5"/>
                </a:lnTo>
                <a:lnTo>
                  <a:pt x="28" y="4"/>
                </a:lnTo>
                <a:lnTo>
                  <a:pt x="29" y="4"/>
                </a:lnTo>
                <a:lnTo>
                  <a:pt x="59" y="0"/>
                </a:lnTo>
                <a:lnTo>
                  <a:pt x="59" y="1"/>
                </a:lnTo>
                <a:lnTo>
                  <a:pt x="58" y="3"/>
                </a:lnTo>
                <a:lnTo>
                  <a:pt x="57" y="5"/>
                </a:lnTo>
                <a:lnTo>
                  <a:pt x="55" y="11"/>
                </a:lnTo>
                <a:lnTo>
                  <a:pt x="54" y="12"/>
                </a:lnTo>
                <a:lnTo>
                  <a:pt x="52" y="18"/>
                </a:lnTo>
                <a:lnTo>
                  <a:pt x="50" y="26"/>
                </a:lnTo>
                <a:lnTo>
                  <a:pt x="49" y="28"/>
                </a:lnTo>
                <a:lnTo>
                  <a:pt x="49" y="31"/>
                </a:lnTo>
                <a:lnTo>
                  <a:pt x="48" y="33"/>
                </a:lnTo>
                <a:lnTo>
                  <a:pt x="46" y="35"/>
                </a:lnTo>
                <a:lnTo>
                  <a:pt x="44" y="39"/>
                </a:lnTo>
                <a:lnTo>
                  <a:pt x="43" y="42"/>
                </a:lnTo>
                <a:lnTo>
                  <a:pt x="42" y="49"/>
                </a:lnTo>
                <a:lnTo>
                  <a:pt x="41" y="51"/>
                </a:lnTo>
                <a:lnTo>
                  <a:pt x="41" y="52"/>
                </a:lnTo>
                <a:lnTo>
                  <a:pt x="42" y="56"/>
                </a:lnTo>
                <a:lnTo>
                  <a:pt x="42" y="61"/>
                </a:lnTo>
                <a:lnTo>
                  <a:pt x="42" y="66"/>
                </a:lnTo>
                <a:lnTo>
                  <a:pt x="42" y="71"/>
                </a:lnTo>
                <a:lnTo>
                  <a:pt x="46" y="86"/>
                </a:lnTo>
                <a:lnTo>
                  <a:pt x="51" y="101"/>
                </a:lnTo>
                <a:lnTo>
                  <a:pt x="52" y="104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1" name="Freeform 79"/>
          <xdr:cNvSpPr>
            <a:spLocks/>
          </xdr:cNvSpPr>
        </xdr:nvSpPr>
        <xdr:spPr bwMode="auto">
          <a:xfrm>
            <a:off x="971510" y="3718711"/>
            <a:ext cx="1058170" cy="421268"/>
          </a:xfrm>
          <a:custGeom>
            <a:avLst/>
            <a:gdLst>
              <a:gd name="T0" fmla="*/ 2147483647 w 111"/>
              <a:gd name="T1" fmla="*/ 2147483647 h 43"/>
              <a:gd name="T2" fmla="*/ 0 w 111"/>
              <a:gd name="T3" fmla="*/ 2147483647 h 43"/>
              <a:gd name="T4" fmla="*/ 0 w 111"/>
              <a:gd name="T5" fmla="*/ 2147483647 h 43"/>
              <a:gd name="T6" fmla="*/ 2147483647 w 111"/>
              <a:gd name="T7" fmla="*/ 2147483647 h 43"/>
              <a:gd name="T8" fmla="*/ 2147483647 w 111"/>
              <a:gd name="T9" fmla="*/ 2147483647 h 43"/>
              <a:gd name="T10" fmla="*/ 2147483647 w 111"/>
              <a:gd name="T11" fmla="*/ 2147483647 h 43"/>
              <a:gd name="T12" fmla="*/ 2147483647 w 111"/>
              <a:gd name="T13" fmla="*/ 2147483647 h 43"/>
              <a:gd name="T14" fmla="*/ 2147483647 w 111"/>
              <a:gd name="T15" fmla="*/ 2147483647 h 43"/>
              <a:gd name="T16" fmla="*/ 2147483647 w 111"/>
              <a:gd name="T17" fmla="*/ 2147483647 h 43"/>
              <a:gd name="T18" fmla="*/ 2147483647 w 111"/>
              <a:gd name="T19" fmla="*/ 2147483647 h 43"/>
              <a:gd name="T20" fmla="*/ 2147483647 w 111"/>
              <a:gd name="T21" fmla="*/ 2147483647 h 43"/>
              <a:gd name="T22" fmla="*/ 2147483647 w 111"/>
              <a:gd name="T23" fmla="*/ 2147483647 h 43"/>
              <a:gd name="T24" fmla="*/ 2147483647 w 111"/>
              <a:gd name="T25" fmla="*/ 2147483647 h 43"/>
              <a:gd name="T26" fmla="*/ 2147483647 w 111"/>
              <a:gd name="T27" fmla="*/ 2147483647 h 43"/>
              <a:gd name="T28" fmla="*/ 2147483647 w 111"/>
              <a:gd name="T29" fmla="*/ 2147483647 h 43"/>
              <a:gd name="T30" fmla="*/ 2147483647 w 111"/>
              <a:gd name="T31" fmla="*/ 2147483647 h 43"/>
              <a:gd name="T32" fmla="*/ 2147483647 w 111"/>
              <a:gd name="T33" fmla="*/ 2147483647 h 43"/>
              <a:gd name="T34" fmla="*/ 2147483647 w 111"/>
              <a:gd name="T35" fmla="*/ 2147483647 h 43"/>
              <a:gd name="T36" fmla="*/ 2147483647 w 111"/>
              <a:gd name="T37" fmla="*/ 2147483647 h 43"/>
              <a:gd name="T38" fmla="*/ 2147483647 w 111"/>
              <a:gd name="T39" fmla="*/ 2147483647 h 43"/>
              <a:gd name="T40" fmla="*/ 2147483647 w 111"/>
              <a:gd name="T41" fmla="*/ 2147483647 h 43"/>
              <a:gd name="T42" fmla="*/ 2147483647 w 111"/>
              <a:gd name="T43" fmla="*/ 2147483647 h 43"/>
              <a:gd name="T44" fmla="*/ 2147483647 w 111"/>
              <a:gd name="T45" fmla="*/ 2147483647 h 43"/>
              <a:gd name="T46" fmla="*/ 2147483647 w 111"/>
              <a:gd name="T47" fmla="*/ 2147483647 h 43"/>
              <a:gd name="T48" fmla="*/ 2147483647 w 111"/>
              <a:gd name="T49" fmla="*/ 2147483647 h 43"/>
              <a:gd name="T50" fmla="*/ 2147483647 w 111"/>
              <a:gd name="T51" fmla="*/ 2147483647 h 43"/>
              <a:gd name="T52" fmla="*/ 2147483647 w 111"/>
              <a:gd name="T53" fmla="*/ 2147483647 h 43"/>
              <a:gd name="T54" fmla="*/ 2147483647 w 111"/>
              <a:gd name="T55" fmla="*/ 2147483647 h 43"/>
              <a:gd name="T56" fmla="*/ 2147483647 w 111"/>
              <a:gd name="T57" fmla="*/ 2147483647 h 43"/>
              <a:gd name="T58" fmla="*/ 2147483647 w 111"/>
              <a:gd name="T59" fmla="*/ 2147483647 h 43"/>
              <a:gd name="T60" fmla="*/ 2147483647 w 111"/>
              <a:gd name="T61" fmla="*/ 2147483647 h 43"/>
              <a:gd name="T62" fmla="*/ 2147483647 w 111"/>
              <a:gd name="T63" fmla="*/ 0 h 43"/>
              <a:gd name="T64" fmla="*/ 2147483647 w 111"/>
              <a:gd name="T65" fmla="*/ 0 h 43"/>
              <a:gd name="T66" fmla="*/ 2147483647 w 111"/>
              <a:gd name="T67" fmla="*/ 0 h 43"/>
              <a:gd name="T68" fmla="*/ 2147483647 w 111"/>
              <a:gd name="T69" fmla="*/ 2147483647 h 43"/>
              <a:gd name="T70" fmla="*/ 2147483647 w 111"/>
              <a:gd name="T71" fmla="*/ 2147483647 h 43"/>
              <a:gd name="T72" fmla="*/ 2147483647 w 111"/>
              <a:gd name="T73" fmla="*/ 2147483647 h 43"/>
              <a:gd name="T74" fmla="*/ 2147483647 w 111"/>
              <a:gd name="T75" fmla="*/ 2147483647 h 43"/>
              <a:gd name="T76" fmla="*/ 2147483647 w 111"/>
              <a:gd name="T77" fmla="*/ 2147483647 h 43"/>
              <a:gd name="T78" fmla="*/ 2147483647 w 111"/>
              <a:gd name="T79" fmla="*/ 2147483647 h 43"/>
              <a:gd name="T80" fmla="*/ 2147483647 w 111"/>
              <a:gd name="T81" fmla="*/ 2147483647 h 43"/>
              <a:gd name="T82" fmla="*/ 2147483647 w 111"/>
              <a:gd name="T83" fmla="*/ 2147483647 h 43"/>
              <a:gd name="T84" fmla="*/ 2147483647 w 111"/>
              <a:gd name="T85" fmla="*/ 2147483647 h 43"/>
              <a:gd name="T86" fmla="*/ 2147483647 w 111"/>
              <a:gd name="T87" fmla="*/ 2147483647 h 43"/>
              <a:gd name="T88" fmla="*/ 2147483647 w 111"/>
              <a:gd name="T89" fmla="*/ 2147483647 h 43"/>
              <a:gd name="T90" fmla="*/ 2147483647 w 111"/>
              <a:gd name="T91" fmla="*/ 2147483647 h 43"/>
              <a:gd name="T92" fmla="*/ 2147483647 w 111"/>
              <a:gd name="T93" fmla="*/ 2147483647 h 43"/>
              <a:gd name="T94" fmla="*/ 2147483647 w 111"/>
              <a:gd name="T95" fmla="*/ 2147483647 h 43"/>
              <a:gd name="T96" fmla="*/ 2147483647 w 111"/>
              <a:gd name="T97" fmla="*/ 2147483647 h 43"/>
              <a:gd name="T98" fmla="*/ 2147483647 w 111"/>
              <a:gd name="T99" fmla="*/ 2147483647 h 43"/>
              <a:gd name="T100" fmla="*/ 2147483647 w 111"/>
              <a:gd name="T101" fmla="*/ 2147483647 h 43"/>
              <a:gd name="T102" fmla="*/ 2147483647 w 111"/>
              <a:gd name="T103" fmla="*/ 2147483647 h 43"/>
              <a:gd name="T104" fmla="*/ 2147483647 w 111"/>
              <a:gd name="T105" fmla="*/ 2147483647 h 43"/>
              <a:gd name="T106" fmla="*/ 2147483647 w 111"/>
              <a:gd name="T107" fmla="*/ 2147483647 h 43"/>
              <a:gd name="T108" fmla="*/ 2147483647 w 111"/>
              <a:gd name="T109" fmla="*/ 2147483647 h 43"/>
              <a:gd name="T110" fmla="*/ 2147483647 w 111"/>
              <a:gd name="T111" fmla="*/ 2147483647 h 43"/>
              <a:gd name="T112" fmla="*/ 2147483647 w 111"/>
              <a:gd name="T113" fmla="*/ 2147483647 h 43"/>
              <a:gd name="T114" fmla="*/ 2147483647 w 111"/>
              <a:gd name="T115" fmla="*/ 2147483647 h 43"/>
              <a:gd name="T116" fmla="*/ 2147483647 w 111"/>
              <a:gd name="T117" fmla="*/ 2147483647 h 4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11"/>
              <a:gd name="T178" fmla="*/ 0 h 43"/>
              <a:gd name="T179" fmla="*/ 111 w 111"/>
              <a:gd name="T180" fmla="*/ 43 h 4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11" h="43">
                <a:moveTo>
                  <a:pt x="13" y="27"/>
                </a:moveTo>
                <a:lnTo>
                  <a:pt x="0" y="25"/>
                </a:lnTo>
                <a:lnTo>
                  <a:pt x="0" y="27"/>
                </a:lnTo>
                <a:lnTo>
                  <a:pt x="1" y="32"/>
                </a:lnTo>
                <a:lnTo>
                  <a:pt x="2" y="34"/>
                </a:lnTo>
                <a:lnTo>
                  <a:pt x="2" y="35"/>
                </a:lnTo>
                <a:lnTo>
                  <a:pt x="3" y="38"/>
                </a:lnTo>
                <a:lnTo>
                  <a:pt x="4" y="39"/>
                </a:lnTo>
                <a:lnTo>
                  <a:pt x="5" y="41"/>
                </a:lnTo>
                <a:lnTo>
                  <a:pt x="6" y="43"/>
                </a:lnTo>
                <a:lnTo>
                  <a:pt x="14" y="42"/>
                </a:lnTo>
                <a:lnTo>
                  <a:pt x="42" y="39"/>
                </a:lnTo>
                <a:lnTo>
                  <a:pt x="77" y="35"/>
                </a:lnTo>
                <a:lnTo>
                  <a:pt x="94" y="32"/>
                </a:lnTo>
                <a:lnTo>
                  <a:pt x="94" y="31"/>
                </a:lnTo>
                <a:lnTo>
                  <a:pt x="95" y="30"/>
                </a:lnTo>
                <a:lnTo>
                  <a:pt x="95" y="29"/>
                </a:lnTo>
                <a:lnTo>
                  <a:pt x="95" y="28"/>
                </a:lnTo>
                <a:lnTo>
                  <a:pt x="100" y="22"/>
                </a:lnTo>
                <a:lnTo>
                  <a:pt x="108" y="12"/>
                </a:lnTo>
                <a:lnTo>
                  <a:pt x="111" y="7"/>
                </a:lnTo>
                <a:lnTo>
                  <a:pt x="110" y="6"/>
                </a:lnTo>
                <a:lnTo>
                  <a:pt x="101" y="1"/>
                </a:lnTo>
                <a:lnTo>
                  <a:pt x="100" y="2"/>
                </a:lnTo>
                <a:lnTo>
                  <a:pt x="100" y="4"/>
                </a:lnTo>
                <a:lnTo>
                  <a:pt x="97" y="3"/>
                </a:lnTo>
                <a:lnTo>
                  <a:pt x="94" y="3"/>
                </a:lnTo>
                <a:lnTo>
                  <a:pt x="91" y="2"/>
                </a:lnTo>
                <a:lnTo>
                  <a:pt x="89" y="1"/>
                </a:lnTo>
                <a:lnTo>
                  <a:pt x="86" y="1"/>
                </a:lnTo>
                <a:lnTo>
                  <a:pt x="85" y="1"/>
                </a:lnTo>
                <a:lnTo>
                  <a:pt x="78" y="0"/>
                </a:lnTo>
                <a:lnTo>
                  <a:pt x="71" y="0"/>
                </a:lnTo>
                <a:lnTo>
                  <a:pt x="68" y="0"/>
                </a:lnTo>
                <a:lnTo>
                  <a:pt x="64" y="1"/>
                </a:lnTo>
                <a:lnTo>
                  <a:pt x="55" y="1"/>
                </a:lnTo>
                <a:lnTo>
                  <a:pt x="53" y="7"/>
                </a:lnTo>
                <a:lnTo>
                  <a:pt x="46" y="6"/>
                </a:lnTo>
                <a:lnTo>
                  <a:pt x="43" y="5"/>
                </a:lnTo>
                <a:lnTo>
                  <a:pt x="39" y="2"/>
                </a:lnTo>
                <a:lnTo>
                  <a:pt x="38" y="2"/>
                </a:lnTo>
                <a:lnTo>
                  <a:pt x="37" y="2"/>
                </a:lnTo>
                <a:lnTo>
                  <a:pt x="36" y="3"/>
                </a:lnTo>
                <a:lnTo>
                  <a:pt x="34" y="3"/>
                </a:lnTo>
                <a:lnTo>
                  <a:pt x="31" y="4"/>
                </a:lnTo>
                <a:lnTo>
                  <a:pt x="30" y="5"/>
                </a:lnTo>
                <a:lnTo>
                  <a:pt x="25" y="6"/>
                </a:lnTo>
                <a:lnTo>
                  <a:pt x="23" y="7"/>
                </a:lnTo>
                <a:lnTo>
                  <a:pt x="19" y="8"/>
                </a:lnTo>
                <a:lnTo>
                  <a:pt x="11" y="12"/>
                </a:lnTo>
                <a:lnTo>
                  <a:pt x="12" y="14"/>
                </a:lnTo>
                <a:lnTo>
                  <a:pt x="12" y="17"/>
                </a:lnTo>
                <a:lnTo>
                  <a:pt x="11" y="19"/>
                </a:lnTo>
                <a:lnTo>
                  <a:pt x="11" y="20"/>
                </a:lnTo>
                <a:lnTo>
                  <a:pt x="11" y="21"/>
                </a:lnTo>
                <a:lnTo>
                  <a:pt x="12" y="23"/>
                </a:lnTo>
                <a:lnTo>
                  <a:pt x="12" y="25"/>
                </a:lnTo>
                <a:lnTo>
                  <a:pt x="13" y="27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2" name="Freeform 80"/>
          <xdr:cNvSpPr>
            <a:spLocks/>
          </xdr:cNvSpPr>
        </xdr:nvSpPr>
        <xdr:spPr bwMode="auto">
          <a:xfrm>
            <a:off x="904652" y="3326561"/>
            <a:ext cx="1371361" cy="510574"/>
          </a:xfrm>
          <a:custGeom>
            <a:avLst/>
            <a:gdLst>
              <a:gd name="T0" fmla="*/ 2147483647 w 144"/>
              <a:gd name="T1" fmla="*/ 2147483647 h 52"/>
              <a:gd name="T2" fmla="*/ 2147483647 w 144"/>
              <a:gd name="T3" fmla="*/ 2147483647 h 52"/>
              <a:gd name="T4" fmla="*/ 2147483647 w 144"/>
              <a:gd name="T5" fmla="*/ 2147483647 h 52"/>
              <a:gd name="T6" fmla="*/ 2147483647 w 144"/>
              <a:gd name="T7" fmla="*/ 2147483647 h 52"/>
              <a:gd name="T8" fmla="*/ 2147483647 w 144"/>
              <a:gd name="T9" fmla="*/ 2147483647 h 52"/>
              <a:gd name="T10" fmla="*/ 2147483647 w 144"/>
              <a:gd name="T11" fmla="*/ 2147483647 h 52"/>
              <a:gd name="T12" fmla="*/ 2147483647 w 144"/>
              <a:gd name="T13" fmla="*/ 2147483647 h 52"/>
              <a:gd name="T14" fmla="*/ 2147483647 w 144"/>
              <a:gd name="T15" fmla="*/ 2147483647 h 52"/>
              <a:gd name="T16" fmla="*/ 2147483647 w 144"/>
              <a:gd name="T17" fmla="*/ 2147483647 h 52"/>
              <a:gd name="T18" fmla="*/ 2147483647 w 144"/>
              <a:gd name="T19" fmla="*/ 2147483647 h 52"/>
              <a:gd name="T20" fmla="*/ 2147483647 w 144"/>
              <a:gd name="T21" fmla="*/ 2147483647 h 52"/>
              <a:gd name="T22" fmla="*/ 2147483647 w 144"/>
              <a:gd name="T23" fmla="*/ 2147483647 h 52"/>
              <a:gd name="T24" fmla="*/ 2147483647 w 144"/>
              <a:gd name="T25" fmla="*/ 2147483647 h 52"/>
              <a:gd name="T26" fmla="*/ 2147483647 w 144"/>
              <a:gd name="T27" fmla="*/ 2147483647 h 52"/>
              <a:gd name="T28" fmla="*/ 2147483647 w 144"/>
              <a:gd name="T29" fmla="*/ 2147483647 h 52"/>
              <a:gd name="T30" fmla="*/ 2147483647 w 144"/>
              <a:gd name="T31" fmla="*/ 2147483647 h 52"/>
              <a:gd name="T32" fmla="*/ 2147483647 w 144"/>
              <a:gd name="T33" fmla="*/ 2147483647 h 52"/>
              <a:gd name="T34" fmla="*/ 2147483647 w 144"/>
              <a:gd name="T35" fmla="*/ 2147483647 h 52"/>
              <a:gd name="T36" fmla="*/ 2147483647 w 144"/>
              <a:gd name="T37" fmla="*/ 2147483647 h 52"/>
              <a:gd name="T38" fmla="*/ 2147483647 w 144"/>
              <a:gd name="T39" fmla="*/ 2147483647 h 52"/>
              <a:gd name="T40" fmla="*/ 2147483647 w 144"/>
              <a:gd name="T41" fmla="*/ 2147483647 h 52"/>
              <a:gd name="T42" fmla="*/ 2147483647 w 144"/>
              <a:gd name="T43" fmla="*/ 2147483647 h 52"/>
              <a:gd name="T44" fmla="*/ 2147483647 w 144"/>
              <a:gd name="T45" fmla="*/ 2147483647 h 52"/>
              <a:gd name="T46" fmla="*/ 2147483647 w 144"/>
              <a:gd name="T47" fmla="*/ 2147483647 h 52"/>
              <a:gd name="T48" fmla="*/ 2147483647 w 144"/>
              <a:gd name="T49" fmla="*/ 2147483647 h 52"/>
              <a:gd name="T50" fmla="*/ 2147483647 w 144"/>
              <a:gd name="T51" fmla="*/ 2147483647 h 52"/>
              <a:gd name="T52" fmla="*/ 2147483647 w 144"/>
              <a:gd name="T53" fmla="*/ 2147483647 h 52"/>
              <a:gd name="T54" fmla="*/ 2147483647 w 144"/>
              <a:gd name="T55" fmla="*/ 2147483647 h 52"/>
              <a:gd name="T56" fmla="*/ 2147483647 w 144"/>
              <a:gd name="T57" fmla="*/ 2147483647 h 52"/>
              <a:gd name="T58" fmla="*/ 2147483647 w 144"/>
              <a:gd name="T59" fmla="*/ 2147483647 h 52"/>
              <a:gd name="T60" fmla="*/ 2147483647 w 144"/>
              <a:gd name="T61" fmla="*/ 2147483647 h 52"/>
              <a:gd name="T62" fmla="*/ 2147483647 w 144"/>
              <a:gd name="T63" fmla="*/ 2147483647 h 52"/>
              <a:gd name="T64" fmla="*/ 2147483647 w 144"/>
              <a:gd name="T65" fmla="*/ 2147483647 h 52"/>
              <a:gd name="T66" fmla="*/ 2147483647 w 144"/>
              <a:gd name="T67" fmla="*/ 2147483647 h 52"/>
              <a:gd name="T68" fmla="*/ 2147483647 w 144"/>
              <a:gd name="T69" fmla="*/ 2147483647 h 52"/>
              <a:gd name="T70" fmla="*/ 2147483647 w 144"/>
              <a:gd name="T71" fmla="*/ 2147483647 h 52"/>
              <a:gd name="T72" fmla="*/ 2147483647 w 144"/>
              <a:gd name="T73" fmla="*/ 0 h 52"/>
              <a:gd name="T74" fmla="*/ 2147483647 w 144"/>
              <a:gd name="T75" fmla="*/ 2147483647 h 52"/>
              <a:gd name="T76" fmla="*/ 2147483647 w 144"/>
              <a:gd name="T77" fmla="*/ 2147483647 h 52"/>
              <a:gd name="T78" fmla="*/ 2147483647 w 144"/>
              <a:gd name="T79" fmla="*/ 2147483647 h 52"/>
              <a:gd name="T80" fmla="*/ 2147483647 w 144"/>
              <a:gd name="T81" fmla="*/ 2147483647 h 52"/>
              <a:gd name="T82" fmla="*/ 2147483647 w 144"/>
              <a:gd name="T83" fmla="*/ 2147483647 h 52"/>
              <a:gd name="T84" fmla="*/ 2147483647 w 144"/>
              <a:gd name="T85" fmla="*/ 2147483647 h 52"/>
              <a:gd name="T86" fmla="*/ 2147483647 w 144"/>
              <a:gd name="T87" fmla="*/ 2147483647 h 52"/>
              <a:gd name="T88" fmla="*/ 2147483647 w 144"/>
              <a:gd name="T89" fmla="*/ 2147483647 h 52"/>
              <a:gd name="T90" fmla="*/ 2147483647 w 144"/>
              <a:gd name="T91" fmla="*/ 2147483647 h 52"/>
              <a:gd name="T92" fmla="*/ 2147483647 w 144"/>
              <a:gd name="T93" fmla="*/ 2147483647 h 52"/>
              <a:gd name="T94" fmla="*/ 2147483647 w 144"/>
              <a:gd name="T95" fmla="*/ 2147483647 h 52"/>
              <a:gd name="T96" fmla="*/ 2147483647 w 144"/>
              <a:gd name="T97" fmla="*/ 2147483647 h 52"/>
              <a:gd name="T98" fmla="*/ 2147483647 w 144"/>
              <a:gd name="T99" fmla="*/ 2147483647 h 52"/>
              <a:gd name="T100" fmla="*/ 2147483647 w 144"/>
              <a:gd name="T101" fmla="*/ 2147483647 h 52"/>
              <a:gd name="T102" fmla="*/ 2147483647 w 144"/>
              <a:gd name="T103" fmla="*/ 2147483647 h 52"/>
              <a:gd name="T104" fmla="*/ 2147483647 w 144"/>
              <a:gd name="T105" fmla="*/ 2147483647 h 52"/>
              <a:gd name="T106" fmla="*/ 2147483647 w 144"/>
              <a:gd name="T107" fmla="*/ 2147483647 h 52"/>
              <a:gd name="T108" fmla="*/ 2147483647 w 144"/>
              <a:gd name="T109" fmla="*/ 2147483647 h 5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144"/>
              <a:gd name="T166" fmla="*/ 0 h 52"/>
              <a:gd name="T167" fmla="*/ 144 w 144"/>
              <a:gd name="T168" fmla="*/ 52 h 52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144" h="52">
                <a:moveTo>
                  <a:pt x="18" y="52"/>
                </a:moveTo>
                <a:lnTo>
                  <a:pt x="26" y="48"/>
                </a:lnTo>
                <a:lnTo>
                  <a:pt x="26" y="45"/>
                </a:lnTo>
                <a:lnTo>
                  <a:pt x="27" y="41"/>
                </a:lnTo>
                <a:lnTo>
                  <a:pt x="27" y="33"/>
                </a:lnTo>
                <a:lnTo>
                  <a:pt x="30" y="33"/>
                </a:lnTo>
                <a:lnTo>
                  <a:pt x="31" y="31"/>
                </a:lnTo>
                <a:lnTo>
                  <a:pt x="31" y="29"/>
                </a:lnTo>
                <a:lnTo>
                  <a:pt x="31" y="27"/>
                </a:lnTo>
                <a:lnTo>
                  <a:pt x="32" y="21"/>
                </a:lnTo>
                <a:lnTo>
                  <a:pt x="40" y="21"/>
                </a:lnTo>
                <a:lnTo>
                  <a:pt x="44" y="20"/>
                </a:lnTo>
                <a:lnTo>
                  <a:pt x="49" y="20"/>
                </a:lnTo>
                <a:lnTo>
                  <a:pt x="55" y="20"/>
                </a:lnTo>
                <a:lnTo>
                  <a:pt x="58" y="20"/>
                </a:lnTo>
                <a:lnTo>
                  <a:pt x="62" y="21"/>
                </a:lnTo>
                <a:lnTo>
                  <a:pt x="63" y="21"/>
                </a:lnTo>
                <a:lnTo>
                  <a:pt x="65" y="22"/>
                </a:lnTo>
                <a:lnTo>
                  <a:pt x="65" y="23"/>
                </a:lnTo>
                <a:lnTo>
                  <a:pt x="67" y="26"/>
                </a:lnTo>
                <a:lnTo>
                  <a:pt x="68" y="27"/>
                </a:lnTo>
                <a:lnTo>
                  <a:pt x="69" y="27"/>
                </a:lnTo>
                <a:lnTo>
                  <a:pt x="74" y="29"/>
                </a:lnTo>
                <a:lnTo>
                  <a:pt x="77" y="29"/>
                </a:lnTo>
                <a:lnTo>
                  <a:pt x="80" y="33"/>
                </a:lnTo>
                <a:lnTo>
                  <a:pt x="81" y="34"/>
                </a:lnTo>
                <a:lnTo>
                  <a:pt x="86" y="36"/>
                </a:lnTo>
                <a:lnTo>
                  <a:pt x="85" y="40"/>
                </a:lnTo>
                <a:lnTo>
                  <a:pt x="92" y="41"/>
                </a:lnTo>
                <a:lnTo>
                  <a:pt x="93" y="41"/>
                </a:lnTo>
                <a:lnTo>
                  <a:pt x="96" y="41"/>
                </a:lnTo>
                <a:lnTo>
                  <a:pt x="98" y="42"/>
                </a:lnTo>
                <a:lnTo>
                  <a:pt x="101" y="43"/>
                </a:lnTo>
                <a:lnTo>
                  <a:pt x="104" y="43"/>
                </a:lnTo>
                <a:lnTo>
                  <a:pt x="107" y="44"/>
                </a:lnTo>
                <a:lnTo>
                  <a:pt x="108" y="42"/>
                </a:lnTo>
                <a:lnTo>
                  <a:pt x="108" y="41"/>
                </a:lnTo>
                <a:lnTo>
                  <a:pt x="117" y="46"/>
                </a:lnTo>
                <a:lnTo>
                  <a:pt x="118" y="47"/>
                </a:lnTo>
                <a:lnTo>
                  <a:pt x="123" y="40"/>
                </a:lnTo>
                <a:lnTo>
                  <a:pt x="126" y="35"/>
                </a:lnTo>
                <a:lnTo>
                  <a:pt x="128" y="33"/>
                </a:lnTo>
                <a:lnTo>
                  <a:pt x="129" y="31"/>
                </a:lnTo>
                <a:lnTo>
                  <a:pt x="130" y="31"/>
                </a:lnTo>
                <a:lnTo>
                  <a:pt x="132" y="29"/>
                </a:lnTo>
                <a:lnTo>
                  <a:pt x="134" y="28"/>
                </a:lnTo>
                <a:lnTo>
                  <a:pt x="136" y="27"/>
                </a:lnTo>
                <a:lnTo>
                  <a:pt x="138" y="27"/>
                </a:lnTo>
                <a:lnTo>
                  <a:pt x="140" y="26"/>
                </a:lnTo>
                <a:lnTo>
                  <a:pt x="143" y="26"/>
                </a:lnTo>
                <a:lnTo>
                  <a:pt x="144" y="25"/>
                </a:lnTo>
                <a:lnTo>
                  <a:pt x="144" y="24"/>
                </a:lnTo>
                <a:lnTo>
                  <a:pt x="142" y="24"/>
                </a:lnTo>
                <a:lnTo>
                  <a:pt x="139" y="25"/>
                </a:lnTo>
                <a:lnTo>
                  <a:pt x="136" y="25"/>
                </a:lnTo>
                <a:lnTo>
                  <a:pt x="135" y="25"/>
                </a:lnTo>
                <a:lnTo>
                  <a:pt x="132" y="26"/>
                </a:lnTo>
                <a:lnTo>
                  <a:pt x="128" y="26"/>
                </a:lnTo>
                <a:lnTo>
                  <a:pt x="123" y="27"/>
                </a:lnTo>
                <a:lnTo>
                  <a:pt x="121" y="27"/>
                </a:lnTo>
                <a:lnTo>
                  <a:pt x="118" y="26"/>
                </a:lnTo>
                <a:lnTo>
                  <a:pt x="113" y="26"/>
                </a:lnTo>
                <a:lnTo>
                  <a:pt x="107" y="25"/>
                </a:lnTo>
                <a:lnTo>
                  <a:pt x="102" y="24"/>
                </a:lnTo>
                <a:lnTo>
                  <a:pt x="89" y="20"/>
                </a:lnTo>
                <a:lnTo>
                  <a:pt x="84" y="19"/>
                </a:lnTo>
                <a:lnTo>
                  <a:pt x="82" y="18"/>
                </a:lnTo>
                <a:lnTo>
                  <a:pt x="80" y="17"/>
                </a:lnTo>
                <a:lnTo>
                  <a:pt x="78" y="16"/>
                </a:lnTo>
                <a:lnTo>
                  <a:pt x="72" y="10"/>
                </a:lnTo>
                <a:lnTo>
                  <a:pt x="70" y="9"/>
                </a:lnTo>
                <a:lnTo>
                  <a:pt x="58" y="4"/>
                </a:lnTo>
                <a:lnTo>
                  <a:pt x="46" y="1"/>
                </a:lnTo>
                <a:lnTo>
                  <a:pt x="44" y="0"/>
                </a:lnTo>
                <a:lnTo>
                  <a:pt x="42" y="1"/>
                </a:lnTo>
                <a:lnTo>
                  <a:pt x="39" y="4"/>
                </a:lnTo>
                <a:lnTo>
                  <a:pt x="31" y="9"/>
                </a:lnTo>
                <a:lnTo>
                  <a:pt x="29" y="10"/>
                </a:lnTo>
                <a:lnTo>
                  <a:pt x="27" y="10"/>
                </a:lnTo>
                <a:lnTo>
                  <a:pt x="12" y="11"/>
                </a:lnTo>
                <a:lnTo>
                  <a:pt x="8" y="11"/>
                </a:lnTo>
                <a:lnTo>
                  <a:pt x="4" y="11"/>
                </a:lnTo>
                <a:lnTo>
                  <a:pt x="3" y="10"/>
                </a:lnTo>
                <a:lnTo>
                  <a:pt x="1" y="10"/>
                </a:lnTo>
                <a:lnTo>
                  <a:pt x="0" y="9"/>
                </a:lnTo>
                <a:lnTo>
                  <a:pt x="2" y="12"/>
                </a:lnTo>
                <a:lnTo>
                  <a:pt x="4" y="12"/>
                </a:lnTo>
                <a:lnTo>
                  <a:pt x="5" y="14"/>
                </a:lnTo>
                <a:lnTo>
                  <a:pt x="8" y="14"/>
                </a:lnTo>
                <a:lnTo>
                  <a:pt x="7" y="15"/>
                </a:lnTo>
                <a:lnTo>
                  <a:pt x="7" y="17"/>
                </a:lnTo>
                <a:lnTo>
                  <a:pt x="7" y="21"/>
                </a:lnTo>
                <a:lnTo>
                  <a:pt x="7" y="22"/>
                </a:lnTo>
                <a:lnTo>
                  <a:pt x="7" y="23"/>
                </a:lnTo>
                <a:lnTo>
                  <a:pt x="7" y="24"/>
                </a:lnTo>
                <a:lnTo>
                  <a:pt x="7" y="29"/>
                </a:lnTo>
                <a:lnTo>
                  <a:pt x="7" y="30"/>
                </a:lnTo>
                <a:lnTo>
                  <a:pt x="8" y="31"/>
                </a:lnTo>
                <a:lnTo>
                  <a:pt x="10" y="33"/>
                </a:lnTo>
                <a:lnTo>
                  <a:pt x="10" y="34"/>
                </a:lnTo>
                <a:lnTo>
                  <a:pt x="12" y="36"/>
                </a:lnTo>
                <a:lnTo>
                  <a:pt x="12" y="37"/>
                </a:lnTo>
                <a:lnTo>
                  <a:pt x="13" y="38"/>
                </a:lnTo>
                <a:lnTo>
                  <a:pt x="15" y="41"/>
                </a:lnTo>
                <a:lnTo>
                  <a:pt x="15" y="42"/>
                </a:lnTo>
                <a:lnTo>
                  <a:pt x="15" y="43"/>
                </a:lnTo>
                <a:lnTo>
                  <a:pt x="16" y="44"/>
                </a:lnTo>
                <a:lnTo>
                  <a:pt x="17" y="47"/>
                </a:lnTo>
                <a:lnTo>
                  <a:pt x="17" y="48"/>
                </a:lnTo>
                <a:lnTo>
                  <a:pt x="18" y="51"/>
                </a:lnTo>
                <a:lnTo>
                  <a:pt x="18" y="52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3" name="Freeform 81"/>
          <xdr:cNvSpPr>
            <a:spLocks/>
          </xdr:cNvSpPr>
        </xdr:nvSpPr>
        <xdr:spPr bwMode="auto">
          <a:xfrm>
            <a:off x="1571229" y="2678151"/>
            <a:ext cx="723884" cy="912430"/>
          </a:xfrm>
          <a:custGeom>
            <a:avLst/>
            <a:gdLst>
              <a:gd name="T0" fmla="*/ 2147483647 w 76"/>
              <a:gd name="T1" fmla="*/ 2147483647 h 93"/>
              <a:gd name="T2" fmla="*/ 2147483647 w 76"/>
              <a:gd name="T3" fmla="*/ 2147483647 h 93"/>
              <a:gd name="T4" fmla="*/ 2147483647 w 76"/>
              <a:gd name="T5" fmla="*/ 2147483647 h 93"/>
              <a:gd name="T6" fmla="*/ 2147483647 w 76"/>
              <a:gd name="T7" fmla="*/ 2147483647 h 93"/>
              <a:gd name="T8" fmla="*/ 2147483647 w 76"/>
              <a:gd name="T9" fmla="*/ 2147483647 h 93"/>
              <a:gd name="T10" fmla="*/ 2147483647 w 76"/>
              <a:gd name="T11" fmla="*/ 2147483647 h 93"/>
              <a:gd name="T12" fmla="*/ 2147483647 w 76"/>
              <a:gd name="T13" fmla="*/ 2147483647 h 93"/>
              <a:gd name="T14" fmla="*/ 2147483647 w 76"/>
              <a:gd name="T15" fmla="*/ 2147483647 h 93"/>
              <a:gd name="T16" fmla="*/ 2147483647 w 76"/>
              <a:gd name="T17" fmla="*/ 2147483647 h 93"/>
              <a:gd name="T18" fmla="*/ 2147483647 w 76"/>
              <a:gd name="T19" fmla="*/ 2147483647 h 93"/>
              <a:gd name="T20" fmla="*/ 2147483647 w 76"/>
              <a:gd name="T21" fmla="*/ 2147483647 h 93"/>
              <a:gd name="T22" fmla="*/ 2147483647 w 76"/>
              <a:gd name="T23" fmla="*/ 2147483647 h 93"/>
              <a:gd name="T24" fmla="*/ 2147483647 w 76"/>
              <a:gd name="T25" fmla="*/ 2147483647 h 93"/>
              <a:gd name="T26" fmla="*/ 2147483647 w 76"/>
              <a:gd name="T27" fmla="*/ 2147483647 h 93"/>
              <a:gd name="T28" fmla="*/ 2147483647 w 76"/>
              <a:gd name="T29" fmla="*/ 2147483647 h 93"/>
              <a:gd name="T30" fmla="*/ 2147483647 w 76"/>
              <a:gd name="T31" fmla="*/ 2147483647 h 93"/>
              <a:gd name="T32" fmla="*/ 2147483647 w 76"/>
              <a:gd name="T33" fmla="*/ 2147483647 h 93"/>
              <a:gd name="T34" fmla="*/ 2147483647 w 76"/>
              <a:gd name="T35" fmla="*/ 2147483647 h 93"/>
              <a:gd name="T36" fmla="*/ 2147483647 w 76"/>
              <a:gd name="T37" fmla="*/ 2147483647 h 93"/>
              <a:gd name="T38" fmla="*/ 2147483647 w 76"/>
              <a:gd name="T39" fmla="*/ 2147483647 h 93"/>
              <a:gd name="T40" fmla="*/ 2147483647 w 76"/>
              <a:gd name="T41" fmla="*/ 2147483647 h 93"/>
              <a:gd name="T42" fmla="*/ 2147483647 w 76"/>
              <a:gd name="T43" fmla="*/ 2147483647 h 93"/>
              <a:gd name="T44" fmla="*/ 2147483647 w 76"/>
              <a:gd name="T45" fmla="*/ 2147483647 h 93"/>
              <a:gd name="T46" fmla="*/ 2147483647 w 76"/>
              <a:gd name="T47" fmla="*/ 2147483647 h 93"/>
              <a:gd name="T48" fmla="*/ 2147483647 w 76"/>
              <a:gd name="T49" fmla="*/ 2147483647 h 93"/>
              <a:gd name="T50" fmla="*/ 2147483647 w 76"/>
              <a:gd name="T51" fmla="*/ 2147483647 h 93"/>
              <a:gd name="T52" fmla="*/ 2147483647 w 76"/>
              <a:gd name="T53" fmla="*/ 2147483647 h 93"/>
              <a:gd name="T54" fmla="*/ 2147483647 w 76"/>
              <a:gd name="T55" fmla="*/ 2147483647 h 93"/>
              <a:gd name="T56" fmla="*/ 2147483647 w 76"/>
              <a:gd name="T57" fmla="*/ 2147483647 h 93"/>
              <a:gd name="T58" fmla="*/ 2147483647 w 76"/>
              <a:gd name="T59" fmla="*/ 2147483647 h 93"/>
              <a:gd name="T60" fmla="*/ 2147483647 w 76"/>
              <a:gd name="T61" fmla="*/ 2147483647 h 93"/>
              <a:gd name="T62" fmla="*/ 2147483647 w 76"/>
              <a:gd name="T63" fmla="*/ 2147483647 h 93"/>
              <a:gd name="T64" fmla="*/ 2147483647 w 76"/>
              <a:gd name="T65" fmla="*/ 2147483647 h 93"/>
              <a:gd name="T66" fmla="*/ 2147483647 w 76"/>
              <a:gd name="T67" fmla="*/ 2147483647 h 93"/>
              <a:gd name="T68" fmla="*/ 2147483647 w 76"/>
              <a:gd name="T69" fmla="*/ 0 h 93"/>
              <a:gd name="T70" fmla="*/ 2147483647 w 76"/>
              <a:gd name="T71" fmla="*/ 2147483647 h 93"/>
              <a:gd name="T72" fmla="*/ 2147483647 w 76"/>
              <a:gd name="T73" fmla="*/ 2147483647 h 93"/>
              <a:gd name="T74" fmla="*/ 2147483647 w 76"/>
              <a:gd name="T75" fmla="*/ 2147483647 h 93"/>
              <a:gd name="T76" fmla="*/ 2147483647 w 76"/>
              <a:gd name="T77" fmla="*/ 2147483647 h 93"/>
              <a:gd name="T78" fmla="*/ 2147483647 w 76"/>
              <a:gd name="T79" fmla="*/ 2147483647 h 93"/>
              <a:gd name="T80" fmla="*/ 2147483647 w 76"/>
              <a:gd name="T81" fmla="*/ 2147483647 h 93"/>
              <a:gd name="T82" fmla="*/ 2147483647 w 76"/>
              <a:gd name="T83" fmla="*/ 2147483647 h 93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76"/>
              <a:gd name="T127" fmla="*/ 0 h 93"/>
              <a:gd name="T128" fmla="*/ 76 w 76"/>
              <a:gd name="T129" fmla="*/ 93 h 93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76" h="93">
                <a:moveTo>
                  <a:pt x="46" y="47"/>
                </a:moveTo>
                <a:lnTo>
                  <a:pt x="47" y="50"/>
                </a:lnTo>
                <a:lnTo>
                  <a:pt x="52" y="59"/>
                </a:lnTo>
                <a:lnTo>
                  <a:pt x="54" y="63"/>
                </a:lnTo>
                <a:lnTo>
                  <a:pt x="56" y="64"/>
                </a:lnTo>
                <a:lnTo>
                  <a:pt x="57" y="65"/>
                </a:lnTo>
                <a:lnTo>
                  <a:pt x="60" y="65"/>
                </a:lnTo>
                <a:lnTo>
                  <a:pt x="65" y="68"/>
                </a:lnTo>
                <a:lnTo>
                  <a:pt x="67" y="69"/>
                </a:lnTo>
                <a:lnTo>
                  <a:pt x="69" y="71"/>
                </a:lnTo>
                <a:lnTo>
                  <a:pt x="70" y="71"/>
                </a:lnTo>
                <a:lnTo>
                  <a:pt x="71" y="70"/>
                </a:lnTo>
                <a:lnTo>
                  <a:pt x="72" y="71"/>
                </a:lnTo>
                <a:lnTo>
                  <a:pt x="70" y="76"/>
                </a:lnTo>
                <a:lnTo>
                  <a:pt x="75" y="77"/>
                </a:lnTo>
                <a:lnTo>
                  <a:pt x="76" y="84"/>
                </a:lnTo>
                <a:lnTo>
                  <a:pt x="76" y="89"/>
                </a:lnTo>
                <a:lnTo>
                  <a:pt x="74" y="90"/>
                </a:lnTo>
                <a:lnTo>
                  <a:pt x="72" y="90"/>
                </a:lnTo>
                <a:lnTo>
                  <a:pt x="69" y="91"/>
                </a:lnTo>
                <a:lnTo>
                  <a:pt x="66" y="91"/>
                </a:lnTo>
                <a:lnTo>
                  <a:pt x="65" y="91"/>
                </a:lnTo>
                <a:lnTo>
                  <a:pt x="62" y="92"/>
                </a:lnTo>
                <a:lnTo>
                  <a:pt x="58" y="92"/>
                </a:lnTo>
                <a:lnTo>
                  <a:pt x="53" y="93"/>
                </a:lnTo>
                <a:lnTo>
                  <a:pt x="51" y="93"/>
                </a:lnTo>
                <a:lnTo>
                  <a:pt x="48" y="92"/>
                </a:lnTo>
                <a:lnTo>
                  <a:pt x="43" y="92"/>
                </a:lnTo>
                <a:lnTo>
                  <a:pt x="42" y="85"/>
                </a:lnTo>
                <a:lnTo>
                  <a:pt x="42" y="83"/>
                </a:lnTo>
                <a:lnTo>
                  <a:pt x="41" y="80"/>
                </a:lnTo>
                <a:lnTo>
                  <a:pt x="40" y="77"/>
                </a:lnTo>
                <a:lnTo>
                  <a:pt x="38" y="75"/>
                </a:lnTo>
                <a:lnTo>
                  <a:pt x="37" y="72"/>
                </a:lnTo>
                <a:lnTo>
                  <a:pt x="36" y="71"/>
                </a:lnTo>
                <a:lnTo>
                  <a:pt x="32" y="67"/>
                </a:lnTo>
                <a:lnTo>
                  <a:pt x="31" y="65"/>
                </a:lnTo>
                <a:lnTo>
                  <a:pt x="30" y="64"/>
                </a:lnTo>
                <a:lnTo>
                  <a:pt x="28" y="61"/>
                </a:lnTo>
                <a:lnTo>
                  <a:pt x="26" y="58"/>
                </a:lnTo>
                <a:lnTo>
                  <a:pt x="25" y="56"/>
                </a:lnTo>
                <a:lnTo>
                  <a:pt x="22" y="52"/>
                </a:lnTo>
                <a:lnTo>
                  <a:pt x="21" y="51"/>
                </a:lnTo>
                <a:lnTo>
                  <a:pt x="21" y="50"/>
                </a:lnTo>
                <a:lnTo>
                  <a:pt x="20" y="47"/>
                </a:lnTo>
                <a:lnTo>
                  <a:pt x="20" y="46"/>
                </a:lnTo>
                <a:lnTo>
                  <a:pt x="20" y="43"/>
                </a:lnTo>
                <a:lnTo>
                  <a:pt x="18" y="41"/>
                </a:lnTo>
                <a:lnTo>
                  <a:pt x="15" y="39"/>
                </a:lnTo>
                <a:lnTo>
                  <a:pt x="13" y="37"/>
                </a:lnTo>
                <a:lnTo>
                  <a:pt x="12" y="36"/>
                </a:lnTo>
                <a:lnTo>
                  <a:pt x="12" y="34"/>
                </a:lnTo>
                <a:lnTo>
                  <a:pt x="11" y="33"/>
                </a:lnTo>
                <a:lnTo>
                  <a:pt x="10" y="31"/>
                </a:lnTo>
                <a:lnTo>
                  <a:pt x="7" y="28"/>
                </a:lnTo>
                <a:lnTo>
                  <a:pt x="5" y="26"/>
                </a:lnTo>
                <a:lnTo>
                  <a:pt x="0" y="22"/>
                </a:lnTo>
                <a:lnTo>
                  <a:pt x="2" y="21"/>
                </a:lnTo>
                <a:lnTo>
                  <a:pt x="5" y="20"/>
                </a:lnTo>
                <a:lnTo>
                  <a:pt x="7" y="19"/>
                </a:lnTo>
                <a:lnTo>
                  <a:pt x="9" y="18"/>
                </a:lnTo>
                <a:lnTo>
                  <a:pt x="13" y="15"/>
                </a:lnTo>
                <a:lnTo>
                  <a:pt x="18" y="12"/>
                </a:lnTo>
                <a:lnTo>
                  <a:pt x="28" y="6"/>
                </a:lnTo>
                <a:lnTo>
                  <a:pt x="32" y="5"/>
                </a:lnTo>
                <a:lnTo>
                  <a:pt x="34" y="4"/>
                </a:lnTo>
                <a:lnTo>
                  <a:pt x="37" y="2"/>
                </a:lnTo>
                <a:lnTo>
                  <a:pt x="40" y="0"/>
                </a:lnTo>
                <a:lnTo>
                  <a:pt x="41" y="3"/>
                </a:lnTo>
                <a:lnTo>
                  <a:pt x="41" y="6"/>
                </a:lnTo>
                <a:lnTo>
                  <a:pt x="41" y="9"/>
                </a:lnTo>
                <a:lnTo>
                  <a:pt x="41" y="11"/>
                </a:lnTo>
                <a:lnTo>
                  <a:pt x="42" y="14"/>
                </a:lnTo>
                <a:lnTo>
                  <a:pt x="43" y="19"/>
                </a:lnTo>
                <a:lnTo>
                  <a:pt x="44" y="23"/>
                </a:lnTo>
                <a:lnTo>
                  <a:pt x="46" y="27"/>
                </a:lnTo>
                <a:lnTo>
                  <a:pt x="46" y="28"/>
                </a:lnTo>
                <a:lnTo>
                  <a:pt x="44" y="31"/>
                </a:lnTo>
                <a:lnTo>
                  <a:pt x="43" y="35"/>
                </a:lnTo>
                <a:lnTo>
                  <a:pt x="43" y="37"/>
                </a:lnTo>
                <a:lnTo>
                  <a:pt x="45" y="41"/>
                </a:lnTo>
                <a:lnTo>
                  <a:pt x="46" y="47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4" name="Freeform 82"/>
          <xdr:cNvSpPr>
            <a:spLocks/>
          </xdr:cNvSpPr>
        </xdr:nvSpPr>
        <xdr:spPr bwMode="auto">
          <a:xfrm>
            <a:off x="1867312" y="3276081"/>
            <a:ext cx="733436" cy="757129"/>
          </a:xfrm>
          <a:custGeom>
            <a:avLst/>
            <a:gdLst>
              <a:gd name="T0" fmla="*/ 2147483647 w 77"/>
              <a:gd name="T1" fmla="*/ 2147483647 h 77"/>
              <a:gd name="T2" fmla="*/ 2147483647 w 77"/>
              <a:gd name="T3" fmla="*/ 2147483647 h 77"/>
              <a:gd name="T4" fmla="*/ 2147483647 w 77"/>
              <a:gd name="T5" fmla="*/ 2147483647 h 77"/>
              <a:gd name="T6" fmla="*/ 2147483647 w 77"/>
              <a:gd name="T7" fmla="*/ 2147483647 h 77"/>
              <a:gd name="T8" fmla="*/ 2147483647 w 77"/>
              <a:gd name="T9" fmla="*/ 2147483647 h 77"/>
              <a:gd name="T10" fmla="*/ 2147483647 w 77"/>
              <a:gd name="T11" fmla="*/ 2147483647 h 77"/>
              <a:gd name="T12" fmla="*/ 2147483647 w 77"/>
              <a:gd name="T13" fmla="*/ 2147483647 h 77"/>
              <a:gd name="T14" fmla="*/ 2147483647 w 77"/>
              <a:gd name="T15" fmla="*/ 2147483647 h 77"/>
              <a:gd name="T16" fmla="*/ 0 w 77"/>
              <a:gd name="T17" fmla="*/ 2147483647 h 77"/>
              <a:gd name="T18" fmla="*/ 0 w 77"/>
              <a:gd name="T19" fmla="*/ 2147483647 h 77"/>
              <a:gd name="T20" fmla="*/ 2147483647 w 77"/>
              <a:gd name="T21" fmla="*/ 2147483647 h 77"/>
              <a:gd name="T22" fmla="*/ 2147483647 w 77"/>
              <a:gd name="T23" fmla="*/ 2147483647 h 77"/>
              <a:gd name="T24" fmla="*/ 2147483647 w 77"/>
              <a:gd name="T25" fmla="*/ 2147483647 h 77"/>
              <a:gd name="T26" fmla="*/ 2147483647 w 77"/>
              <a:gd name="T27" fmla="*/ 2147483647 h 77"/>
              <a:gd name="T28" fmla="*/ 2147483647 w 77"/>
              <a:gd name="T29" fmla="*/ 2147483647 h 77"/>
              <a:gd name="T30" fmla="*/ 2147483647 w 77"/>
              <a:gd name="T31" fmla="*/ 2147483647 h 77"/>
              <a:gd name="T32" fmla="*/ 2147483647 w 77"/>
              <a:gd name="T33" fmla="*/ 2147483647 h 77"/>
              <a:gd name="T34" fmla="*/ 2147483647 w 77"/>
              <a:gd name="T35" fmla="*/ 2147483647 h 77"/>
              <a:gd name="T36" fmla="*/ 2147483647 w 77"/>
              <a:gd name="T37" fmla="*/ 2147483647 h 77"/>
              <a:gd name="T38" fmla="*/ 2147483647 w 77"/>
              <a:gd name="T39" fmla="*/ 2147483647 h 77"/>
              <a:gd name="T40" fmla="*/ 2147483647 w 77"/>
              <a:gd name="T41" fmla="*/ 2147483647 h 77"/>
              <a:gd name="T42" fmla="*/ 2147483647 w 77"/>
              <a:gd name="T43" fmla="*/ 2147483647 h 77"/>
              <a:gd name="T44" fmla="*/ 2147483647 w 77"/>
              <a:gd name="T45" fmla="*/ 2147483647 h 77"/>
              <a:gd name="T46" fmla="*/ 2147483647 w 77"/>
              <a:gd name="T47" fmla="*/ 2147483647 h 77"/>
              <a:gd name="T48" fmla="*/ 2147483647 w 77"/>
              <a:gd name="T49" fmla="*/ 2147483647 h 77"/>
              <a:gd name="T50" fmla="*/ 2147483647 w 77"/>
              <a:gd name="T51" fmla="*/ 2147483647 h 77"/>
              <a:gd name="T52" fmla="*/ 2147483647 w 77"/>
              <a:gd name="T53" fmla="*/ 2147483647 h 77"/>
              <a:gd name="T54" fmla="*/ 2147483647 w 77"/>
              <a:gd name="T55" fmla="*/ 2147483647 h 77"/>
              <a:gd name="T56" fmla="*/ 2147483647 w 77"/>
              <a:gd name="T57" fmla="*/ 2147483647 h 77"/>
              <a:gd name="T58" fmla="*/ 2147483647 w 77"/>
              <a:gd name="T59" fmla="*/ 2147483647 h 77"/>
              <a:gd name="T60" fmla="*/ 2147483647 w 77"/>
              <a:gd name="T61" fmla="*/ 2147483647 h 77"/>
              <a:gd name="T62" fmla="*/ 2147483647 w 77"/>
              <a:gd name="T63" fmla="*/ 2147483647 h 77"/>
              <a:gd name="T64" fmla="*/ 2147483647 w 77"/>
              <a:gd name="T65" fmla="*/ 2147483647 h 77"/>
              <a:gd name="T66" fmla="*/ 2147483647 w 77"/>
              <a:gd name="T67" fmla="*/ 2147483647 h 77"/>
              <a:gd name="T68" fmla="*/ 2147483647 w 77"/>
              <a:gd name="T69" fmla="*/ 2147483647 h 77"/>
              <a:gd name="T70" fmla="*/ 2147483647 w 77"/>
              <a:gd name="T71" fmla="*/ 2147483647 h 77"/>
              <a:gd name="T72" fmla="*/ 2147483647 w 77"/>
              <a:gd name="T73" fmla="*/ 2147483647 h 77"/>
              <a:gd name="T74" fmla="*/ 2147483647 w 77"/>
              <a:gd name="T75" fmla="*/ 2147483647 h 77"/>
              <a:gd name="T76" fmla="*/ 2147483647 w 77"/>
              <a:gd name="T77" fmla="*/ 2147483647 h 77"/>
              <a:gd name="T78" fmla="*/ 2147483647 w 77"/>
              <a:gd name="T79" fmla="*/ 2147483647 h 77"/>
              <a:gd name="T80" fmla="*/ 2147483647 w 77"/>
              <a:gd name="T81" fmla="*/ 2147483647 h 77"/>
              <a:gd name="T82" fmla="*/ 2147483647 w 77"/>
              <a:gd name="T83" fmla="*/ 0 h 77"/>
              <a:gd name="T84" fmla="*/ 2147483647 w 77"/>
              <a:gd name="T85" fmla="*/ 2147483647 h 77"/>
              <a:gd name="T86" fmla="*/ 2147483647 w 77"/>
              <a:gd name="T87" fmla="*/ 2147483647 h 77"/>
              <a:gd name="T88" fmla="*/ 2147483647 w 77"/>
              <a:gd name="T89" fmla="*/ 2147483647 h 77"/>
              <a:gd name="T90" fmla="*/ 2147483647 w 77"/>
              <a:gd name="T91" fmla="*/ 2147483647 h 77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77"/>
              <a:gd name="T139" fmla="*/ 0 h 77"/>
              <a:gd name="T140" fmla="*/ 77 w 77"/>
              <a:gd name="T141" fmla="*/ 77 h 77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77" h="77">
                <a:moveTo>
                  <a:pt x="57" y="58"/>
                </a:moveTo>
                <a:lnTo>
                  <a:pt x="57" y="62"/>
                </a:lnTo>
                <a:lnTo>
                  <a:pt x="54" y="74"/>
                </a:lnTo>
                <a:lnTo>
                  <a:pt x="51" y="73"/>
                </a:lnTo>
                <a:lnTo>
                  <a:pt x="46" y="73"/>
                </a:lnTo>
                <a:lnTo>
                  <a:pt x="40" y="73"/>
                </a:lnTo>
                <a:lnTo>
                  <a:pt x="36" y="73"/>
                </a:lnTo>
                <a:lnTo>
                  <a:pt x="31" y="73"/>
                </a:lnTo>
                <a:lnTo>
                  <a:pt x="0" y="77"/>
                </a:lnTo>
                <a:lnTo>
                  <a:pt x="0" y="76"/>
                </a:lnTo>
                <a:lnTo>
                  <a:pt x="1" y="75"/>
                </a:lnTo>
                <a:lnTo>
                  <a:pt x="1" y="74"/>
                </a:lnTo>
                <a:lnTo>
                  <a:pt x="1" y="73"/>
                </a:lnTo>
                <a:lnTo>
                  <a:pt x="6" y="67"/>
                </a:lnTo>
                <a:lnTo>
                  <a:pt x="14" y="57"/>
                </a:lnTo>
                <a:lnTo>
                  <a:pt x="17" y="52"/>
                </a:lnTo>
                <a:lnTo>
                  <a:pt x="22" y="45"/>
                </a:lnTo>
                <a:lnTo>
                  <a:pt x="25" y="40"/>
                </a:lnTo>
                <a:lnTo>
                  <a:pt x="27" y="38"/>
                </a:lnTo>
                <a:lnTo>
                  <a:pt x="28" y="36"/>
                </a:lnTo>
                <a:lnTo>
                  <a:pt x="29" y="36"/>
                </a:lnTo>
                <a:lnTo>
                  <a:pt x="31" y="34"/>
                </a:lnTo>
                <a:lnTo>
                  <a:pt x="33" y="33"/>
                </a:lnTo>
                <a:lnTo>
                  <a:pt x="35" y="32"/>
                </a:lnTo>
                <a:lnTo>
                  <a:pt x="37" y="32"/>
                </a:lnTo>
                <a:lnTo>
                  <a:pt x="39" y="31"/>
                </a:lnTo>
                <a:lnTo>
                  <a:pt x="42" y="31"/>
                </a:lnTo>
                <a:lnTo>
                  <a:pt x="43" y="30"/>
                </a:lnTo>
                <a:lnTo>
                  <a:pt x="56" y="29"/>
                </a:lnTo>
                <a:lnTo>
                  <a:pt x="57" y="29"/>
                </a:lnTo>
                <a:lnTo>
                  <a:pt x="58" y="28"/>
                </a:lnTo>
                <a:lnTo>
                  <a:pt x="59" y="27"/>
                </a:lnTo>
                <a:lnTo>
                  <a:pt x="60" y="26"/>
                </a:lnTo>
                <a:lnTo>
                  <a:pt x="61" y="25"/>
                </a:lnTo>
                <a:lnTo>
                  <a:pt x="62" y="24"/>
                </a:lnTo>
                <a:lnTo>
                  <a:pt x="69" y="7"/>
                </a:lnTo>
                <a:lnTo>
                  <a:pt x="70" y="6"/>
                </a:lnTo>
                <a:lnTo>
                  <a:pt x="70" y="5"/>
                </a:lnTo>
                <a:lnTo>
                  <a:pt x="71" y="3"/>
                </a:lnTo>
                <a:lnTo>
                  <a:pt x="73" y="2"/>
                </a:lnTo>
                <a:lnTo>
                  <a:pt x="75" y="1"/>
                </a:lnTo>
                <a:lnTo>
                  <a:pt x="77" y="0"/>
                </a:lnTo>
                <a:lnTo>
                  <a:pt x="61" y="38"/>
                </a:lnTo>
                <a:lnTo>
                  <a:pt x="61" y="39"/>
                </a:lnTo>
                <a:lnTo>
                  <a:pt x="60" y="41"/>
                </a:lnTo>
                <a:lnTo>
                  <a:pt x="57" y="58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5" name="Freeform 83"/>
          <xdr:cNvSpPr>
            <a:spLocks/>
          </xdr:cNvSpPr>
        </xdr:nvSpPr>
        <xdr:spPr bwMode="auto">
          <a:xfrm>
            <a:off x="2010577" y="2755800"/>
            <a:ext cx="657028" cy="815367"/>
          </a:xfrm>
          <a:custGeom>
            <a:avLst/>
            <a:gdLst>
              <a:gd name="T0" fmla="*/ 2147483647 w 69"/>
              <a:gd name="T1" fmla="*/ 2147483647 h 83"/>
              <a:gd name="T2" fmla="*/ 2147483647 w 69"/>
              <a:gd name="T3" fmla="*/ 2147483647 h 83"/>
              <a:gd name="T4" fmla="*/ 2147483647 w 69"/>
              <a:gd name="T5" fmla="*/ 2147483647 h 83"/>
              <a:gd name="T6" fmla="*/ 2147483647 w 69"/>
              <a:gd name="T7" fmla="*/ 2147483647 h 83"/>
              <a:gd name="T8" fmla="*/ 2147483647 w 69"/>
              <a:gd name="T9" fmla="*/ 2147483647 h 83"/>
              <a:gd name="T10" fmla="*/ 2147483647 w 69"/>
              <a:gd name="T11" fmla="*/ 2147483647 h 83"/>
              <a:gd name="T12" fmla="*/ 2147483647 w 69"/>
              <a:gd name="T13" fmla="*/ 2147483647 h 83"/>
              <a:gd name="T14" fmla="*/ 2147483647 w 69"/>
              <a:gd name="T15" fmla="*/ 2147483647 h 83"/>
              <a:gd name="T16" fmla="*/ 2147483647 w 69"/>
              <a:gd name="T17" fmla="*/ 2147483647 h 83"/>
              <a:gd name="T18" fmla="*/ 2147483647 w 69"/>
              <a:gd name="T19" fmla="*/ 2147483647 h 83"/>
              <a:gd name="T20" fmla="*/ 2147483647 w 69"/>
              <a:gd name="T21" fmla="*/ 2147483647 h 83"/>
              <a:gd name="T22" fmla="*/ 2147483647 w 69"/>
              <a:gd name="T23" fmla="*/ 2147483647 h 83"/>
              <a:gd name="T24" fmla="*/ 2147483647 w 69"/>
              <a:gd name="T25" fmla="*/ 2147483647 h 83"/>
              <a:gd name="T26" fmla="*/ 2147483647 w 69"/>
              <a:gd name="T27" fmla="*/ 2147483647 h 83"/>
              <a:gd name="T28" fmla="*/ 2147483647 w 69"/>
              <a:gd name="T29" fmla="*/ 2147483647 h 83"/>
              <a:gd name="T30" fmla="*/ 2147483647 w 69"/>
              <a:gd name="T31" fmla="*/ 2147483647 h 83"/>
              <a:gd name="T32" fmla="*/ 2147483647 w 69"/>
              <a:gd name="T33" fmla="*/ 2147483647 h 83"/>
              <a:gd name="T34" fmla="*/ 2147483647 w 69"/>
              <a:gd name="T35" fmla="*/ 2147483647 h 83"/>
              <a:gd name="T36" fmla="*/ 2147483647 w 69"/>
              <a:gd name="T37" fmla="*/ 2147483647 h 83"/>
              <a:gd name="T38" fmla="*/ 2147483647 w 69"/>
              <a:gd name="T39" fmla="*/ 2147483647 h 83"/>
              <a:gd name="T40" fmla="*/ 2147483647 w 69"/>
              <a:gd name="T41" fmla="*/ 2147483647 h 83"/>
              <a:gd name="T42" fmla="*/ 2147483647 w 69"/>
              <a:gd name="T43" fmla="*/ 2147483647 h 83"/>
              <a:gd name="T44" fmla="*/ 2147483647 w 69"/>
              <a:gd name="T45" fmla="*/ 2147483647 h 83"/>
              <a:gd name="T46" fmla="*/ 2147483647 w 69"/>
              <a:gd name="T47" fmla="*/ 2147483647 h 83"/>
              <a:gd name="T48" fmla="*/ 2147483647 w 69"/>
              <a:gd name="T49" fmla="*/ 2147483647 h 83"/>
              <a:gd name="T50" fmla="*/ 2147483647 w 69"/>
              <a:gd name="T51" fmla="*/ 2147483647 h 83"/>
              <a:gd name="T52" fmla="*/ 2147483647 w 69"/>
              <a:gd name="T53" fmla="*/ 2147483647 h 83"/>
              <a:gd name="T54" fmla="*/ 2147483647 w 69"/>
              <a:gd name="T55" fmla="*/ 2147483647 h 83"/>
              <a:gd name="T56" fmla="*/ 2147483647 w 69"/>
              <a:gd name="T57" fmla="*/ 2147483647 h 83"/>
              <a:gd name="T58" fmla="*/ 2147483647 w 69"/>
              <a:gd name="T59" fmla="*/ 2147483647 h 83"/>
              <a:gd name="T60" fmla="*/ 2147483647 w 69"/>
              <a:gd name="T61" fmla="*/ 2147483647 h 83"/>
              <a:gd name="T62" fmla="*/ 2147483647 w 69"/>
              <a:gd name="T63" fmla="*/ 2147483647 h 83"/>
              <a:gd name="T64" fmla="*/ 2147483647 w 69"/>
              <a:gd name="T65" fmla="*/ 2147483647 h 83"/>
              <a:gd name="T66" fmla="*/ 0 w 69"/>
              <a:gd name="T67" fmla="*/ 2147483647 h 83"/>
              <a:gd name="T68" fmla="*/ 2147483647 w 69"/>
              <a:gd name="T69" fmla="*/ 2147483647 h 83"/>
              <a:gd name="T70" fmla="*/ 2147483647 w 69"/>
              <a:gd name="T71" fmla="*/ 2147483647 h 83"/>
              <a:gd name="T72" fmla="*/ 2147483647 w 69"/>
              <a:gd name="T73" fmla="*/ 2147483647 h 83"/>
              <a:gd name="T74" fmla="*/ 2147483647 w 69"/>
              <a:gd name="T75" fmla="*/ 2147483647 h 83"/>
              <a:gd name="T76" fmla="*/ 2147483647 w 69"/>
              <a:gd name="T77" fmla="*/ 2147483647 h 83"/>
              <a:gd name="T78" fmla="*/ 2147483647 w 69"/>
              <a:gd name="T79" fmla="*/ 2147483647 h 83"/>
              <a:gd name="T80" fmla="*/ 2147483647 w 69"/>
              <a:gd name="T81" fmla="*/ 2147483647 h 83"/>
              <a:gd name="T82" fmla="*/ 2147483647 w 69"/>
              <a:gd name="T83" fmla="*/ 2147483647 h 83"/>
              <a:gd name="T84" fmla="*/ 2147483647 w 69"/>
              <a:gd name="T85" fmla="*/ 2147483647 h 83"/>
              <a:gd name="T86" fmla="*/ 2147483647 w 69"/>
              <a:gd name="T87" fmla="*/ 2147483647 h 83"/>
              <a:gd name="T88" fmla="*/ 2147483647 w 69"/>
              <a:gd name="T89" fmla="*/ 2147483647 h 83"/>
              <a:gd name="T90" fmla="*/ 2147483647 w 69"/>
              <a:gd name="T91" fmla="*/ 2147483647 h 83"/>
              <a:gd name="T92" fmla="*/ 2147483647 w 69"/>
              <a:gd name="T93" fmla="*/ 2147483647 h 83"/>
              <a:gd name="T94" fmla="*/ 2147483647 w 69"/>
              <a:gd name="T95" fmla="*/ 2147483647 h 83"/>
              <a:gd name="T96" fmla="*/ 2147483647 w 69"/>
              <a:gd name="T97" fmla="*/ 2147483647 h 83"/>
              <a:gd name="T98" fmla="*/ 2147483647 w 69"/>
              <a:gd name="T99" fmla="*/ 2147483647 h 83"/>
              <a:gd name="T100" fmla="*/ 2147483647 w 69"/>
              <a:gd name="T101" fmla="*/ 2147483647 h 83"/>
              <a:gd name="T102" fmla="*/ 2147483647 w 69"/>
              <a:gd name="T103" fmla="*/ 2147483647 h 83"/>
              <a:gd name="T104" fmla="*/ 2147483647 w 69"/>
              <a:gd name="T105" fmla="*/ 2147483647 h 83"/>
              <a:gd name="T106" fmla="*/ 2147483647 w 69"/>
              <a:gd name="T107" fmla="*/ 0 h 83"/>
              <a:gd name="T108" fmla="*/ 2147483647 w 69"/>
              <a:gd name="T109" fmla="*/ 2147483647 h 83"/>
              <a:gd name="T110" fmla="*/ 2147483647 w 69"/>
              <a:gd name="T111" fmla="*/ 2147483647 h 83"/>
              <a:gd name="T112" fmla="*/ 2147483647 w 69"/>
              <a:gd name="T113" fmla="*/ 2147483647 h 83"/>
              <a:gd name="T114" fmla="*/ 2147483647 w 69"/>
              <a:gd name="T115" fmla="*/ 2147483647 h 83"/>
              <a:gd name="T116" fmla="*/ 2147483647 w 69"/>
              <a:gd name="T117" fmla="*/ 2147483647 h 8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9"/>
              <a:gd name="T178" fmla="*/ 0 h 83"/>
              <a:gd name="T179" fmla="*/ 69 w 69"/>
              <a:gd name="T180" fmla="*/ 83 h 8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9" h="83">
                <a:moveTo>
                  <a:pt x="62" y="53"/>
                </a:moveTo>
                <a:lnTo>
                  <a:pt x="60" y="54"/>
                </a:lnTo>
                <a:lnTo>
                  <a:pt x="58" y="55"/>
                </a:lnTo>
                <a:lnTo>
                  <a:pt x="56" y="56"/>
                </a:lnTo>
                <a:lnTo>
                  <a:pt x="55" y="58"/>
                </a:lnTo>
                <a:lnTo>
                  <a:pt x="55" y="59"/>
                </a:lnTo>
                <a:lnTo>
                  <a:pt x="54" y="60"/>
                </a:lnTo>
                <a:lnTo>
                  <a:pt x="47" y="77"/>
                </a:lnTo>
                <a:lnTo>
                  <a:pt x="46" y="78"/>
                </a:lnTo>
                <a:lnTo>
                  <a:pt x="45" y="79"/>
                </a:lnTo>
                <a:lnTo>
                  <a:pt x="44" y="80"/>
                </a:lnTo>
                <a:lnTo>
                  <a:pt x="43" y="81"/>
                </a:lnTo>
                <a:lnTo>
                  <a:pt x="42" y="82"/>
                </a:lnTo>
                <a:lnTo>
                  <a:pt x="41" y="82"/>
                </a:lnTo>
                <a:lnTo>
                  <a:pt x="28" y="83"/>
                </a:lnTo>
                <a:lnTo>
                  <a:pt x="28" y="82"/>
                </a:lnTo>
                <a:lnTo>
                  <a:pt x="30" y="81"/>
                </a:lnTo>
                <a:lnTo>
                  <a:pt x="30" y="76"/>
                </a:lnTo>
                <a:lnTo>
                  <a:pt x="29" y="69"/>
                </a:lnTo>
                <a:lnTo>
                  <a:pt x="24" y="68"/>
                </a:lnTo>
                <a:lnTo>
                  <a:pt x="26" y="63"/>
                </a:lnTo>
                <a:lnTo>
                  <a:pt x="25" y="62"/>
                </a:lnTo>
                <a:lnTo>
                  <a:pt x="24" y="63"/>
                </a:lnTo>
                <a:lnTo>
                  <a:pt x="23" y="63"/>
                </a:lnTo>
                <a:lnTo>
                  <a:pt x="21" y="61"/>
                </a:lnTo>
                <a:lnTo>
                  <a:pt x="19" y="60"/>
                </a:lnTo>
                <a:lnTo>
                  <a:pt x="14" y="57"/>
                </a:lnTo>
                <a:lnTo>
                  <a:pt x="11" y="57"/>
                </a:lnTo>
                <a:lnTo>
                  <a:pt x="10" y="56"/>
                </a:lnTo>
                <a:lnTo>
                  <a:pt x="8" y="55"/>
                </a:lnTo>
                <a:lnTo>
                  <a:pt x="6" y="51"/>
                </a:lnTo>
                <a:lnTo>
                  <a:pt x="1" y="42"/>
                </a:lnTo>
                <a:lnTo>
                  <a:pt x="0" y="39"/>
                </a:lnTo>
                <a:lnTo>
                  <a:pt x="4" y="38"/>
                </a:lnTo>
                <a:lnTo>
                  <a:pt x="8" y="35"/>
                </a:lnTo>
                <a:lnTo>
                  <a:pt x="7" y="34"/>
                </a:lnTo>
                <a:lnTo>
                  <a:pt x="13" y="32"/>
                </a:lnTo>
                <a:lnTo>
                  <a:pt x="19" y="30"/>
                </a:lnTo>
                <a:lnTo>
                  <a:pt x="23" y="28"/>
                </a:lnTo>
                <a:lnTo>
                  <a:pt x="24" y="27"/>
                </a:lnTo>
                <a:lnTo>
                  <a:pt x="29" y="25"/>
                </a:lnTo>
                <a:lnTo>
                  <a:pt x="35" y="22"/>
                </a:lnTo>
                <a:lnTo>
                  <a:pt x="35" y="20"/>
                </a:lnTo>
                <a:lnTo>
                  <a:pt x="38" y="16"/>
                </a:lnTo>
                <a:lnTo>
                  <a:pt x="39" y="15"/>
                </a:lnTo>
                <a:lnTo>
                  <a:pt x="42" y="13"/>
                </a:lnTo>
                <a:lnTo>
                  <a:pt x="44" y="12"/>
                </a:lnTo>
                <a:lnTo>
                  <a:pt x="46" y="8"/>
                </a:lnTo>
                <a:lnTo>
                  <a:pt x="50" y="6"/>
                </a:lnTo>
                <a:lnTo>
                  <a:pt x="51" y="5"/>
                </a:lnTo>
                <a:lnTo>
                  <a:pt x="54" y="4"/>
                </a:lnTo>
                <a:lnTo>
                  <a:pt x="62" y="1"/>
                </a:lnTo>
                <a:lnTo>
                  <a:pt x="64" y="0"/>
                </a:lnTo>
                <a:lnTo>
                  <a:pt x="69" y="33"/>
                </a:lnTo>
                <a:lnTo>
                  <a:pt x="69" y="34"/>
                </a:lnTo>
                <a:lnTo>
                  <a:pt x="69" y="35"/>
                </a:lnTo>
                <a:lnTo>
                  <a:pt x="62" y="53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6" name="Freeform 84"/>
          <xdr:cNvSpPr>
            <a:spLocks/>
          </xdr:cNvSpPr>
        </xdr:nvSpPr>
        <xdr:spPr bwMode="auto">
          <a:xfrm>
            <a:off x="2600747" y="2569432"/>
            <a:ext cx="446904" cy="706648"/>
          </a:xfrm>
          <a:custGeom>
            <a:avLst/>
            <a:gdLst>
              <a:gd name="T0" fmla="*/ 2147483647 w 47"/>
              <a:gd name="T1" fmla="*/ 2147483647 h 72"/>
              <a:gd name="T2" fmla="*/ 2147483647 w 47"/>
              <a:gd name="T3" fmla="*/ 2147483647 h 72"/>
              <a:gd name="T4" fmla="*/ 2147483647 w 47"/>
              <a:gd name="T5" fmla="*/ 2147483647 h 72"/>
              <a:gd name="T6" fmla="*/ 2147483647 w 47"/>
              <a:gd name="T7" fmla="*/ 2147483647 h 72"/>
              <a:gd name="T8" fmla="*/ 2147483647 w 47"/>
              <a:gd name="T9" fmla="*/ 2147483647 h 72"/>
              <a:gd name="T10" fmla="*/ 2147483647 w 47"/>
              <a:gd name="T11" fmla="*/ 2147483647 h 72"/>
              <a:gd name="T12" fmla="*/ 2147483647 w 47"/>
              <a:gd name="T13" fmla="*/ 2147483647 h 72"/>
              <a:gd name="T14" fmla="*/ 2147483647 w 47"/>
              <a:gd name="T15" fmla="*/ 2147483647 h 72"/>
              <a:gd name="T16" fmla="*/ 2147483647 w 47"/>
              <a:gd name="T17" fmla="*/ 2147483647 h 72"/>
              <a:gd name="T18" fmla="*/ 2147483647 w 47"/>
              <a:gd name="T19" fmla="*/ 2147483647 h 72"/>
              <a:gd name="T20" fmla="*/ 2147483647 w 47"/>
              <a:gd name="T21" fmla="*/ 2147483647 h 72"/>
              <a:gd name="T22" fmla="*/ 2147483647 w 47"/>
              <a:gd name="T23" fmla="*/ 2147483647 h 72"/>
              <a:gd name="T24" fmla="*/ 2147483647 w 47"/>
              <a:gd name="T25" fmla="*/ 2147483647 h 72"/>
              <a:gd name="T26" fmla="*/ 2147483647 w 47"/>
              <a:gd name="T27" fmla="*/ 2147483647 h 72"/>
              <a:gd name="T28" fmla="*/ 2147483647 w 47"/>
              <a:gd name="T29" fmla="*/ 2147483647 h 72"/>
              <a:gd name="T30" fmla="*/ 2147483647 w 47"/>
              <a:gd name="T31" fmla="*/ 2147483647 h 72"/>
              <a:gd name="T32" fmla="*/ 2147483647 w 47"/>
              <a:gd name="T33" fmla="*/ 2147483647 h 72"/>
              <a:gd name="T34" fmla="*/ 2147483647 w 47"/>
              <a:gd name="T35" fmla="*/ 2147483647 h 72"/>
              <a:gd name="T36" fmla="*/ 2147483647 w 47"/>
              <a:gd name="T37" fmla="*/ 2147483647 h 72"/>
              <a:gd name="T38" fmla="*/ 2147483647 w 47"/>
              <a:gd name="T39" fmla="*/ 2147483647 h 72"/>
              <a:gd name="T40" fmla="*/ 2147483647 w 47"/>
              <a:gd name="T41" fmla="*/ 2147483647 h 72"/>
              <a:gd name="T42" fmla="*/ 2147483647 w 47"/>
              <a:gd name="T43" fmla="*/ 2147483647 h 72"/>
              <a:gd name="T44" fmla="*/ 2147483647 w 47"/>
              <a:gd name="T45" fmla="*/ 2147483647 h 72"/>
              <a:gd name="T46" fmla="*/ 2147483647 w 47"/>
              <a:gd name="T47" fmla="*/ 2147483647 h 72"/>
              <a:gd name="T48" fmla="*/ 0 w 47"/>
              <a:gd name="T49" fmla="*/ 2147483647 h 72"/>
              <a:gd name="T50" fmla="*/ 2147483647 w 47"/>
              <a:gd name="T51" fmla="*/ 2147483647 h 72"/>
              <a:gd name="T52" fmla="*/ 2147483647 w 47"/>
              <a:gd name="T53" fmla="*/ 2147483647 h 72"/>
              <a:gd name="T54" fmla="*/ 2147483647 w 47"/>
              <a:gd name="T55" fmla="*/ 2147483647 h 72"/>
              <a:gd name="T56" fmla="*/ 2147483647 w 47"/>
              <a:gd name="T57" fmla="*/ 2147483647 h 72"/>
              <a:gd name="T58" fmla="*/ 2147483647 w 47"/>
              <a:gd name="T59" fmla="*/ 2147483647 h 72"/>
              <a:gd name="T60" fmla="*/ 0 w 47"/>
              <a:gd name="T61" fmla="*/ 0 h 72"/>
              <a:gd name="T62" fmla="*/ 2147483647 w 47"/>
              <a:gd name="T63" fmla="*/ 2147483647 h 72"/>
              <a:gd name="T64" fmla="*/ 2147483647 w 47"/>
              <a:gd name="T65" fmla="*/ 2147483647 h 72"/>
              <a:gd name="T66" fmla="*/ 2147483647 w 47"/>
              <a:gd name="T67" fmla="*/ 2147483647 h 72"/>
              <a:gd name="T68" fmla="*/ 2147483647 w 47"/>
              <a:gd name="T69" fmla="*/ 2147483647 h 72"/>
              <a:gd name="T70" fmla="*/ 2147483647 w 47"/>
              <a:gd name="T71" fmla="*/ 2147483647 h 72"/>
              <a:gd name="T72" fmla="*/ 2147483647 w 47"/>
              <a:gd name="T73" fmla="*/ 2147483647 h 72"/>
              <a:gd name="T74" fmla="*/ 2147483647 w 47"/>
              <a:gd name="T75" fmla="*/ 2147483647 h 72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47"/>
              <a:gd name="T115" fmla="*/ 0 h 72"/>
              <a:gd name="T116" fmla="*/ 47 w 47"/>
              <a:gd name="T117" fmla="*/ 72 h 72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47" h="72">
                <a:moveTo>
                  <a:pt x="39" y="11"/>
                </a:moveTo>
                <a:lnTo>
                  <a:pt x="39" y="15"/>
                </a:lnTo>
                <a:lnTo>
                  <a:pt x="39" y="18"/>
                </a:lnTo>
                <a:lnTo>
                  <a:pt x="41" y="28"/>
                </a:lnTo>
                <a:lnTo>
                  <a:pt x="42" y="31"/>
                </a:lnTo>
                <a:lnTo>
                  <a:pt x="43" y="33"/>
                </a:lnTo>
                <a:lnTo>
                  <a:pt x="44" y="37"/>
                </a:lnTo>
                <a:lnTo>
                  <a:pt x="45" y="48"/>
                </a:lnTo>
                <a:lnTo>
                  <a:pt x="47" y="53"/>
                </a:lnTo>
                <a:lnTo>
                  <a:pt x="36" y="55"/>
                </a:lnTo>
                <a:lnTo>
                  <a:pt x="32" y="55"/>
                </a:lnTo>
                <a:lnTo>
                  <a:pt x="31" y="55"/>
                </a:lnTo>
                <a:lnTo>
                  <a:pt x="27" y="56"/>
                </a:lnTo>
                <a:lnTo>
                  <a:pt x="22" y="56"/>
                </a:lnTo>
                <a:lnTo>
                  <a:pt x="20" y="57"/>
                </a:lnTo>
                <a:lnTo>
                  <a:pt x="17" y="57"/>
                </a:lnTo>
                <a:lnTo>
                  <a:pt x="17" y="60"/>
                </a:lnTo>
                <a:lnTo>
                  <a:pt x="17" y="67"/>
                </a:lnTo>
                <a:lnTo>
                  <a:pt x="16" y="66"/>
                </a:lnTo>
                <a:lnTo>
                  <a:pt x="14" y="66"/>
                </a:lnTo>
                <a:lnTo>
                  <a:pt x="13" y="66"/>
                </a:lnTo>
                <a:lnTo>
                  <a:pt x="12" y="66"/>
                </a:lnTo>
                <a:lnTo>
                  <a:pt x="11" y="66"/>
                </a:lnTo>
                <a:lnTo>
                  <a:pt x="10" y="66"/>
                </a:lnTo>
                <a:lnTo>
                  <a:pt x="0" y="72"/>
                </a:lnTo>
                <a:lnTo>
                  <a:pt x="7" y="54"/>
                </a:lnTo>
                <a:lnTo>
                  <a:pt x="7" y="53"/>
                </a:lnTo>
                <a:lnTo>
                  <a:pt x="7" y="52"/>
                </a:lnTo>
                <a:lnTo>
                  <a:pt x="2" y="19"/>
                </a:lnTo>
                <a:lnTo>
                  <a:pt x="0" y="0"/>
                </a:lnTo>
                <a:lnTo>
                  <a:pt x="10" y="2"/>
                </a:lnTo>
                <a:lnTo>
                  <a:pt x="15" y="3"/>
                </a:lnTo>
                <a:lnTo>
                  <a:pt x="18" y="4"/>
                </a:lnTo>
                <a:lnTo>
                  <a:pt x="25" y="6"/>
                </a:lnTo>
                <a:lnTo>
                  <a:pt x="29" y="7"/>
                </a:lnTo>
                <a:lnTo>
                  <a:pt x="34" y="9"/>
                </a:lnTo>
                <a:lnTo>
                  <a:pt x="39" y="11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7" name="Freeform 85"/>
          <xdr:cNvSpPr>
            <a:spLocks/>
          </xdr:cNvSpPr>
        </xdr:nvSpPr>
        <xdr:spPr bwMode="auto">
          <a:xfrm>
            <a:off x="2409727" y="3217843"/>
            <a:ext cx="571067" cy="696942"/>
          </a:xfrm>
          <a:custGeom>
            <a:avLst/>
            <a:gdLst>
              <a:gd name="T0" fmla="*/ 2147483647 w 60"/>
              <a:gd name="T1" fmla="*/ 2147483647 h 71"/>
              <a:gd name="T2" fmla="*/ 2147483647 w 60"/>
              <a:gd name="T3" fmla="*/ 2147483647 h 71"/>
              <a:gd name="T4" fmla="*/ 2147483647 w 60"/>
              <a:gd name="T5" fmla="*/ 2147483647 h 71"/>
              <a:gd name="T6" fmla="*/ 2147483647 w 60"/>
              <a:gd name="T7" fmla="*/ 2147483647 h 71"/>
              <a:gd name="T8" fmla="*/ 2147483647 w 60"/>
              <a:gd name="T9" fmla="*/ 2147483647 h 71"/>
              <a:gd name="T10" fmla="*/ 2147483647 w 60"/>
              <a:gd name="T11" fmla="*/ 2147483647 h 71"/>
              <a:gd name="T12" fmla="*/ 2147483647 w 60"/>
              <a:gd name="T13" fmla="*/ 2147483647 h 71"/>
              <a:gd name="T14" fmla="*/ 2147483647 w 60"/>
              <a:gd name="T15" fmla="*/ 2147483647 h 71"/>
              <a:gd name="T16" fmla="*/ 2147483647 w 60"/>
              <a:gd name="T17" fmla="*/ 2147483647 h 71"/>
              <a:gd name="T18" fmla="*/ 2147483647 w 60"/>
              <a:gd name="T19" fmla="*/ 2147483647 h 71"/>
              <a:gd name="T20" fmla="*/ 2147483647 w 60"/>
              <a:gd name="T21" fmla="*/ 2147483647 h 71"/>
              <a:gd name="T22" fmla="*/ 2147483647 w 60"/>
              <a:gd name="T23" fmla="*/ 2147483647 h 71"/>
              <a:gd name="T24" fmla="*/ 2147483647 w 60"/>
              <a:gd name="T25" fmla="*/ 2147483647 h 71"/>
              <a:gd name="T26" fmla="*/ 2147483647 w 60"/>
              <a:gd name="T27" fmla="*/ 2147483647 h 71"/>
              <a:gd name="T28" fmla="*/ 0 w 60"/>
              <a:gd name="T29" fmla="*/ 2147483647 h 71"/>
              <a:gd name="T30" fmla="*/ 2147483647 w 60"/>
              <a:gd name="T31" fmla="*/ 2147483647 h 71"/>
              <a:gd name="T32" fmla="*/ 2147483647 w 60"/>
              <a:gd name="T33" fmla="*/ 2147483647 h 71"/>
              <a:gd name="T34" fmla="*/ 2147483647 w 60"/>
              <a:gd name="T35" fmla="*/ 2147483647 h 71"/>
              <a:gd name="T36" fmla="*/ 2147483647 w 60"/>
              <a:gd name="T37" fmla="*/ 2147483647 h 71"/>
              <a:gd name="T38" fmla="*/ 2147483647 w 60"/>
              <a:gd name="T39" fmla="*/ 0 h 71"/>
              <a:gd name="T40" fmla="*/ 2147483647 w 60"/>
              <a:gd name="T41" fmla="*/ 0 h 71"/>
              <a:gd name="T42" fmla="*/ 2147483647 w 60"/>
              <a:gd name="T43" fmla="*/ 0 h 71"/>
              <a:gd name="T44" fmla="*/ 2147483647 w 60"/>
              <a:gd name="T45" fmla="*/ 0 h 71"/>
              <a:gd name="T46" fmla="*/ 2147483647 w 60"/>
              <a:gd name="T47" fmla="*/ 0 h 71"/>
              <a:gd name="T48" fmla="*/ 2147483647 w 60"/>
              <a:gd name="T49" fmla="*/ 0 h 71"/>
              <a:gd name="T50" fmla="*/ 2147483647 w 60"/>
              <a:gd name="T51" fmla="*/ 2147483647 h 71"/>
              <a:gd name="T52" fmla="*/ 2147483647 w 60"/>
              <a:gd name="T53" fmla="*/ 2147483647 h 71"/>
              <a:gd name="T54" fmla="*/ 2147483647 w 60"/>
              <a:gd name="T55" fmla="*/ 2147483647 h 71"/>
              <a:gd name="T56" fmla="*/ 2147483647 w 60"/>
              <a:gd name="T57" fmla="*/ 2147483647 h 71"/>
              <a:gd name="T58" fmla="*/ 2147483647 w 60"/>
              <a:gd name="T59" fmla="*/ 2147483647 h 71"/>
              <a:gd name="T60" fmla="*/ 2147483647 w 60"/>
              <a:gd name="T61" fmla="*/ 2147483647 h 71"/>
              <a:gd name="T62" fmla="*/ 2147483647 w 60"/>
              <a:gd name="T63" fmla="*/ 2147483647 h 71"/>
              <a:gd name="T64" fmla="*/ 2147483647 w 60"/>
              <a:gd name="T65" fmla="*/ 2147483647 h 71"/>
              <a:gd name="T66" fmla="*/ 2147483647 w 60"/>
              <a:gd name="T67" fmla="*/ 2147483647 h 71"/>
              <a:gd name="T68" fmla="*/ 2147483647 w 60"/>
              <a:gd name="T69" fmla="*/ 2147483647 h 71"/>
              <a:gd name="T70" fmla="*/ 2147483647 w 60"/>
              <a:gd name="T71" fmla="*/ 2147483647 h 71"/>
              <a:gd name="T72" fmla="*/ 2147483647 w 60"/>
              <a:gd name="T73" fmla="*/ 2147483647 h 71"/>
              <a:gd name="T74" fmla="*/ 2147483647 w 60"/>
              <a:gd name="T75" fmla="*/ 2147483647 h 71"/>
              <a:gd name="T76" fmla="*/ 2147483647 w 60"/>
              <a:gd name="T77" fmla="*/ 2147483647 h 71"/>
              <a:gd name="T78" fmla="*/ 2147483647 w 60"/>
              <a:gd name="T79" fmla="*/ 2147483647 h 71"/>
              <a:gd name="T80" fmla="*/ 2147483647 w 60"/>
              <a:gd name="T81" fmla="*/ 2147483647 h 71"/>
              <a:gd name="T82" fmla="*/ 2147483647 w 60"/>
              <a:gd name="T83" fmla="*/ 2147483647 h 71"/>
              <a:gd name="T84" fmla="*/ 2147483647 w 60"/>
              <a:gd name="T85" fmla="*/ 2147483647 h 71"/>
              <a:gd name="T86" fmla="*/ 2147483647 w 60"/>
              <a:gd name="T87" fmla="*/ 2147483647 h 7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60"/>
              <a:gd name="T133" fmla="*/ 0 h 71"/>
              <a:gd name="T134" fmla="*/ 60 w 60"/>
              <a:gd name="T135" fmla="*/ 71 h 71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60" h="71">
                <a:moveTo>
                  <a:pt x="58" y="29"/>
                </a:moveTo>
                <a:lnTo>
                  <a:pt x="56" y="35"/>
                </a:lnTo>
                <a:lnTo>
                  <a:pt x="54" y="42"/>
                </a:lnTo>
                <a:lnTo>
                  <a:pt x="55" y="47"/>
                </a:lnTo>
                <a:lnTo>
                  <a:pt x="56" y="56"/>
                </a:lnTo>
                <a:lnTo>
                  <a:pt x="56" y="63"/>
                </a:lnTo>
                <a:lnTo>
                  <a:pt x="56" y="65"/>
                </a:lnTo>
                <a:lnTo>
                  <a:pt x="59" y="70"/>
                </a:lnTo>
                <a:lnTo>
                  <a:pt x="60" y="70"/>
                </a:lnTo>
                <a:lnTo>
                  <a:pt x="54" y="71"/>
                </a:lnTo>
                <a:lnTo>
                  <a:pt x="49" y="71"/>
                </a:lnTo>
                <a:lnTo>
                  <a:pt x="40" y="70"/>
                </a:lnTo>
                <a:lnTo>
                  <a:pt x="29" y="68"/>
                </a:lnTo>
                <a:lnTo>
                  <a:pt x="11" y="66"/>
                </a:lnTo>
                <a:lnTo>
                  <a:pt x="0" y="64"/>
                </a:lnTo>
                <a:lnTo>
                  <a:pt x="3" y="47"/>
                </a:lnTo>
                <a:lnTo>
                  <a:pt x="4" y="45"/>
                </a:lnTo>
                <a:lnTo>
                  <a:pt x="4" y="44"/>
                </a:lnTo>
                <a:lnTo>
                  <a:pt x="20" y="6"/>
                </a:lnTo>
                <a:lnTo>
                  <a:pt x="30" y="0"/>
                </a:lnTo>
                <a:lnTo>
                  <a:pt x="31" y="0"/>
                </a:lnTo>
                <a:lnTo>
                  <a:pt x="32" y="0"/>
                </a:lnTo>
                <a:lnTo>
                  <a:pt x="33" y="0"/>
                </a:lnTo>
                <a:lnTo>
                  <a:pt x="34" y="0"/>
                </a:lnTo>
                <a:lnTo>
                  <a:pt x="36" y="0"/>
                </a:lnTo>
                <a:lnTo>
                  <a:pt x="37" y="1"/>
                </a:lnTo>
                <a:lnTo>
                  <a:pt x="43" y="8"/>
                </a:lnTo>
                <a:lnTo>
                  <a:pt x="45" y="9"/>
                </a:lnTo>
                <a:lnTo>
                  <a:pt x="45" y="10"/>
                </a:lnTo>
                <a:lnTo>
                  <a:pt x="46" y="12"/>
                </a:lnTo>
                <a:lnTo>
                  <a:pt x="47" y="13"/>
                </a:lnTo>
                <a:lnTo>
                  <a:pt x="48" y="15"/>
                </a:lnTo>
                <a:lnTo>
                  <a:pt x="49" y="21"/>
                </a:lnTo>
                <a:lnTo>
                  <a:pt x="50" y="22"/>
                </a:lnTo>
                <a:lnTo>
                  <a:pt x="50" y="23"/>
                </a:lnTo>
                <a:lnTo>
                  <a:pt x="51" y="24"/>
                </a:lnTo>
                <a:lnTo>
                  <a:pt x="52" y="25"/>
                </a:lnTo>
                <a:lnTo>
                  <a:pt x="53" y="26"/>
                </a:lnTo>
                <a:lnTo>
                  <a:pt x="54" y="26"/>
                </a:lnTo>
                <a:lnTo>
                  <a:pt x="55" y="27"/>
                </a:lnTo>
                <a:lnTo>
                  <a:pt x="57" y="27"/>
                </a:lnTo>
                <a:lnTo>
                  <a:pt x="58" y="27"/>
                </a:lnTo>
                <a:lnTo>
                  <a:pt x="59" y="27"/>
                </a:lnTo>
                <a:lnTo>
                  <a:pt x="58" y="29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8" name="Freeform 86"/>
          <xdr:cNvSpPr>
            <a:spLocks/>
          </xdr:cNvSpPr>
        </xdr:nvSpPr>
        <xdr:spPr bwMode="auto">
          <a:xfrm>
            <a:off x="2761121" y="3159606"/>
            <a:ext cx="685680" cy="324206"/>
          </a:xfrm>
          <a:custGeom>
            <a:avLst/>
            <a:gdLst>
              <a:gd name="T0" fmla="*/ 2147483647 w 72"/>
              <a:gd name="T1" fmla="*/ 2147483647 h 33"/>
              <a:gd name="T2" fmla="*/ 2147483647 w 72"/>
              <a:gd name="T3" fmla="*/ 2147483647 h 33"/>
              <a:gd name="T4" fmla="*/ 2147483647 w 72"/>
              <a:gd name="T5" fmla="*/ 2147483647 h 33"/>
              <a:gd name="T6" fmla="*/ 2147483647 w 72"/>
              <a:gd name="T7" fmla="*/ 2147483647 h 33"/>
              <a:gd name="T8" fmla="*/ 2147483647 w 72"/>
              <a:gd name="T9" fmla="*/ 2147483647 h 33"/>
              <a:gd name="T10" fmla="*/ 2147483647 w 72"/>
              <a:gd name="T11" fmla="*/ 2147483647 h 33"/>
              <a:gd name="T12" fmla="*/ 2147483647 w 72"/>
              <a:gd name="T13" fmla="*/ 2147483647 h 33"/>
              <a:gd name="T14" fmla="*/ 2147483647 w 72"/>
              <a:gd name="T15" fmla="*/ 2147483647 h 33"/>
              <a:gd name="T16" fmla="*/ 2147483647 w 72"/>
              <a:gd name="T17" fmla="*/ 2147483647 h 33"/>
              <a:gd name="T18" fmla="*/ 2147483647 w 72"/>
              <a:gd name="T19" fmla="*/ 2147483647 h 33"/>
              <a:gd name="T20" fmla="*/ 2147483647 w 72"/>
              <a:gd name="T21" fmla="*/ 2147483647 h 33"/>
              <a:gd name="T22" fmla="*/ 2147483647 w 72"/>
              <a:gd name="T23" fmla="*/ 2147483647 h 33"/>
              <a:gd name="T24" fmla="*/ 2147483647 w 72"/>
              <a:gd name="T25" fmla="*/ 2147483647 h 33"/>
              <a:gd name="T26" fmla="*/ 2147483647 w 72"/>
              <a:gd name="T27" fmla="*/ 2147483647 h 33"/>
              <a:gd name="T28" fmla="*/ 2147483647 w 72"/>
              <a:gd name="T29" fmla="*/ 2147483647 h 33"/>
              <a:gd name="T30" fmla="*/ 2147483647 w 72"/>
              <a:gd name="T31" fmla="*/ 2147483647 h 33"/>
              <a:gd name="T32" fmla="*/ 2147483647 w 72"/>
              <a:gd name="T33" fmla="*/ 2147483647 h 33"/>
              <a:gd name="T34" fmla="*/ 2147483647 w 72"/>
              <a:gd name="T35" fmla="*/ 2147483647 h 33"/>
              <a:gd name="T36" fmla="*/ 2147483647 w 72"/>
              <a:gd name="T37" fmla="*/ 2147483647 h 33"/>
              <a:gd name="T38" fmla="*/ 2147483647 w 72"/>
              <a:gd name="T39" fmla="*/ 2147483647 h 33"/>
              <a:gd name="T40" fmla="*/ 2147483647 w 72"/>
              <a:gd name="T41" fmla="*/ 2147483647 h 33"/>
              <a:gd name="T42" fmla="*/ 2147483647 w 72"/>
              <a:gd name="T43" fmla="*/ 2147483647 h 33"/>
              <a:gd name="T44" fmla="*/ 2147483647 w 72"/>
              <a:gd name="T45" fmla="*/ 2147483647 h 33"/>
              <a:gd name="T46" fmla="*/ 2147483647 w 72"/>
              <a:gd name="T47" fmla="*/ 2147483647 h 33"/>
              <a:gd name="T48" fmla="*/ 0 w 72"/>
              <a:gd name="T49" fmla="*/ 2147483647 h 33"/>
              <a:gd name="T50" fmla="*/ 0 w 72"/>
              <a:gd name="T51" fmla="*/ 0 h 33"/>
              <a:gd name="T52" fmla="*/ 2147483647 w 72"/>
              <a:gd name="T53" fmla="*/ 2147483647 h 33"/>
              <a:gd name="T54" fmla="*/ 2147483647 w 72"/>
              <a:gd name="T55" fmla="*/ 2147483647 h 33"/>
              <a:gd name="T56" fmla="*/ 2147483647 w 72"/>
              <a:gd name="T57" fmla="*/ 2147483647 h 33"/>
              <a:gd name="T58" fmla="*/ 2147483647 w 72"/>
              <a:gd name="T59" fmla="*/ 2147483647 h 33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72"/>
              <a:gd name="T91" fmla="*/ 0 h 33"/>
              <a:gd name="T92" fmla="*/ 72 w 72"/>
              <a:gd name="T93" fmla="*/ 33 h 33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72" h="33">
                <a:moveTo>
                  <a:pt x="71" y="9"/>
                </a:moveTo>
                <a:lnTo>
                  <a:pt x="70" y="10"/>
                </a:lnTo>
                <a:lnTo>
                  <a:pt x="68" y="11"/>
                </a:lnTo>
                <a:lnTo>
                  <a:pt x="67" y="12"/>
                </a:lnTo>
                <a:lnTo>
                  <a:pt x="54" y="18"/>
                </a:lnTo>
                <a:lnTo>
                  <a:pt x="41" y="24"/>
                </a:lnTo>
                <a:lnTo>
                  <a:pt x="22" y="33"/>
                </a:lnTo>
                <a:lnTo>
                  <a:pt x="21" y="33"/>
                </a:lnTo>
                <a:lnTo>
                  <a:pt x="20" y="33"/>
                </a:lnTo>
                <a:lnTo>
                  <a:pt x="18" y="33"/>
                </a:lnTo>
                <a:lnTo>
                  <a:pt x="17" y="32"/>
                </a:lnTo>
                <a:lnTo>
                  <a:pt x="16" y="32"/>
                </a:lnTo>
                <a:lnTo>
                  <a:pt x="15" y="31"/>
                </a:lnTo>
                <a:lnTo>
                  <a:pt x="14" y="30"/>
                </a:lnTo>
                <a:lnTo>
                  <a:pt x="13" y="29"/>
                </a:lnTo>
                <a:lnTo>
                  <a:pt x="13" y="28"/>
                </a:lnTo>
                <a:lnTo>
                  <a:pt x="12" y="27"/>
                </a:lnTo>
                <a:lnTo>
                  <a:pt x="11" y="21"/>
                </a:lnTo>
                <a:lnTo>
                  <a:pt x="10" y="19"/>
                </a:lnTo>
                <a:lnTo>
                  <a:pt x="9" y="18"/>
                </a:lnTo>
                <a:lnTo>
                  <a:pt x="8" y="16"/>
                </a:lnTo>
                <a:lnTo>
                  <a:pt x="8" y="15"/>
                </a:lnTo>
                <a:lnTo>
                  <a:pt x="6" y="14"/>
                </a:lnTo>
                <a:lnTo>
                  <a:pt x="0" y="7"/>
                </a:lnTo>
                <a:lnTo>
                  <a:pt x="0" y="0"/>
                </a:lnTo>
                <a:lnTo>
                  <a:pt x="69" y="7"/>
                </a:lnTo>
                <a:lnTo>
                  <a:pt x="71" y="7"/>
                </a:lnTo>
                <a:lnTo>
                  <a:pt x="72" y="8"/>
                </a:lnTo>
                <a:lnTo>
                  <a:pt x="71" y="9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89" name="Freeform 87"/>
          <xdr:cNvSpPr>
            <a:spLocks/>
          </xdr:cNvSpPr>
        </xdr:nvSpPr>
        <xdr:spPr bwMode="auto">
          <a:xfrm>
            <a:off x="4371258" y="2392770"/>
            <a:ext cx="551966" cy="795954"/>
          </a:xfrm>
          <a:custGeom>
            <a:avLst/>
            <a:gdLst>
              <a:gd name="T0" fmla="*/ 2147483647 w 58"/>
              <a:gd name="T1" fmla="*/ 2147483647 h 81"/>
              <a:gd name="T2" fmla="*/ 2147483647 w 58"/>
              <a:gd name="T3" fmla="*/ 2147483647 h 81"/>
              <a:gd name="T4" fmla="*/ 2147483647 w 58"/>
              <a:gd name="T5" fmla="*/ 2147483647 h 81"/>
              <a:gd name="T6" fmla="*/ 2147483647 w 58"/>
              <a:gd name="T7" fmla="*/ 2147483647 h 81"/>
              <a:gd name="T8" fmla="*/ 2147483647 w 58"/>
              <a:gd name="T9" fmla="*/ 2147483647 h 81"/>
              <a:gd name="T10" fmla="*/ 2147483647 w 58"/>
              <a:gd name="T11" fmla="*/ 2147483647 h 81"/>
              <a:gd name="T12" fmla="*/ 2147483647 w 58"/>
              <a:gd name="T13" fmla="*/ 2147483647 h 81"/>
              <a:gd name="T14" fmla="*/ 2147483647 w 58"/>
              <a:gd name="T15" fmla="*/ 2147483647 h 81"/>
              <a:gd name="T16" fmla="*/ 2147483647 w 58"/>
              <a:gd name="T17" fmla="*/ 2147483647 h 81"/>
              <a:gd name="T18" fmla="*/ 2147483647 w 58"/>
              <a:gd name="T19" fmla="*/ 2147483647 h 81"/>
              <a:gd name="T20" fmla="*/ 2147483647 w 58"/>
              <a:gd name="T21" fmla="*/ 2147483647 h 81"/>
              <a:gd name="T22" fmla="*/ 2147483647 w 58"/>
              <a:gd name="T23" fmla="*/ 2147483647 h 81"/>
              <a:gd name="T24" fmla="*/ 2147483647 w 58"/>
              <a:gd name="T25" fmla="*/ 2147483647 h 81"/>
              <a:gd name="T26" fmla="*/ 2147483647 w 58"/>
              <a:gd name="T27" fmla="*/ 2147483647 h 81"/>
              <a:gd name="T28" fmla="*/ 2147483647 w 58"/>
              <a:gd name="T29" fmla="*/ 2147483647 h 81"/>
              <a:gd name="T30" fmla="*/ 2147483647 w 58"/>
              <a:gd name="T31" fmla="*/ 2147483647 h 81"/>
              <a:gd name="T32" fmla="*/ 2147483647 w 58"/>
              <a:gd name="T33" fmla="*/ 2147483647 h 81"/>
              <a:gd name="T34" fmla="*/ 2147483647 w 58"/>
              <a:gd name="T35" fmla="*/ 2147483647 h 81"/>
              <a:gd name="T36" fmla="*/ 2147483647 w 58"/>
              <a:gd name="T37" fmla="*/ 2147483647 h 81"/>
              <a:gd name="T38" fmla="*/ 2147483647 w 58"/>
              <a:gd name="T39" fmla="*/ 2147483647 h 81"/>
              <a:gd name="T40" fmla="*/ 2147483647 w 58"/>
              <a:gd name="T41" fmla="*/ 2147483647 h 81"/>
              <a:gd name="T42" fmla="*/ 2147483647 w 58"/>
              <a:gd name="T43" fmla="*/ 2147483647 h 81"/>
              <a:gd name="T44" fmla="*/ 2147483647 w 58"/>
              <a:gd name="T45" fmla="*/ 2147483647 h 81"/>
              <a:gd name="T46" fmla="*/ 2147483647 w 58"/>
              <a:gd name="T47" fmla="*/ 2147483647 h 81"/>
              <a:gd name="T48" fmla="*/ 2147483647 w 58"/>
              <a:gd name="T49" fmla="*/ 2147483647 h 81"/>
              <a:gd name="T50" fmla="*/ 2147483647 w 58"/>
              <a:gd name="T51" fmla="*/ 2147483647 h 81"/>
              <a:gd name="T52" fmla="*/ 0 w 58"/>
              <a:gd name="T53" fmla="*/ 2147483647 h 81"/>
              <a:gd name="T54" fmla="*/ 0 w 58"/>
              <a:gd name="T55" fmla="*/ 2147483647 h 81"/>
              <a:gd name="T56" fmla="*/ 2147483647 w 58"/>
              <a:gd name="T57" fmla="*/ 2147483647 h 81"/>
              <a:gd name="T58" fmla="*/ 2147483647 w 58"/>
              <a:gd name="T59" fmla="*/ 2147483647 h 81"/>
              <a:gd name="T60" fmla="*/ 2147483647 w 58"/>
              <a:gd name="T61" fmla="*/ 2147483647 h 81"/>
              <a:gd name="T62" fmla="*/ 2147483647 w 58"/>
              <a:gd name="T63" fmla="*/ 2147483647 h 81"/>
              <a:gd name="T64" fmla="*/ 2147483647 w 58"/>
              <a:gd name="T65" fmla="*/ 2147483647 h 81"/>
              <a:gd name="T66" fmla="*/ 2147483647 w 58"/>
              <a:gd name="T67" fmla="*/ 2147483647 h 81"/>
              <a:gd name="T68" fmla="*/ 2147483647 w 58"/>
              <a:gd name="T69" fmla="*/ 2147483647 h 81"/>
              <a:gd name="T70" fmla="*/ 2147483647 w 58"/>
              <a:gd name="T71" fmla="*/ 0 h 81"/>
              <a:gd name="T72" fmla="*/ 2147483647 w 58"/>
              <a:gd name="T73" fmla="*/ 2147483647 h 81"/>
              <a:gd name="T74" fmla="*/ 2147483647 w 58"/>
              <a:gd name="T75" fmla="*/ 2147483647 h 81"/>
              <a:gd name="T76" fmla="*/ 2147483647 w 58"/>
              <a:gd name="T77" fmla="*/ 2147483647 h 81"/>
              <a:gd name="T78" fmla="*/ 2147483647 w 58"/>
              <a:gd name="T79" fmla="*/ 2147483647 h 81"/>
              <a:gd name="T80" fmla="*/ 2147483647 w 58"/>
              <a:gd name="T81" fmla="*/ 2147483647 h 81"/>
              <a:gd name="T82" fmla="*/ 2147483647 w 58"/>
              <a:gd name="T83" fmla="*/ 2147483647 h 81"/>
              <a:gd name="T84" fmla="*/ 2147483647 w 58"/>
              <a:gd name="T85" fmla="*/ 2147483647 h 81"/>
              <a:gd name="T86" fmla="*/ 2147483647 w 58"/>
              <a:gd name="T87" fmla="*/ 2147483647 h 81"/>
              <a:gd name="T88" fmla="*/ 2147483647 w 58"/>
              <a:gd name="T89" fmla="*/ 2147483647 h 81"/>
              <a:gd name="T90" fmla="*/ 2147483647 w 58"/>
              <a:gd name="T91" fmla="*/ 2147483647 h 81"/>
              <a:gd name="T92" fmla="*/ 2147483647 w 58"/>
              <a:gd name="T93" fmla="*/ 2147483647 h 81"/>
              <a:gd name="T94" fmla="*/ 2147483647 w 58"/>
              <a:gd name="T95" fmla="*/ 2147483647 h 81"/>
              <a:gd name="T96" fmla="*/ 2147483647 w 58"/>
              <a:gd name="T97" fmla="*/ 2147483647 h 81"/>
              <a:gd name="T98" fmla="*/ 2147483647 w 58"/>
              <a:gd name="T99" fmla="*/ 2147483647 h 81"/>
              <a:gd name="T100" fmla="*/ 2147483647 w 58"/>
              <a:gd name="T101" fmla="*/ 2147483647 h 81"/>
              <a:gd name="T102" fmla="*/ 2147483647 w 58"/>
              <a:gd name="T103" fmla="*/ 2147483647 h 81"/>
              <a:gd name="T104" fmla="*/ 2147483647 w 58"/>
              <a:gd name="T105" fmla="*/ 2147483647 h 81"/>
              <a:gd name="T106" fmla="*/ 2147483647 w 58"/>
              <a:gd name="T107" fmla="*/ 2147483647 h 81"/>
              <a:gd name="T108" fmla="*/ 2147483647 w 58"/>
              <a:gd name="T109" fmla="*/ 2147483647 h 8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58"/>
              <a:gd name="T166" fmla="*/ 0 h 81"/>
              <a:gd name="T167" fmla="*/ 58 w 58"/>
              <a:gd name="T168" fmla="*/ 81 h 81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58" h="81">
                <a:moveTo>
                  <a:pt x="57" y="62"/>
                </a:moveTo>
                <a:lnTo>
                  <a:pt x="51" y="60"/>
                </a:lnTo>
                <a:lnTo>
                  <a:pt x="47" y="59"/>
                </a:lnTo>
                <a:lnTo>
                  <a:pt x="44" y="69"/>
                </a:lnTo>
                <a:lnTo>
                  <a:pt x="40" y="68"/>
                </a:lnTo>
                <a:lnTo>
                  <a:pt x="37" y="68"/>
                </a:lnTo>
                <a:lnTo>
                  <a:pt x="37" y="73"/>
                </a:lnTo>
                <a:lnTo>
                  <a:pt x="32" y="73"/>
                </a:lnTo>
                <a:lnTo>
                  <a:pt x="25" y="79"/>
                </a:lnTo>
                <a:lnTo>
                  <a:pt x="24" y="81"/>
                </a:lnTo>
                <a:lnTo>
                  <a:pt x="18" y="80"/>
                </a:lnTo>
                <a:lnTo>
                  <a:pt x="13" y="80"/>
                </a:lnTo>
                <a:lnTo>
                  <a:pt x="14" y="73"/>
                </a:lnTo>
                <a:lnTo>
                  <a:pt x="16" y="62"/>
                </a:lnTo>
                <a:lnTo>
                  <a:pt x="17" y="59"/>
                </a:lnTo>
                <a:lnTo>
                  <a:pt x="22" y="50"/>
                </a:lnTo>
                <a:lnTo>
                  <a:pt x="24" y="48"/>
                </a:lnTo>
                <a:lnTo>
                  <a:pt x="26" y="45"/>
                </a:lnTo>
                <a:lnTo>
                  <a:pt x="23" y="42"/>
                </a:lnTo>
                <a:lnTo>
                  <a:pt x="21" y="40"/>
                </a:lnTo>
                <a:lnTo>
                  <a:pt x="19" y="37"/>
                </a:lnTo>
                <a:lnTo>
                  <a:pt x="16" y="35"/>
                </a:lnTo>
                <a:lnTo>
                  <a:pt x="14" y="33"/>
                </a:lnTo>
                <a:lnTo>
                  <a:pt x="12" y="30"/>
                </a:lnTo>
                <a:lnTo>
                  <a:pt x="10" y="29"/>
                </a:lnTo>
                <a:lnTo>
                  <a:pt x="5" y="24"/>
                </a:lnTo>
                <a:lnTo>
                  <a:pt x="0" y="19"/>
                </a:lnTo>
                <a:lnTo>
                  <a:pt x="0" y="18"/>
                </a:lnTo>
                <a:lnTo>
                  <a:pt x="2" y="16"/>
                </a:lnTo>
                <a:lnTo>
                  <a:pt x="6" y="14"/>
                </a:lnTo>
                <a:lnTo>
                  <a:pt x="10" y="13"/>
                </a:lnTo>
                <a:lnTo>
                  <a:pt x="14" y="11"/>
                </a:lnTo>
                <a:lnTo>
                  <a:pt x="19" y="8"/>
                </a:lnTo>
                <a:lnTo>
                  <a:pt x="23" y="7"/>
                </a:lnTo>
                <a:lnTo>
                  <a:pt x="33" y="2"/>
                </a:lnTo>
                <a:lnTo>
                  <a:pt x="37" y="0"/>
                </a:lnTo>
                <a:lnTo>
                  <a:pt x="38" y="2"/>
                </a:lnTo>
                <a:lnTo>
                  <a:pt x="40" y="5"/>
                </a:lnTo>
                <a:lnTo>
                  <a:pt x="41" y="6"/>
                </a:lnTo>
                <a:lnTo>
                  <a:pt x="42" y="7"/>
                </a:lnTo>
                <a:lnTo>
                  <a:pt x="44" y="9"/>
                </a:lnTo>
                <a:lnTo>
                  <a:pt x="50" y="17"/>
                </a:lnTo>
                <a:lnTo>
                  <a:pt x="51" y="18"/>
                </a:lnTo>
                <a:lnTo>
                  <a:pt x="54" y="27"/>
                </a:lnTo>
                <a:lnTo>
                  <a:pt x="55" y="30"/>
                </a:lnTo>
                <a:lnTo>
                  <a:pt x="55" y="33"/>
                </a:lnTo>
                <a:lnTo>
                  <a:pt x="56" y="36"/>
                </a:lnTo>
                <a:lnTo>
                  <a:pt x="56" y="38"/>
                </a:lnTo>
                <a:lnTo>
                  <a:pt x="57" y="43"/>
                </a:lnTo>
                <a:lnTo>
                  <a:pt x="57" y="45"/>
                </a:lnTo>
                <a:lnTo>
                  <a:pt x="57" y="48"/>
                </a:lnTo>
                <a:lnTo>
                  <a:pt x="58" y="50"/>
                </a:lnTo>
                <a:lnTo>
                  <a:pt x="58" y="57"/>
                </a:lnTo>
                <a:lnTo>
                  <a:pt x="58" y="61"/>
                </a:lnTo>
                <a:lnTo>
                  <a:pt x="57" y="62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0" name="Freeform 88"/>
          <xdr:cNvSpPr>
            <a:spLocks/>
          </xdr:cNvSpPr>
        </xdr:nvSpPr>
        <xdr:spPr bwMode="auto">
          <a:xfrm>
            <a:off x="3152713" y="1724946"/>
            <a:ext cx="657028" cy="953204"/>
          </a:xfrm>
          <a:custGeom>
            <a:avLst/>
            <a:gdLst>
              <a:gd name="T0" fmla="*/ 2147483647 w 69"/>
              <a:gd name="T1" fmla="*/ 2147483647 h 97"/>
              <a:gd name="T2" fmla="*/ 2147483647 w 69"/>
              <a:gd name="T3" fmla="*/ 2147483647 h 97"/>
              <a:gd name="T4" fmla="*/ 2147483647 w 69"/>
              <a:gd name="T5" fmla="*/ 2147483647 h 97"/>
              <a:gd name="T6" fmla="*/ 2147483647 w 69"/>
              <a:gd name="T7" fmla="*/ 2147483647 h 97"/>
              <a:gd name="T8" fmla="*/ 2147483647 w 69"/>
              <a:gd name="T9" fmla="*/ 2147483647 h 97"/>
              <a:gd name="T10" fmla="*/ 2147483647 w 69"/>
              <a:gd name="T11" fmla="*/ 2147483647 h 97"/>
              <a:gd name="T12" fmla="*/ 2147483647 w 69"/>
              <a:gd name="T13" fmla="*/ 2147483647 h 97"/>
              <a:gd name="T14" fmla="*/ 2147483647 w 69"/>
              <a:gd name="T15" fmla="*/ 2147483647 h 97"/>
              <a:gd name="T16" fmla="*/ 2147483647 w 69"/>
              <a:gd name="T17" fmla="*/ 2147483647 h 97"/>
              <a:gd name="T18" fmla="*/ 2147483647 w 69"/>
              <a:gd name="T19" fmla="*/ 2147483647 h 97"/>
              <a:gd name="T20" fmla="*/ 2147483647 w 69"/>
              <a:gd name="T21" fmla="*/ 2147483647 h 97"/>
              <a:gd name="T22" fmla="*/ 2147483647 w 69"/>
              <a:gd name="T23" fmla="*/ 2147483647 h 97"/>
              <a:gd name="T24" fmla="*/ 2147483647 w 69"/>
              <a:gd name="T25" fmla="*/ 2147483647 h 97"/>
              <a:gd name="T26" fmla="*/ 2147483647 w 69"/>
              <a:gd name="T27" fmla="*/ 2147483647 h 97"/>
              <a:gd name="T28" fmla="*/ 2147483647 w 69"/>
              <a:gd name="T29" fmla="*/ 2147483647 h 97"/>
              <a:gd name="T30" fmla="*/ 2147483647 w 69"/>
              <a:gd name="T31" fmla="*/ 2147483647 h 97"/>
              <a:gd name="T32" fmla="*/ 0 w 69"/>
              <a:gd name="T33" fmla="*/ 2147483647 h 97"/>
              <a:gd name="T34" fmla="*/ 2147483647 w 69"/>
              <a:gd name="T35" fmla="*/ 2147483647 h 97"/>
              <a:gd name="T36" fmla="*/ 2147483647 w 69"/>
              <a:gd name="T37" fmla="*/ 2147483647 h 97"/>
              <a:gd name="T38" fmla="*/ 2147483647 w 69"/>
              <a:gd name="T39" fmla="*/ 2147483647 h 97"/>
              <a:gd name="T40" fmla="*/ 2147483647 w 69"/>
              <a:gd name="T41" fmla="*/ 2147483647 h 97"/>
              <a:gd name="T42" fmla="*/ 2147483647 w 69"/>
              <a:gd name="T43" fmla="*/ 2147483647 h 97"/>
              <a:gd name="T44" fmla="*/ 2147483647 w 69"/>
              <a:gd name="T45" fmla="*/ 2147483647 h 97"/>
              <a:gd name="T46" fmla="*/ 2147483647 w 69"/>
              <a:gd name="T47" fmla="*/ 2147483647 h 97"/>
              <a:gd name="T48" fmla="*/ 2147483647 w 69"/>
              <a:gd name="T49" fmla="*/ 2147483647 h 97"/>
              <a:gd name="T50" fmla="*/ 2147483647 w 69"/>
              <a:gd name="T51" fmla="*/ 2147483647 h 97"/>
              <a:gd name="T52" fmla="*/ 2147483647 w 69"/>
              <a:gd name="T53" fmla="*/ 2147483647 h 97"/>
              <a:gd name="T54" fmla="*/ 2147483647 w 69"/>
              <a:gd name="T55" fmla="*/ 2147483647 h 97"/>
              <a:gd name="T56" fmla="*/ 2147483647 w 69"/>
              <a:gd name="T57" fmla="*/ 2147483647 h 97"/>
              <a:gd name="T58" fmla="*/ 2147483647 w 69"/>
              <a:gd name="T59" fmla="*/ 2147483647 h 97"/>
              <a:gd name="T60" fmla="*/ 2147483647 w 69"/>
              <a:gd name="T61" fmla="*/ 2147483647 h 97"/>
              <a:gd name="T62" fmla="*/ 2147483647 w 69"/>
              <a:gd name="T63" fmla="*/ 2147483647 h 97"/>
              <a:gd name="T64" fmla="*/ 2147483647 w 69"/>
              <a:gd name="T65" fmla="*/ 2147483647 h 97"/>
              <a:gd name="T66" fmla="*/ 2147483647 w 69"/>
              <a:gd name="T67" fmla="*/ 2147483647 h 97"/>
              <a:gd name="T68" fmla="*/ 2147483647 w 69"/>
              <a:gd name="T69" fmla="*/ 2147483647 h 97"/>
              <a:gd name="T70" fmla="*/ 2147483647 w 69"/>
              <a:gd name="T71" fmla="*/ 2147483647 h 97"/>
              <a:gd name="T72" fmla="*/ 2147483647 w 69"/>
              <a:gd name="T73" fmla="*/ 2147483647 h 97"/>
              <a:gd name="T74" fmla="*/ 2147483647 w 69"/>
              <a:gd name="T75" fmla="*/ 2147483647 h 97"/>
              <a:gd name="T76" fmla="*/ 2147483647 w 69"/>
              <a:gd name="T77" fmla="*/ 2147483647 h 97"/>
              <a:gd name="T78" fmla="*/ 2147483647 w 69"/>
              <a:gd name="T79" fmla="*/ 2147483647 h 97"/>
              <a:gd name="T80" fmla="*/ 2147483647 w 69"/>
              <a:gd name="T81" fmla="*/ 2147483647 h 97"/>
              <a:gd name="T82" fmla="*/ 2147483647 w 69"/>
              <a:gd name="T83" fmla="*/ 2147483647 h 97"/>
              <a:gd name="T84" fmla="*/ 2147483647 w 69"/>
              <a:gd name="T85" fmla="*/ 2147483647 h 97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69"/>
              <a:gd name="T130" fmla="*/ 0 h 97"/>
              <a:gd name="T131" fmla="*/ 69 w 69"/>
              <a:gd name="T132" fmla="*/ 97 h 97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69" h="97">
                <a:moveTo>
                  <a:pt x="46" y="26"/>
                </a:moveTo>
                <a:lnTo>
                  <a:pt x="46" y="26"/>
                </a:lnTo>
                <a:lnTo>
                  <a:pt x="41" y="29"/>
                </a:lnTo>
                <a:lnTo>
                  <a:pt x="38" y="30"/>
                </a:lnTo>
                <a:lnTo>
                  <a:pt x="34" y="31"/>
                </a:lnTo>
                <a:lnTo>
                  <a:pt x="33" y="30"/>
                </a:lnTo>
                <a:lnTo>
                  <a:pt x="33" y="29"/>
                </a:lnTo>
                <a:lnTo>
                  <a:pt x="32" y="28"/>
                </a:lnTo>
                <a:lnTo>
                  <a:pt x="31" y="27"/>
                </a:lnTo>
                <a:lnTo>
                  <a:pt x="29" y="24"/>
                </a:lnTo>
                <a:lnTo>
                  <a:pt x="27" y="22"/>
                </a:lnTo>
                <a:lnTo>
                  <a:pt x="28" y="21"/>
                </a:lnTo>
                <a:lnTo>
                  <a:pt x="31" y="20"/>
                </a:lnTo>
                <a:lnTo>
                  <a:pt x="33" y="19"/>
                </a:lnTo>
                <a:lnTo>
                  <a:pt x="35" y="18"/>
                </a:lnTo>
                <a:lnTo>
                  <a:pt x="36" y="18"/>
                </a:lnTo>
                <a:lnTo>
                  <a:pt x="35" y="17"/>
                </a:lnTo>
                <a:lnTo>
                  <a:pt x="34" y="17"/>
                </a:lnTo>
                <a:lnTo>
                  <a:pt x="33" y="16"/>
                </a:lnTo>
                <a:lnTo>
                  <a:pt x="32" y="16"/>
                </a:lnTo>
                <a:lnTo>
                  <a:pt x="31" y="15"/>
                </a:lnTo>
                <a:lnTo>
                  <a:pt x="29" y="14"/>
                </a:lnTo>
                <a:lnTo>
                  <a:pt x="28" y="13"/>
                </a:lnTo>
                <a:lnTo>
                  <a:pt x="26" y="10"/>
                </a:lnTo>
                <a:lnTo>
                  <a:pt x="24" y="8"/>
                </a:lnTo>
                <a:lnTo>
                  <a:pt x="23" y="7"/>
                </a:lnTo>
                <a:lnTo>
                  <a:pt x="14" y="0"/>
                </a:lnTo>
                <a:lnTo>
                  <a:pt x="9" y="18"/>
                </a:lnTo>
                <a:lnTo>
                  <a:pt x="7" y="26"/>
                </a:lnTo>
                <a:lnTo>
                  <a:pt x="1" y="27"/>
                </a:lnTo>
                <a:lnTo>
                  <a:pt x="3" y="41"/>
                </a:lnTo>
                <a:lnTo>
                  <a:pt x="3" y="42"/>
                </a:lnTo>
                <a:lnTo>
                  <a:pt x="2" y="46"/>
                </a:lnTo>
                <a:lnTo>
                  <a:pt x="0" y="51"/>
                </a:lnTo>
                <a:lnTo>
                  <a:pt x="3" y="52"/>
                </a:lnTo>
                <a:lnTo>
                  <a:pt x="5" y="53"/>
                </a:lnTo>
                <a:lnTo>
                  <a:pt x="8" y="53"/>
                </a:lnTo>
                <a:lnTo>
                  <a:pt x="9" y="54"/>
                </a:lnTo>
                <a:lnTo>
                  <a:pt x="9" y="55"/>
                </a:lnTo>
                <a:lnTo>
                  <a:pt x="8" y="58"/>
                </a:lnTo>
                <a:lnTo>
                  <a:pt x="11" y="60"/>
                </a:lnTo>
                <a:lnTo>
                  <a:pt x="9" y="65"/>
                </a:lnTo>
                <a:lnTo>
                  <a:pt x="13" y="67"/>
                </a:lnTo>
                <a:lnTo>
                  <a:pt x="17" y="70"/>
                </a:lnTo>
                <a:lnTo>
                  <a:pt x="15" y="73"/>
                </a:lnTo>
                <a:lnTo>
                  <a:pt x="16" y="77"/>
                </a:lnTo>
                <a:lnTo>
                  <a:pt x="18" y="80"/>
                </a:lnTo>
                <a:lnTo>
                  <a:pt x="18" y="81"/>
                </a:lnTo>
                <a:lnTo>
                  <a:pt x="17" y="84"/>
                </a:lnTo>
                <a:lnTo>
                  <a:pt x="17" y="86"/>
                </a:lnTo>
                <a:lnTo>
                  <a:pt x="17" y="89"/>
                </a:lnTo>
                <a:lnTo>
                  <a:pt x="20" y="89"/>
                </a:lnTo>
                <a:lnTo>
                  <a:pt x="21" y="89"/>
                </a:lnTo>
                <a:lnTo>
                  <a:pt x="24" y="90"/>
                </a:lnTo>
                <a:lnTo>
                  <a:pt x="25" y="91"/>
                </a:lnTo>
                <a:lnTo>
                  <a:pt x="28" y="93"/>
                </a:lnTo>
                <a:lnTo>
                  <a:pt x="36" y="96"/>
                </a:lnTo>
                <a:lnTo>
                  <a:pt x="42" y="97"/>
                </a:lnTo>
                <a:lnTo>
                  <a:pt x="43" y="91"/>
                </a:lnTo>
                <a:lnTo>
                  <a:pt x="56" y="94"/>
                </a:lnTo>
                <a:lnTo>
                  <a:pt x="56" y="76"/>
                </a:lnTo>
                <a:lnTo>
                  <a:pt x="56" y="75"/>
                </a:lnTo>
                <a:lnTo>
                  <a:pt x="56" y="73"/>
                </a:lnTo>
                <a:lnTo>
                  <a:pt x="57" y="72"/>
                </a:lnTo>
                <a:lnTo>
                  <a:pt x="57" y="71"/>
                </a:lnTo>
                <a:lnTo>
                  <a:pt x="58" y="69"/>
                </a:lnTo>
                <a:lnTo>
                  <a:pt x="59" y="68"/>
                </a:lnTo>
                <a:lnTo>
                  <a:pt x="60" y="67"/>
                </a:lnTo>
                <a:lnTo>
                  <a:pt x="61" y="66"/>
                </a:lnTo>
                <a:lnTo>
                  <a:pt x="62" y="65"/>
                </a:lnTo>
                <a:lnTo>
                  <a:pt x="64" y="63"/>
                </a:lnTo>
                <a:lnTo>
                  <a:pt x="59" y="53"/>
                </a:lnTo>
                <a:lnTo>
                  <a:pt x="62" y="51"/>
                </a:lnTo>
                <a:lnTo>
                  <a:pt x="63" y="50"/>
                </a:lnTo>
                <a:lnTo>
                  <a:pt x="69" y="49"/>
                </a:lnTo>
                <a:lnTo>
                  <a:pt x="68" y="48"/>
                </a:lnTo>
                <a:lnTo>
                  <a:pt x="64" y="42"/>
                </a:lnTo>
                <a:lnTo>
                  <a:pt x="63" y="41"/>
                </a:lnTo>
                <a:lnTo>
                  <a:pt x="58" y="36"/>
                </a:lnTo>
                <a:lnTo>
                  <a:pt x="56" y="35"/>
                </a:lnTo>
                <a:lnTo>
                  <a:pt x="51" y="29"/>
                </a:lnTo>
                <a:lnTo>
                  <a:pt x="47" y="26"/>
                </a:lnTo>
                <a:lnTo>
                  <a:pt x="46" y="26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1" name="Freeform 89"/>
          <xdr:cNvSpPr>
            <a:spLocks/>
          </xdr:cNvSpPr>
        </xdr:nvSpPr>
        <xdr:spPr bwMode="auto">
          <a:xfrm>
            <a:off x="2761121" y="2678151"/>
            <a:ext cx="762089" cy="559106"/>
          </a:xfrm>
          <a:custGeom>
            <a:avLst/>
            <a:gdLst>
              <a:gd name="T0" fmla="*/ 2147483647 w 80"/>
              <a:gd name="T1" fmla="*/ 2147483647 h 57"/>
              <a:gd name="T2" fmla="*/ 2147483647 w 80"/>
              <a:gd name="T3" fmla="*/ 2147483647 h 57"/>
              <a:gd name="T4" fmla="*/ 2147483647 w 80"/>
              <a:gd name="T5" fmla="*/ 2147483647 h 57"/>
              <a:gd name="T6" fmla="*/ 0 w 80"/>
              <a:gd name="T7" fmla="*/ 2147483647 h 57"/>
              <a:gd name="T8" fmla="*/ 0 w 80"/>
              <a:gd name="T9" fmla="*/ 2147483647 h 57"/>
              <a:gd name="T10" fmla="*/ 2147483647 w 80"/>
              <a:gd name="T11" fmla="*/ 2147483647 h 57"/>
              <a:gd name="T12" fmla="*/ 2147483647 w 80"/>
              <a:gd name="T13" fmla="*/ 2147483647 h 57"/>
              <a:gd name="T14" fmla="*/ 2147483647 w 80"/>
              <a:gd name="T15" fmla="*/ 2147483647 h 57"/>
              <a:gd name="T16" fmla="*/ 2147483647 w 80"/>
              <a:gd name="T17" fmla="*/ 2147483647 h 57"/>
              <a:gd name="T18" fmla="*/ 2147483647 w 80"/>
              <a:gd name="T19" fmla="*/ 2147483647 h 57"/>
              <a:gd name="T20" fmla="*/ 2147483647 w 80"/>
              <a:gd name="T21" fmla="*/ 2147483647 h 57"/>
              <a:gd name="T22" fmla="*/ 2147483647 w 80"/>
              <a:gd name="T23" fmla="*/ 2147483647 h 57"/>
              <a:gd name="T24" fmla="*/ 2147483647 w 80"/>
              <a:gd name="T25" fmla="*/ 2147483647 h 57"/>
              <a:gd name="T26" fmla="*/ 2147483647 w 80"/>
              <a:gd name="T27" fmla="*/ 2147483647 h 57"/>
              <a:gd name="T28" fmla="*/ 2147483647 w 80"/>
              <a:gd name="T29" fmla="*/ 2147483647 h 57"/>
              <a:gd name="T30" fmla="*/ 2147483647 w 80"/>
              <a:gd name="T31" fmla="*/ 2147483647 h 57"/>
              <a:gd name="T32" fmla="*/ 2147483647 w 80"/>
              <a:gd name="T33" fmla="*/ 2147483647 h 57"/>
              <a:gd name="T34" fmla="*/ 2147483647 w 80"/>
              <a:gd name="T35" fmla="*/ 2147483647 h 57"/>
              <a:gd name="T36" fmla="*/ 2147483647 w 80"/>
              <a:gd name="T37" fmla="*/ 2147483647 h 57"/>
              <a:gd name="T38" fmla="*/ 2147483647 w 80"/>
              <a:gd name="T39" fmla="*/ 2147483647 h 57"/>
              <a:gd name="T40" fmla="*/ 2147483647 w 80"/>
              <a:gd name="T41" fmla="*/ 0 h 57"/>
              <a:gd name="T42" fmla="*/ 2147483647 w 80"/>
              <a:gd name="T43" fmla="*/ 2147483647 h 57"/>
              <a:gd name="T44" fmla="*/ 2147483647 w 80"/>
              <a:gd name="T45" fmla="*/ 2147483647 h 57"/>
              <a:gd name="T46" fmla="*/ 2147483647 w 80"/>
              <a:gd name="T47" fmla="*/ 2147483647 h 57"/>
              <a:gd name="T48" fmla="*/ 2147483647 w 80"/>
              <a:gd name="T49" fmla="*/ 2147483647 h 57"/>
              <a:gd name="T50" fmla="*/ 2147483647 w 80"/>
              <a:gd name="T51" fmla="*/ 2147483647 h 57"/>
              <a:gd name="T52" fmla="*/ 2147483647 w 80"/>
              <a:gd name="T53" fmla="*/ 2147483647 h 57"/>
              <a:gd name="T54" fmla="*/ 2147483647 w 80"/>
              <a:gd name="T55" fmla="*/ 2147483647 h 57"/>
              <a:gd name="T56" fmla="*/ 2147483647 w 80"/>
              <a:gd name="T57" fmla="*/ 2147483647 h 57"/>
              <a:gd name="T58" fmla="*/ 2147483647 w 80"/>
              <a:gd name="T59" fmla="*/ 2147483647 h 57"/>
              <a:gd name="T60" fmla="*/ 2147483647 w 80"/>
              <a:gd name="T61" fmla="*/ 2147483647 h 57"/>
              <a:gd name="T62" fmla="*/ 2147483647 w 80"/>
              <a:gd name="T63" fmla="*/ 2147483647 h 57"/>
              <a:gd name="T64" fmla="*/ 2147483647 w 80"/>
              <a:gd name="T65" fmla="*/ 2147483647 h 57"/>
              <a:gd name="T66" fmla="*/ 2147483647 w 80"/>
              <a:gd name="T67" fmla="*/ 2147483647 h 57"/>
              <a:gd name="T68" fmla="*/ 2147483647 w 80"/>
              <a:gd name="T69" fmla="*/ 2147483647 h 57"/>
              <a:gd name="T70" fmla="*/ 2147483647 w 80"/>
              <a:gd name="T71" fmla="*/ 2147483647 h 57"/>
              <a:gd name="T72" fmla="*/ 2147483647 w 80"/>
              <a:gd name="T73" fmla="*/ 2147483647 h 57"/>
              <a:gd name="T74" fmla="*/ 2147483647 w 80"/>
              <a:gd name="T75" fmla="*/ 2147483647 h 57"/>
              <a:gd name="T76" fmla="*/ 2147483647 w 80"/>
              <a:gd name="T77" fmla="*/ 2147483647 h 57"/>
              <a:gd name="T78" fmla="*/ 2147483647 w 80"/>
              <a:gd name="T79" fmla="*/ 2147483647 h 57"/>
              <a:gd name="T80" fmla="*/ 2147483647 w 80"/>
              <a:gd name="T81" fmla="*/ 2147483647 h 57"/>
              <a:gd name="T82" fmla="*/ 2147483647 w 80"/>
              <a:gd name="T83" fmla="*/ 2147483647 h 57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80"/>
              <a:gd name="T127" fmla="*/ 0 h 57"/>
              <a:gd name="T128" fmla="*/ 80 w 80"/>
              <a:gd name="T129" fmla="*/ 57 h 57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80" h="57">
                <a:moveTo>
                  <a:pt x="72" y="57"/>
                </a:moveTo>
                <a:lnTo>
                  <a:pt x="71" y="56"/>
                </a:lnTo>
                <a:lnTo>
                  <a:pt x="69" y="56"/>
                </a:lnTo>
                <a:lnTo>
                  <a:pt x="0" y="49"/>
                </a:lnTo>
                <a:lnTo>
                  <a:pt x="0" y="46"/>
                </a:lnTo>
                <a:lnTo>
                  <a:pt x="3" y="46"/>
                </a:lnTo>
                <a:lnTo>
                  <a:pt x="5" y="45"/>
                </a:lnTo>
                <a:lnTo>
                  <a:pt x="10" y="45"/>
                </a:lnTo>
                <a:lnTo>
                  <a:pt x="14" y="44"/>
                </a:lnTo>
                <a:lnTo>
                  <a:pt x="15" y="44"/>
                </a:lnTo>
                <a:lnTo>
                  <a:pt x="19" y="44"/>
                </a:lnTo>
                <a:lnTo>
                  <a:pt x="30" y="42"/>
                </a:lnTo>
                <a:lnTo>
                  <a:pt x="28" y="37"/>
                </a:lnTo>
                <a:lnTo>
                  <a:pt x="27" y="26"/>
                </a:lnTo>
                <a:lnTo>
                  <a:pt x="26" y="22"/>
                </a:lnTo>
                <a:lnTo>
                  <a:pt x="25" y="20"/>
                </a:lnTo>
                <a:lnTo>
                  <a:pt x="24" y="17"/>
                </a:lnTo>
                <a:lnTo>
                  <a:pt x="22" y="7"/>
                </a:lnTo>
                <a:lnTo>
                  <a:pt x="22" y="4"/>
                </a:lnTo>
                <a:lnTo>
                  <a:pt x="22" y="0"/>
                </a:lnTo>
                <a:lnTo>
                  <a:pt x="27" y="2"/>
                </a:lnTo>
                <a:lnTo>
                  <a:pt x="33" y="5"/>
                </a:lnTo>
                <a:lnTo>
                  <a:pt x="34" y="6"/>
                </a:lnTo>
                <a:lnTo>
                  <a:pt x="36" y="7"/>
                </a:lnTo>
                <a:lnTo>
                  <a:pt x="40" y="10"/>
                </a:lnTo>
                <a:lnTo>
                  <a:pt x="41" y="10"/>
                </a:lnTo>
                <a:lnTo>
                  <a:pt x="44" y="12"/>
                </a:lnTo>
                <a:lnTo>
                  <a:pt x="47" y="14"/>
                </a:lnTo>
                <a:lnTo>
                  <a:pt x="49" y="15"/>
                </a:lnTo>
                <a:lnTo>
                  <a:pt x="52" y="18"/>
                </a:lnTo>
                <a:lnTo>
                  <a:pt x="59" y="24"/>
                </a:lnTo>
                <a:lnTo>
                  <a:pt x="64" y="29"/>
                </a:lnTo>
                <a:lnTo>
                  <a:pt x="70" y="34"/>
                </a:lnTo>
                <a:lnTo>
                  <a:pt x="75" y="40"/>
                </a:lnTo>
                <a:lnTo>
                  <a:pt x="78" y="43"/>
                </a:lnTo>
                <a:lnTo>
                  <a:pt x="80" y="45"/>
                </a:lnTo>
                <a:lnTo>
                  <a:pt x="77" y="47"/>
                </a:lnTo>
                <a:lnTo>
                  <a:pt x="76" y="49"/>
                </a:lnTo>
                <a:lnTo>
                  <a:pt x="72" y="55"/>
                </a:lnTo>
                <a:lnTo>
                  <a:pt x="72" y="57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2" name="Freeform 90"/>
          <xdr:cNvSpPr>
            <a:spLocks/>
          </xdr:cNvSpPr>
        </xdr:nvSpPr>
        <xdr:spPr bwMode="auto">
          <a:xfrm>
            <a:off x="4380809" y="1853078"/>
            <a:ext cx="637925" cy="667824"/>
          </a:xfrm>
          <a:custGeom>
            <a:avLst/>
            <a:gdLst>
              <a:gd name="T0" fmla="*/ 2147483647 w 67"/>
              <a:gd name="T1" fmla="*/ 2147483647 h 68"/>
              <a:gd name="T2" fmla="*/ 2147483647 w 67"/>
              <a:gd name="T3" fmla="*/ 2147483647 h 68"/>
              <a:gd name="T4" fmla="*/ 2147483647 w 67"/>
              <a:gd name="T5" fmla="*/ 2147483647 h 68"/>
              <a:gd name="T6" fmla="*/ 2147483647 w 67"/>
              <a:gd name="T7" fmla="*/ 2147483647 h 68"/>
              <a:gd name="T8" fmla="*/ 2147483647 w 67"/>
              <a:gd name="T9" fmla="*/ 2147483647 h 68"/>
              <a:gd name="T10" fmla="*/ 2147483647 w 67"/>
              <a:gd name="T11" fmla="*/ 2147483647 h 68"/>
              <a:gd name="T12" fmla="*/ 2147483647 w 67"/>
              <a:gd name="T13" fmla="*/ 2147483647 h 68"/>
              <a:gd name="T14" fmla="*/ 0 w 67"/>
              <a:gd name="T15" fmla="*/ 2147483647 h 68"/>
              <a:gd name="T16" fmla="*/ 0 w 67"/>
              <a:gd name="T17" fmla="*/ 2147483647 h 68"/>
              <a:gd name="T18" fmla="*/ 2147483647 w 67"/>
              <a:gd name="T19" fmla="*/ 2147483647 h 68"/>
              <a:gd name="T20" fmla="*/ 2147483647 w 67"/>
              <a:gd name="T21" fmla="*/ 2147483647 h 68"/>
              <a:gd name="T22" fmla="*/ 2147483647 w 67"/>
              <a:gd name="T23" fmla="*/ 2147483647 h 68"/>
              <a:gd name="T24" fmla="*/ 2147483647 w 67"/>
              <a:gd name="T25" fmla="*/ 2147483647 h 68"/>
              <a:gd name="T26" fmla="*/ 2147483647 w 67"/>
              <a:gd name="T27" fmla="*/ 2147483647 h 68"/>
              <a:gd name="T28" fmla="*/ 2147483647 w 67"/>
              <a:gd name="T29" fmla="*/ 2147483647 h 68"/>
              <a:gd name="T30" fmla="*/ 2147483647 w 67"/>
              <a:gd name="T31" fmla="*/ 2147483647 h 68"/>
              <a:gd name="T32" fmla="*/ 2147483647 w 67"/>
              <a:gd name="T33" fmla="*/ 2147483647 h 68"/>
              <a:gd name="T34" fmla="*/ 2147483647 w 67"/>
              <a:gd name="T35" fmla="*/ 2147483647 h 68"/>
              <a:gd name="T36" fmla="*/ 2147483647 w 67"/>
              <a:gd name="T37" fmla="*/ 2147483647 h 68"/>
              <a:gd name="T38" fmla="*/ 2147483647 w 67"/>
              <a:gd name="T39" fmla="*/ 2147483647 h 68"/>
              <a:gd name="T40" fmla="*/ 2147483647 w 67"/>
              <a:gd name="T41" fmla="*/ 2147483647 h 68"/>
              <a:gd name="T42" fmla="*/ 2147483647 w 67"/>
              <a:gd name="T43" fmla="*/ 2147483647 h 68"/>
              <a:gd name="T44" fmla="*/ 2147483647 w 67"/>
              <a:gd name="T45" fmla="*/ 2147483647 h 68"/>
              <a:gd name="T46" fmla="*/ 2147483647 w 67"/>
              <a:gd name="T47" fmla="*/ 2147483647 h 68"/>
              <a:gd name="T48" fmla="*/ 2147483647 w 67"/>
              <a:gd name="T49" fmla="*/ 2147483647 h 68"/>
              <a:gd name="T50" fmla="*/ 2147483647 w 67"/>
              <a:gd name="T51" fmla="*/ 2147483647 h 68"/>
              <a:gd name="T52" fmla="*/ 2147483647 w 67"/>
              <a:gd name="T53" fmla="*/ 2147483647 h 68"/>
              <a:gd name="T54" fmla="*/ 2147483647 w 67"/>
              <a:gd name="T55" fmla="*/ 2147483647 h 68"/>
              <a:gd name="T56" fmla="*/ 2147483647 w 67"/>
              <a:gd name="T57" fmla="*/ 2147483647 h 68"/>
              <a:gd name="T58" fmla="*/ 2147483647 w 67"/>
              <a:gd name="T59" fmla="*/ 2147483647 h 68"/>
              <a:gd name="T60" fmla="*/ 2147483647 w 67"/>
              <a:gd name="T61" fmla="*/ 2147483647 h 68"/>
              <a:gd name="T62" fmla="*/ 2147483647 w 67"/>
              <a:gd name="T63" fmla="*/ 2147483647 h 68"/>
              <a:gd name="T64" fmla="*/ 2147483647 w 67"/>
              <a:gd name="T65" fmla="*/ 2147483647 h 68"/>
              <a:gd name="T66" fmla="*/ 2147483647 w 67"/>
              <a:gd name="T67" fmla="*/ 2147483647 h 68"/>
              <a:gd name="T68" fmla="*/ 2147483647 w 67"/>
              <a:gd name="T69" fmla="*/ 2147483647 h 68"/>
              <a:gd name="T70" fmla="*/ 2147483647 w 67"/>
              <a:gd name="T71" fmla="*/ 2147483647 h 68"/>
              <a:gd name="T72" fmla="*/ 2147483647 w 67"/>
              <a:gd name="T73" fmla="*/ 2147483647 h 68"/>
              <a:gd name="T74" fmla="*/ 2147483647 w 67"/>
              <a:gd name="T75" fmla="*/ 2147483647 h 68"/>
              <a:gd name="T76" fmla="*/ 2147483647 w 67"/>
              <a:gd name="T77" fmla="*/ 2147483647 h 68"/>
              <a:gd name="T78" fmla="*/ 2147483647 w 67"/>
              <a:gd name="T79" fmla="*/ 0 h 68"/>
              <a:gd name="T80" fmla="*/ 2147483647 w 67"/>
              <a:gd name="T81" fmla="*/ 0 h 68"/>
              <a:gd name="T82" fmla="*/ 2147483647 w 67"/>
              <a:gd name="T83" fmla="*/ 0 h 68"/>
              <a:gd name="T84" fmla="*/ 2147483647 w 67"/>
              <a:gd name="T85" fmla="*/ 2147483647 h 68"/>
              <a:gd name="T86" fmla="*/ 2147483647 w 67"/>
              <a:gd name="T87" fmla="*/ 2147483647 h 68"/>
              <a:gd name="T88" fmla="*/ 2147483647 w 67"/>
              <a:gd name="T89" fmla="*/ 2147483647 h 68"/>
              <a:gd name="T90" fmla="*/ 2147483647 w 67"/>
              <a:gd name="T91" fmla="*/ 2147483647 h 68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67"/>
              <a:gd name="T139" fmla="*/ 0 h 68"/>
              <a:gd name="T140" fmla="*/ 67 w 67"/>
              <a:gd name="T141" fmla="*/ 68 h 68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67" h="68">
                <a:moveTo>
                  <a:pt x="11" y="16"/>
                </a:moveTo>
                <a:lnTo>
                  <a:pt x="11" y="17"/>
                </a:lnTo>
                <a:lnTo>
                  <a:pt x="10" y="18"/>
                </a:lnTo>
                <a:lnTo>
                  <a:pt x="10" y="19"/>
                </a:lnTo>
                <a:lnTo>
                  <a:pt x="10" y="20"/>
                </a:lnTo>
                <a:lnTo>
                  <a:pt x="9" y="22"/>
                </a:lnTo>
                <a:lnTo>
                  <a:pt x="9" y="25"/>
                </a:lnTo>
                <a:lnTo>
                  <a:pt x="9" y="29"/>
                </a:lnTo>
                <a:lnTo>
                  <a:pt x="10" y="32"/>
                </a:lnTo>
                <a:lnTo>
                  <a:pt x="10" y="33"/>
                </a:lnTo>
                <a:lnTo>
                  <a:pt x="9" y="34"/>
                </a:lnTo>
                <a:lnTo>
                  <a:pt x="9" y="35"/>
                </a:lnTo>
                <a:lnTo>
                  <a:pt x="4" y="41"/>
                </a:lnTo>
                <a:lnTo>
                  <a:pt x="3" y="41"/>
                </a:lnTo>
                <a:lnTo>
                  <a:pt x="1" y="42"/>
                </a:lnTo>
                <a:lnTo>
                  <a:pt x="0" y="43"/>
                </a:lnTo>
                <a:lnTo>
                  <a:pt x="0" y="44"/>
                </a:lnTo>
                <a:lnTo>
                  <a:pt x="2" y="47"/>
                </a:lnTo>
                <a:lnTo>
                  <a:pt x="2" y="48"/>
                </a:lnTo>
                <a:lnTo>
                  <a:pt x="4" y="51"/>
                </a:lnTo>
                <a:lnTo>
                  <a:pt x="4" y="52"/>
                </a:lnTo>
                <a:lnTo>
                  <a:pt x="4" y="53"/>
                </a:lnTo>
                <a:lnTo>
                  <a:pt x="4" y="55"/>
                </a:lnTo>
                <a:lnTo>
                  <a:pt x="7" y="63"/>
                </a:lnTo>
                <a:lnTo>
                  <a:pt x="8" y="66"/>
                </a:lnTo>
                <a:lnTo>
                  <a:pt x="9" y="68"/>
                </a:lnTo>
                <a:lnTo>
                  <a:pt x="13" y="66"/>
                </a:lnTo>
                <a:lnTo>
                  <a:pt x="18" y="63"/>
                </a:lnTo>
                <a:lnTo>
                  <a:pt x="22" y="62"/>
                </a:lnTo>
                <a:lnTo>
                  <a:pt x="32" y="57"/>
                </a:lnTo>
                <a:lnTo>
                  <a:pt x="36" y="55"/>
                </a:lnTo>
                <a:lnTo>
                  <a:pt x="39" y="54"/>
                </a:lnTo>
                <a:lnTo>
                  <a:pt x="42" y="52"/>
                </a:lnTo>
                <a:lnTo>
                  <a:pt x="44" y="51"/>
                </a:lnTo>
                <a:lnTo>
                  <a:pt x="47" y="50"/>
                </a:lnTo>
                <a:lnTo>
                  <a:pt x="55" y="47"/>
                </a:lnTo>
                <a:lnTo>
                  <a:pt x="59" y="45"/>
                </a:lnTo>
                <a:lnTo>
                  <a:pt x="61" y="45"/>
                </a:lnTo>
                <a:lnTo>
                  <a:pt x="63" y="44"/>
                </a:lnTo>
                <a:lnTo>
                  <a:pt x="66" y="44"/>
                </a:lnTo>
                <a:lnTo>
                  <a:pt x="67" y="44"/>
                </a:lnTo>
                <a:lnTo>
                  <a:pt x="67" y="43"/>
                </a:lnTo>
                <a:lnTo>
                  <a:pt x="67" y="40"/>
                </a:lnTo>
                <a:lnTo>
                  <a:pt x="67" y="39"/>
                </a:lnTo>
                <a:lnTo>
                  <a:pt x="67" y="37"/>
                </a:lnTo>
                <a:lnTo>
                  <a:pt x="66" y="35"/>
                </a:lnTo>
                <a:lnTo>
                  <a:pt x="66" y="34"/>
                </a:lnTo>
                <a:lnTo>
                  <a:pt x="66" y="33"/>
                </a:lnTo>
                <a:lnTo>
                  <a:pt x="65" y="31"/>
                </a:lnTo>
                <a:lnTo>
                  <a:pt x="64" y="28"/>
                </a:lnTo>
                <a:lnTo>
                  <a:pt x="64" y="27"/>
                </a:lnTo>
                <a:lnTo>
                  <a:pt x="63" y="26"/>
                </a:lnTo>
                <a:lnTo>
                  <a:pt x="63" y="25"/>
                </a:lnTo>
                <a:lnTo>
                  <a:pt x="61" y="23"/>
                </a:lnTo>
                <a:lnTo>
                  <a:pt x="61" y="22"/>
                </a:lnTo>
                <a:lnTo>
                  <a:pt x="61" y="20"/>
                </a:lnTo>
                <a:lnTo>
                  <a:pt x="61" y="19"/>
                </a:lnTo>
                <a:lnTo>
                  <a:pt x="62" y="17"/>
                </a:lnTo>
                <a:lnTo>
                  <a:pt x="62" y="16"/>
                </a:lnTo>
                <a:lnTo>
                  <a:pt x="62" y="15"/>
                </a:lnTo>
                <a:lnTo>
                  <a:pt x="61" y="13"/>
                </a:lnTo>
                <a:lnTo>
                  <a:pt x="60" y="11"/>
                </a:lnTo>
                <a:lnTo>
                  <a:pt x="60" y="10"/>
                </a:lnTo>
                <a:lnTo>
                  <a:pt x="60" y="8"/>
                </a:lnTo>
                <a:lnTo>
                  <a:pt x="61" y="8"/>
                </a:lnTo>
                <a:lnTo>
                  <a:pt x="64" y="7"/>
                </a:lnTo>
                <a:lnTo>
                  <a:pt x="64" y="6"/>
                </a:lnTo>
                <a:lnTo>
                  <a:pt x="65" y="6"/>
                </a:lnTo>
                <a:lnTo>
                  <a:pt x="57" y="2"/>
                </a:lnTo>
                <a:lnTo>
                  <a:pt x="55" y="1"/>
                </a:lnTo>
                <a:lnTo>
                  <a:pt x="52" y="1"/>
                </a:lnTo>
                <a:lnTo>
                  <a:pt x="50" y="0"/>
                </a:lnTo>
                <a:lnTo>
                  <a:pt x="47" y="0"/>
                </a:lnTo>
                <a:lnTo>
                  <a:pt x="31" y="0"/>
                </a:lnTo>
                <a:lnTo>
                  <a:pt x="27" y="0"/>
                </a:lnTo>
                <a:lnTo>
                  <a:pt x="26" y="0"/>
                </a:lnTo>
                <a:lnTo>
                  <a:pt x="25" y="0"/>
                </a:lnTo>
                <a:lnTo>
                  <a:pt x="24" y="0"/>
                </a:lnTo>
                <a:lnTo>
                  <a:pt x="23" y="1"/>
                </a:lnTo>
                <a:lnTo>
                  <a:pt x="22" y="1"/>
                </a:lnTo>
                <a:lnTo>
                  <a:pt x="21" y="2"/>
                </a:lnTo>
                <a:lnTo>
                  <a:pt x="20" y="3"/>
                </a:lnTo>
                <a:lnTo>
                  <a:pt x="14" y="13"/>
                </a:lnTo>
                <a:lnTo>
                  <a:pt x="13" y="13"/>
                </a:lnTo>
                <a:lnTo>
                  <a:pt x="11" y="16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3" name="Freeform 91"/>
          <xdr:cNvSpPr>
            <a:spLocks/>
          </xdr:cNvSpPr>
        </xdr:nvSpPr>
        <xdr:spPr bwMode="auto">
          <a:xfrm>
            <a:off x="3599618" y="1794840"/>
            <a:ext cx="943558" cy="774592"/>
          </a:xfrm>
          <a:custGeom>
            <a:avLst/>
            <a:gdLst>
              <a:gd name="T0" fmla="*/ 2147483647 w 99"/>
              <a:gd name="T1" fmla="*/ 2147483647 h 79"/>
              <a:gd name="T2" fmla="*/ 2147483647 w 99"/>
              <a:gd name="T3" fmla="*/ 2147483647 h 79"/>
              <a:gd name="T4" fmla="*/ 2147483647 w 99"/>
              <a:gd name="T5" fmla="*/ 2147483647 h 79"/>
              <a:gd name="T6" fmla="*/ 2147483647 w 99"/>
              <a:gd name="T7" fmla="*/ 2147483647 h 79"/>
              <a:gd name="T8" fmla="*/ 2147483647 w 99"/>
              <a:gd name="T9" fmla="*/ 2147483647 h 79"/>
              <a:gd name="T10" fmla="*/ 2147483647 w 99"/>
              <a:gd name="T11" fmla="*/ 2147483647 h 79"/>
              <a:gd name="T12" fmla="*/ 2147483647 w 99"/>
              <a:gd name="T13" fmla="*/ 2147483647 h 79"/>
              <a:gd name="T14" fmla="*/ 2147483647 w 99"/>
              <a:gd name="T15" fmla="*/ 2147483647 h 79"/>
              <a:gd name="T16" fmla="*/ 2147483647 w 99"/>
              <a:gd name="T17" fmla="*/ 0 h 79"/>
              <a:gd name="T18" fmla="*/ 2147483647 w 99"/>
              <a:gd name="T19" fmla="*/ 2147483647 h 79"/>
              <a:gd name="T20" fmla="*/ 2147483647 w 99"/>
              <a:gd name="T21" fmla="*/ 2147483647 h 79"/>
              <a:gd name="T22" fmla="*/ 2147483647 w 99"/>
              <a:gd name="T23" fmla="*/ 2147483647 h 79"/>
              <a:gd name="T24" fmla="*/ 2147483647 w 99"/>
              <a:gd name="T25" fmla="*/ 2147483647 h 79"/>
              <a:gd name="T26" fmla="*/ 2147483647 w 99"/>
              <a:gd name="T27" fmla="*/ 2147483647 h 79"/>
              <a:gd name="T28" fmla="*/ 2147483647 w 99"/>
              <a:gd name="T29" fmla="*/ 2147483647 h 79"/>
              <a:gd name="T30" fmla="*/ 0 w 99"/>
              <a:gd name="T31" fmla="*/ 2147483647 h 79"/>
              <a:gd name="T32" fmla="*/ 2147483647 w 99"/>
              <a:gd name="T33" fmla="*/ 2147483647 h 79"/>
              <a:gd name="T34" fmla="*/ 2147483647 w 99"/>
              <a:gd name="T35" fmla="*/ 2147483647 h 79"/>
              <a:gd name="T36" fmla="*/ 2147483647 w 99"/>
              <a:gd name="T37" fmla="*/ 2147483647 h 79"/>
              <a:gd name="T38" fmla="*/ 2147483647 w 99"/>
              <a:gd name="T39" fmla="*/ 2147483647 h 79"/>
              <a:gd name="T40" fmla="*/ 2147483647 w 99"/>
              <a:gd name="T41" fmla="*/ 2147483647 h 79"/>
              <a:gd name="T42" fmla="*/ 2147483647 w 99"/>
              <a:gd name="T43" fmla="*/ 2147483647 h 79"/>
              <a:gd name="T44" fmla="*/ 2147483647 w 99"/>
              <a:gd name="T45" fmla="*/ 2147483647 h 79"/>
              <a:gd name="T46" fmla="*/ 2147483647 w 99"/>
              <a:gd name="T47" fmla="*/ 2147483647 h 79"/>
              <a:gd name="T48" fmla="*/ 2147483647 w 99"/>
              <a:gd name="T49" fmla="*/ 2147483647 h 79"/>
              <a:gd name="T50" fmla="*/ 2147483647 w 99"/>
              <a:gd name="T51" fmla="*/ 2147483647 h 79"/>
              <a:gd name="T52" fmla="*/ 2147483647 w 99"/>
              <a:gd name="T53" fmla="*/ 2147483647 h 79"/>
              <a:gd name="T54" fmla="*/ 2147483647 w 99"/>
              <a:gd name="T55" fmla="*/ 2147483647 h 79"/>
              <a:gd name="T56" fmla="*/ 2147483647 w 99"/>
              <a:gd name="T57" fmla="*/ 2147483647 h 79"/>
              <a:gd name="T58" fmla="*/ 2147483647 w 99"/>
              <a:gd name="T59" fmla="*/ 2147483647 h 79"/>
              <a:gd name="T60" fmla="*/ 2147483647 w 99"/>
              <a:gd name="T61" fmla="*/ 2147483647 h 79"/>
              <a:gd name="T62" fmla="*/ 2147483647 w 99"/>
              <a:gd name="T63" fmla="*/ 2147483647 h 79"/>
              <a:gd name="T64" fmla="*/ 2147483647 w 99"/>
              <a:gd name="T65" fmla="*/ 2147483647 h 79"/>
              <a:gd name="T66" fmla="*/ 2147483647 w 99"/>
              <a:gd name="T67" fmla="*/ 2147483647 h 79"/>
              <a:gd name="T68" fmla="*/ 2147483647 w 99"/>
              <a:gd name="T69" fmla="*/ 2147483647 h 79"/>
              <a:gd name="T70" fmla="*/ 2147483647 w 99"/>
              <a:gd name="T71" fmla="*/ 2147483647 h 79"/>
              <a:gd name="T72" fmla="*/ 2147483647 w 99"/>
              <a:gd name="T73" fmla="*/ 2147483647 h 79"/>
              <a:gd name="T74" fmla="*/ 2147483647 w 99"/>
              <a:gd name="T75" fmla="*/ 2147483647 h 79"/>
              <a:gd name="T76" fmla="*/ 2147483647 w 99"/>
              <a:gd name="T77" fmla="*/ 2147483647 h 79"/>
              <a:gd name="T78" fmla="*/ 2147483647 w 99"/>
              <a:gd name="T79" fmla="*/ 2147483647 h 79"/>
              <a:gd name="T80" fmla="*/ 2147483647 w 99"/>
              <a:gd name="T81" fmla="*/ 2147483647 h 79"/>
              <a:gd name="T82" fmla="*/ 2147483647 w 99"/>
              <a:gd name="T83" fmla="*/ 2147483647 h 79"/>
              <a:gd name="T84" fmla="*/ 2147483647 w 99"/>
              <a:gd name="T85" fmla="*/ 2147483647 h 79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99"/>
              <a:gd name="T130" fmla="*/ 0 h 79"/>
              <a:gd name="T131" fmla="*/ 99 w 99"/>
              <a:gd name="T132" fmla="*/ 79 h 79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99" h="79">
                <a:moveTo>
                  <a:pt x="94" y="4"/>
                </a:moveTo>
                <a:lnTo>
                  <a:pt x="94" y="4"/>
                </a:lnTo>
                <a:lnTo>
                  <a:pt x="93" y="2"/>
                </a:lnTo>
                <a:lnTo>
                  <a:pt x="92" y="2"/>
                </a:lnTo>
                <a:lnTo>
                  <a:pt x="90" y="3"/>
                </a:lnTo>
                <a:lnTo>
                  <a:pt x="86" y="5"/>
                </a:lnTo>
                <a:lnTo>
                  <a:pt x="84" y="6"/>
                </a:lnTo>
                <a:lnTo>
                  <a:pt x="80" y="10"/>
                </a:lnTo>
                <a:lnTo>
                  <a:pt x="76" y="15"/>
                </a:lnTo>
                <a:lnTo>
                  <a:pt x="74" y="19"/>
                </a:lnTo>
                <a:lnTo>
                  <a:pt x="73" y="22"/>
                </a:lnTo>
                <a:lnTo>
                  <a:pt x="72" y="23"/>
                </a:lnTo>
                <a:lnTo>
                  <a:pt x="71" y="22"/>
                </a:lnTo>
                <a:lnTo>
                  <a:pt x="67" y="24"/>
                </a:lnTo>
                <a:lnTo>
                  <a:pt x="66" y="21"/>
                </a:lnTo>
                <a:lnTo>
                  <a:pt x="61" y="22"/>
                </a:lnTo>
                <a:lnTo>
                  <a:pt x="61" y="21"/>
                </a:lnTo>
                <a:lnTo>
                  <a:pt x="58" y="22"/>
                </a:lnTo>
                <a:lnTo>
                  <a:pt x="57" y="18"/>
                </a:lnTo>
                <a:lnTo>
                  <a:pt x="56" y="17"/>
                </a:lnTo>
                <a:lnTo>
                  <a:pt x="56" y="14"/>
                </a:lnTo>
                <a:lnTo>
                  <a:pt x="55" y="11"/>
                </a:lnTo>
                <a:lnTo>
                  <a:pt x="55" y="7"/>
                </a:lnTo>
                <a:lnTo>
                  <a:pt x="55" y="5"/>
                </a:lnTo>
                <a:lnTo>
                  <a:pt x="54" y="2"/>
                </a:lnTo>
                <a:lnTo>
                  <a:pt x="53" y="0"/>
                </a:lnTo>
                <a:lnTo>
                  <a:pt x="52" y="1"/>
                </a:lnTo>
                <a:lnTo>
                  <a:pt x="50" y="2"/>
                </a:lnTo>
                <a:lnTo>
                  <a:pt x="46" y="4"/>
                </a:lnTo>
                <a:lnTo>
                  <a:pt x="45" y="5"/>
                </a:lnTo>
                <a:lnTo>
                  <a:pt x="44" y="5"/>
                </a:lnTo>
                <a:lnTo>
                  <a:pt x="42" y="6"/>
                </a:lnTo>
                <a:lnTo>
                  <a:pt x="38" y="8"/>
                </a:lnTo>
                <a:lnTo>
                  <a:pt x="37" y="9"/>
                </a:lnTo>
                <a:lnTo>
                  <a:pt x="35" y="10"/>
                </a:lnTo>
                <a:lnTo>
                  <a:pt x="33" y="12"/>
                </a:lnTo>
                <a:lnTo>
                  <a:pt x="31" y="10"/>
                </a:lnTo>
                <a:lnTo>
                  <a:pt x="30" y="9"/>
                </a:lnTo>
                <a:lnTo>
                  <a:pt x="28" y="7"/>
                </a:lnTo>
                <a:lnTo>
                  <a:pt x="25" y="2"/>
                </a:lnTo>
                <a:lnTo>
                  <a:pt x="19" y="5"/>
                </a:lnTo>
                <a:lnTo>
                  <a:pt x="14" y="7"/>
                </a:lnTo>
                <a:lnTo>
                  <a:pt x="14" y="8"/>
                </a:lnTo>
                <a:lnTo>
                  <a:pt x="6" y="14"/>
                </a:lnTo>
                <a:lnTo>
                  <a:pt x="3" y="16"/>
                </a:lnTo>
                <a:lnTo>
                  <a:pt x="0" y="19"/>
                </a:lnTo>
                <a:lnTo>
                  <a:pt x="4" y="22"/>
                </a:lnTo>
                <a:lnTo>
                  <a:pt x="9" y="28"/>
                </a:lnTo>
                <a:lnTo>
                  <a:pt x="11" y="29"/>
                </a:lnTo>
                <a:lnTo>
                  <a:pt x="16" y="34"/>
                </a:lnTo>
                <a:lnTo>
                  <a:pt x="17" y="35"/>
                </a:lnTo>
                <a:lnTo>
                  <a:pt x="21" y="41"/>
                </a:lnTo>
                <a:lnTo>
                  <a:pt x="22" y="42"/>
                </a:lnTo>
                <a:lnTo>
                  <a:pt x="16" y="43"/>
                </a:lnTo>
                <a:lnTo>
                  <a:pt x="15" y="44"/>
                </a:lnTo>
                <a:lnTo>
                  <a:pt x="12" y="46"/>
                </a:lnTo>
                <a:lnTo>
                  <a:pt x="17" y="56"/>
                </a:lnTo>
                <a:lnTo>
                  <a:pt x="18" y="56"/>
                </a:lnTo>
                <a:lnTo>
                  <a:pt x="20" y="55"/>
                </a:lnTo>
                <a:lnTo>
                  <a:pt x="22" y="55"/>
                </a:lnTo>
                <a:lnTo>
                  <a:pt x="24" y="55"/>
                </a:lnTo>
                <a:lnTo>
                  <a:pt x="26" y="55"/>
                </a:lnTo>
                <a:lnTo>
                  <a:pt x="34" y="57"/>
                </a:lnTo>
                <a:lnTo>
                  <a:pt x="37" y="57"/>
                </a:lnTo>
                <a:lnTo>
                  <a:pt x="43" y="60"/>
                </a:lnTo>
                <a:lnTo>
                  <a:pt x="45" y="60"/>
                </a:lnTo>
                <a:lnTo>
                  <a:pt x="47" y="61"/>
                </a:lnTo>
                <a:lnTo>
                  <a:pt x="49" y="61"/>
                </a:lnTo>
                <a:lnTo>
                  <a:pt x="51" y="61"/>
                </a:lnTo>
                <a:lnTo>
                  <a:pt x="55" y="61"/>
                </a:lnTo>
                <a:lnTo>
                  <a:pt x="55" y="62"/>
                </a:lnTo>
                <a:lnTo>
                  <a:pt x="55" y="64"/>
                </a:lnTo>
                <a:lnTo>
                  <a:pt x="55" y="65"/>
                </a:lnTo>
                <a:lnTo>
                  <a:pt x="56" y="68"/>
                </a:lnTo>
                <a:lnTo>
                  <a:pt x="58" y="72"/>
                </a:lnTo>
                <a:lnTo>
                  <a:pt x="60" y="73"/>
                </a:lnTo>
                <a:lnTo>
                  <a:pt x="60" y="74"/>
                </a:lnTo>
                <a:lnTo>
                  <a:pt x="61" y="75"/>
                </a:lnTo>
                <a:lnTo>
                  <a:pt x="62" y="75"/>
                </a:lnTo>
                <a:lnTo>
                  <a:pt x="63" y="75"/>
                </a:lnTo>
                <a:lnTo>
                  <a:pt x="68" y="76"/>
                </a:lnTo>
                <a:lnTo>
                  <a:pt x="74" y="77"/>
                </a:lnTo>
                <a:lnTo>
                  <a:pt x="75" y="77"/>
                </a:lnTo>
                <a:lnTo>
                  <a:pt x="78" y="78"/>
                </a:lnTo>
                <a:lnTo>
                  <a:pt x="81" y="79"/>
                </a:lnTo>
                <a:lnTo>
                  <a:pt x="83" y="77"/>
                </a:lnTo>
                <a:lnTo>
                  <a:pt x="87" y="75"/>
                </a:lnTo>
                <a:lnTo>
                  <a:pt x="91" y="74"/>
                </a:lnTo>
                <a:lnTo>
                  <a:pt x="90" y="72"/>
                </a:lnTo>
                <a:lnTo>
                  <a:pt x="89" y="69"/>
                </a:lnTo>
                <a:lnTo>
                  <a:pt x="86" y="61"/>
                </a:lnTo>
                <a:lnTo>
                  <a:pt x="86" y="59"/>
                </a:lnTo>
                <a:lnTo>
                  <a:pt x="86" y="58"/>
                </a:lnTo>
                <a:lnTo>
                  <a:pt x="86" y="57"/>
                </a:lnTo>
                <a:lnTo>
                  <a:pt x="84" y="54"/>
                </a:lnTo>
                <a:lnTo>
                  <a:pt x="84" y="53"/>
                </a:lnTo>
                <a:lnTo>
                  <a:pt x="82" y="50"/>
                </a:lnTo>
                <a:lnTo>
                  <a:pt x="82" y="49"/>
                </a:lnTo>
                <a:lnTo>
                  <a:pt x="83" y="48"/>
                </a:lnTo>
                <a:lnTo>
                  <a:pt x="85" y="47"/>
                </a:lnTo>
                <a:lnTo>
                  <a:pt x="86" y="47"/>
                </a:lnTo>
                <a:lnTo>
                  <a:pt x="91" y="41"/>
                </a:lnTo>
                <a:lnTo>
                  <a:pt x="91" y="40"/>
                </a:lnTo>
                <a:lnTo>
                  <a:pt x="92" y="39"/>
                </a:lnTo>
                <a:lnTo>
                  <a:pt x="92" y="38"/>
                </a:lnTo>
                <a:lnTo>
                  <a:pt x="91" y="35"/>
                </a:lnTo>
                <a:lnTo>
                  <a:pt x="91" y="31"/>
                </a:lnTo>
                <a:lnTo>
                  <a:pt x="91" y="28"/>
                </a:lnTo>
                <a:lnTo>
                  <a:pt x="92" y="26"/>
                </a:lnTo>
                <a:lnTo>
                  <a:pt x="92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5" y="19"/>
                </a:lnTo>
                <a:lnTo>
                  <a:pt x="94" y="18"/>
                </a:lnTo>
                <a:lnTo>
                  <a:pt x="94" y="16"/>
                </a:lnTo>
                <a:lnTo>
                  <a:pt x="96" y="14"/>
                </a:lnTo>
                <a:lnTo>
                  <a:pt x="97" y="12"/>
                </a:lnTo>
                <a:lnTo>
                  <a:pt x="98" y="10"/>
                </a:lnTo>
                <a:lnTo>
                  <a:pt x="99" y="9"/>
                </a:lnTo>
                <a:lnTo>
                  <a:pt x="98" y="8"/>
                </a:lnTo>
                <a:lnTo>
                  <a:pt x="98" y="7"/>
                </a:lnTo>
                <a:lnTo>
                  <a:pt x="97" y="7"/>
                </a:lnTo>
                <a:lnTo>
                  <a:pt x="95" y="6"/>
                </a:lnTo>
                <a:lnTo>
                  <a:pt x="95" y="5"/>
                </a:lnTo>
                <a:lnTo>
                  <a:pt x="94" y="4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4" name="Freeform 92"/>
          <xdr:cNvSpPr>
            <a:spLocks/>
          </xdr:cNvSpPr>
        </xdr:nvSpPr>
        <xdr:spPr bwMode="auto">
          <a:xfrm>
            <a:off x="2438380" y="6368643"/>
            <a:ext cx="1094382" cy="500867"/>
          </a:xfrm>
          <a:custGeom>
            <a:avLst/>
            <a:gdLst>
              <a:gd name="T0" fmla="*/ 2147483647 w 115"/>
              <a:gd name="T1" fmla="*/ 2147483647 h 51"/>
              <a:gd name="T2" fmla="*/ 2147483647 w 115"/>
              <a:gd name="T3" fmla="*/ 2147483647 h 51"/>
              <a:gd name="T4" fmla="*/ 2147483647 w 115"/>
              <a:gd name="T5" fmla="*/ 2147483647 h 51"/>
              <a:gd name="T6" fmla="*/ 2147483647 w 115"/>
              <a:gd name="T7" fmla="*/ 2147483647 h 51"/>
              <a:gd name="T8" fmla="*/ 2147483647 w 115"/>
              <a:gd name="T9" fmla="*/ 2147483647 h 51"/>
              <a:gd name="T10" fmla="*/ 2147483647 w 115"/>
              <a:gd name="T11" fmla="*/ 2147483647 h 51"/>
              <a:gd name="T12" fmla="*/ 2147483647 w 115"/>
              <a:gd name="T13" fmla="*/ 2147483647 h 51"/>
              <a:gd name="T14" fmla="*/ 2147483647 w 115"/>
              <a:gd name="T15" fmla="*/ 2147483647 h 51"/>
              <a:gd name="T16" fmla="*/ 2147483647 w 115"/>
              <a:gd name="T17" fmla="*/ 2147483647 h 51"/>
              <a:gd name="T18" fmla="*/ 2147483647 w 115"/>
              <a:gd name="T19" fmla="*/ 2147483647 h 51"/>
              <a:gd name="T20" fmla="*/ 2147483647 w 115"/>
              <a:gd name="T21" fmla="*/ 2147483647 h 51"/>
              <a:gd name="T22" fmla="*/ 2147483647 w 115"/>
              <a:gd name="T23" fmla="*/ 2147483647 h 51"/>
              <a:gd name="T24" fmla="*/ 2147483647 w 115"/>
              <a:gd name="T25" fmla="*/ 2147483647 h 51"/>
              <a:gd name="T26" fmla="*/ 2147483647 w 115"/>
              <a:gd name="T27" fmla="*/ 2147483647 h 51"/>
              <a:gd name="T28" fmla="*/ 2147483647 w 115"/>
              <a:gd name="T29" fmla="*/ 2147483647 h 51"/>
              <a:gd name="T30" fmla="*/ 2147483647 w 115"/>
              <a:gd name="T31" fmla="*/ 2147483647 h 51"/>
              <a:gd name="T32" fmla="*/ 2147483647 w 115"/>
              <a:gd name="T33" fmla="*/ 2147483647 h 51"/>
              <a:gd name="T34" fmla="*/ 2147483647 w 115"/>
              <a:gd name="T35" fmla="*/ 2147483647 h 51"/>
              <a:gd name="T36" fmla="*/ 2147483647 w 115"/>
              <a:gd name="T37" fmla="*/ 2147483647 h 51"/>
              <a:gd name="T38" fmla="*/ 2147483647 w 115"/>
              <a:gd name="T39" fmla="*/ 2147483647 h 51"/>
              <a:gd name="T40" fmla="*/ 2147483647 w 115"/>
              <a:gd name="T41" fmla="*/ 2147483647 h 51"/>
              <a:gd name="T42" fmla="*/ 2147483647 w 115"/>
              <a:gd name="T43" fmla="*/ 2147483647 h 51"/>
              <a:gd name="T44" fmla="*/ 2147483647 w 115"/>
              <a:gd name="T45" fmla="*/ 2147483647 h 51"/>
              <a:gd name="T46" fmla="*/ 2147483647 w 115"/>
              <a:gd name="T47" fmla="*/ 2147483647 h 51"/>
              <a:gd name="T48" fmla="*/ 2147483647 w 115"/>
              <a:gd name="T49" fmla="*/ 2147483647 h 51"/>
              <a:gd name="T50" fmla="*/ 2147483647 w 115"/>
              <a:gd name="T51" fmla="*/ 2147483647 h 51"/>
              <a:gd name="T52" fmla="*/ 0 w 115"/>
              <a:gd name="T53" fmla="*/ 2147483647 h 51"/>
              <a:gd name="T54" fmla="*/ 0 w 115"/>
              <a:gd name="T55" fmla="*/ 2147483647 h 51"/>
              <a:gd name="T56" fmla="*/ 0 w 115"/>
              <a:gd name="T57" fmla="*/ 2147483647 h 51"/>
              <a:gd name="T58" fmla="*/ 0 w 115"/>
              <a:gd name="T59" fmla="*/ 2147483647 h 51"/>
              <a:gd name="T60" fmla="*/ 0 w 115"/>
              <a:gd name="T61" fmla="*/ 2147483647 h 51"/>
              <a:gd name="T62" fmla="*/ 0 w 115"/>
              <a:gd name="T63" fmla="*/ 2147483647 h 51"/>
              <a:gd name="T64" fmla="*/ 2147483647 w 115"/>
              <a:gd name="T65" fmla="*/ 2147483647 h 51"/>
              <a:gd name="T66" fmla="*/ 0 w 115"/>
              <a:gd name="T67" fmla="*/ 0 h 51"/>
              <a:gd name="T68" fmla="*/ 2147483647 w 115"/>
              <a:gd name="T69" fmla="*/ 2147483647 h 51"/>
              <a:gd name="T70" fmla="*/ 2147483647 w 115"/>
              <a:gd name="T71" fmla="*/ 2147483647 h 51"/>
              <a:gd name="T72" fmla="*/ 2147483647 w 115"/>
              <a:gd name="T73" fmla="*/ 2147483647 h 51"/>
              <a:gd name="T74" fmla="*/ 2147483647 w 115"/>
              <a:gd name="T75" fmla="*/ 2147483647 h 51"/>
              <a:gd name="T76" fmla="*/ 2147483647 w 115"/>
              <a:gd name="T77" fmla="*/ 2147483647 h 51"/>
              <a:gd name="T78" fmla="*/ 2147483647 w 115"/>
              <a:gd name="T79" fmla="*/ 2147483647 h 51"/>
              <a:gd name="T80" fmla="*/ 2147483647 w 115"/>
              <a:gd name="T81" fmla="*/ 2147483647 h 51"/>
              <a:gd name="T82" fmla="*/ 2147483647 w 115"/>
              <a:gd name="T83" fmla="*/ 2147483647 h 51"/>
              <a:gd name="T84" fmla="*/ 2147483647 w 115"/>
              <a:gd name="T85" fmla="*/ 2147483647 h 51"/>
              <a:gd name="T86" fmla="*/ 2147483647 w 115"/>
              <a:gd name="T87" fmla="*/ 2147483647 h 51"/>
              <a:gd name="T88" fmla="*/ 2147483647 w 115"/>
              <a:gd name="T89" fmla="*/ 2147483647 h 51"/>
              <a:gd name="T90" fmla="*/ 2147483647 w 115"/>
              <a:gd name="T91" fmla="*/ 2147483647 h 5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115"/>
              <a:gd name="T139" fmla="*/ 0 h 51"/>
              <a:gd name="T140" fmla="*/ 115 w 115"/>
              <a:gd name="T141" fmla="*/ 51 h 51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115" h="51">
                <a:moveTo>
                  <a:pt x="115" y="14"/>
                </a:moveTo>
                <a:lnTo>
                  <a:pt x="115" y="16"/>
                </a:lnTo>
                <a:lnTo>
                  <a:pt x="97" y="20"/>
                </a:lnTo>
                <a:lnTo>
                  <a:pt x="87" y="22"/>
                </a:lnTo>
                <a:lnTo>
                  <a:pt x="76" y="25"/>
                </a:lnTo>
                <a:lnTo>
                  <a:pt x="69" y="28"/>
                </a:lnTo>
                <a:lnTo>
                  <a:pt x="59" y="31"/>
                </a:lnTo>
                <a:lnTo>
                  <a:pt x="58" y="31"/>
                </a:lnTo>
                <a:lnTo>
                  <a:pt x="51" y="34"/>
                </a:lnTo>
                <a:lnTo>
                  <a:pt x="47" y="36"/>
                </a:lnTo>
                <a:lnTo>
                  <a:pt x="45" y="37"/>
                </a:lnTo>
                <a:lnTo>
                  <a:pt x="43" y="39"/>
                </a:lnTo>
                <a:lnTo>
                  <a:pt x="42" y="40"/>
                </a:lnTo>
                <a:lnTo>
                  <a:pt x="41" y="41"/>
                </a:lnTo>
                <a:lnTo>
                  <a:pt x="37" y="43"/>
                </a:lnTo>
                <a:lnTo>
                  <a:pt x="33" y="45"/>
                </a:lnTo>
                <a:lnTo>
                  <a:pt x="29" y="46"/>
                </a:lnTo>
                <a:lnTo>
                  <a:pt x="20" y="47"/>
                </a:lnTo>
                <a:lnTo>
                  <a:pt x="17" y="47"/>
                </a:lnTo>
                <a:lnTo>
                  <a:pt x="15" y="48"/>
                </a:lnTo>
                <a:lnTo>
                  <a:pt x="13" y="49"/>
                </a:lnTo>
                <a:lnTo>
                  <a:pt x="12" y="50"/>
                </a:lnTo>
                <a:lnTo>
                  <a:pt x="12" y="51"/>
                </a:lnTo>
                <a:lnTo>
                  <a:pt x="1" y="47"/>
                </a:lnTo>
                <a:lnTo>
                  <a:pt x="1" y="44"/>
                </a:lnTo>
                <a:lnTo>
                  <a:pt x="1" y="38"/>
                </a:lnTo>
                <a:lnTo>
                  <a:pt x="0" y="33"/>
                </a:lnTo>
                <a:lnTo>
                  <a:pt x="0" y="29"/>
                </a:lnTo>
                <a:lnTo>
                  <a:pt x="0" y="22"/>
                </a:lnTo>
                <a:lnTo>
                  <a:pt x="0" y="20"/>
                </a:lnTo>
                <a:lnTo>
                  <a:pt x="0" y="17"/>
                </a:lnTo>
                <a:lnTo>
                  <a:pt x="0" y="11"/>
                </a:lnTo>
                <a:lnTo>
                  <a:pt x="1" y="6"/>
                </a:lnTo>
                <a:lnTo>
                  <a:pt x="0" y="0"/>
                </a:lnTo>
                <a:lnTo>
                  <a:pt x="22" y="2"/>
                </a:lnTo>
                <a:lnTo>
                  <a:pt x="35" y="4"/>
                </a:lnTo>
                <a:lnTo>
                  <a:pt x="46" y="4"/>
                </a:lnTo>
                <a:lnTo>
                  <a:pt x="49" y="4"/>
                </a:lnTo>
                <a:lnTo>
                  <a:pt x="57" y="5"/>
                </a:lnTo>
                <a:lnTo>
                  <a:pt x="64" y="6"/>
                </a:lnTo>
                <a:lnTo>
                  <a:pt x="70" y="7"/>
                </a:lnTo>
                <a:lnTo>
                  <a:pt x="80" y="9"/>
                </a:lnTo>
                <a:lnTo>
                  <a:pt x="102" y="13"/>
                </a:lnTo>
                <a:lnTo>
                  <a:pt x="107" y="14"/>
                </a:lnTo>
                <a:lnTo>
                  <a:pt x="113" y="14"/>
                </a:lnTo>
                <a:lnTo>
                  <a:pt x="115" y="14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5" name="Freeform 93"/>
          <xdr:cNvSpPr>
            <a:spLocks/>
          </xdr:cNvSpPr>
        </xdr:nvSpPr>
        <xdr:spPr bwMode="auto">
          <a:xfrm>
            <a:off x="2552992" y="6723916"/>
            <a:ext cx="676129" cy="549399"/>
          </a:xfrm>
          <a:custGeom>
            <a:avLst/>
            <a:gdLst>
              <a:gd name="T0" fmla="*/ 0 w 71"/>
              <a:gd name="T1" fmla="*/ 2147483647 h 56"/>
              <a:gd name="T2" fmla="*/ 2147483647 w 71"/>
              <a:gd name="T3" fmla="*/ 2147483647 h 56"/>
              <a:gd name="T4" fmla="*/ 2147483647 w 71"/>
              <a:gd name="T5" fmla="*/ 2147483647 h 56"/>
              <a:gd name="T6" fmla="*/ 2147483647 w 71"/>
              <a:gd name="T7" fmla="*/ 2147483647 h 56"/>
              <a:gd name="T8" fmla="*/ 2147483647 w 71"/>
              <a:gd name="T9" fmla="*/ 2147483647 h 56"/>
              <a:gd name="T10" fmla="*/ 2147483647 w 71"/>
              <a:gd name="T11" fmla="*/ 2147483647 h 56"/>
              <a:gd name="T12" fmla="*/ 2147483647 w 71"/>
              <a:gd name="T13" fmla="*/ 2147483647 h 56"/>
              <a:gd name="T14" fmla="*/ 2147483647 w 71"/>
              <a:gd name="T15" fmla="*/ 2147483647 h 56"/>
              <a:gd name="T16" fmla="*/ 2147483647 w 71"/>
              <a:gd name="T17" fmla="*/ 2147483647 h 56"/>
              <a:gd name="T18" fmla="*/ 2147483647 w 71"/>
              <a:gd name="T19" fmla="*/ 2147483647 h 56"/>
              <a:gd name="T20" fmla="*/ 2147483647 w 71"/>
              <a:gd name="T21" fmla="*/ 2147483647 h 56"/>
              <a:gd name="T22" fmla="*/ 2147483647 w 71"/>
              <a:gd name="T23" fmla="*/ 2147483647 h 56"/>
              <a:gd name="T24" fmla="*/ 2147483647 w 71"/>
              <a:gd name="T25" fmla="*/ 2147483647 h 56"/>
              <a:gd name="T26" fmla="*/ 2147483647 w 71"/>
              <a:gd name="T27" fmla="*/ 2147483647 h 56"/>
              <a:gd name="T28" fmla="*/ 2147483647 w 71"/>
              <a:gd name="T29" fmla="*/ 2147483647 h 56"/>
              <a:gd name="T30" fmla="*/ 2147483647 w 71"/>
              <a:gd name="T31" fmla="*/ 2147483647 h 56"/>
              <a:gd name="T32" fmla="*/ 2147483647 w 71"/>
              <a:gd name="T33" fmla="*/ 2147483647 h 56"/>
              <a:gd name="T34" fmla="*/ 2147483647 w 71"/>
              <a:gd name="T35" fmla="*/ 2147483647 h 56"/>
              <a:gd name="T36" fmla="*/ 2147483647 w 71"/>
              <a:gd name="T37" fmla="*/ 2147483647 h 56"/>
              <a:gd name="T38" fmla="*/ 2147483647 w 71"/>
              <a:gd name="T39" fmla="*/ 2147483647 h 56"/>
              <a:gd name="T40" fmla="*/ 2147483647 w 71"/>
              <a:gd name="T41" fmla="*/ 2147483647 h 56"/>
              <a:gd name="T42" fmla="*/ 2147483647 w 71"/>
              <a:gd name="T43" fmla="*/ 0 h 56"/>
              <a:gd name="T44" fmla="*/ 2147483647 w 71"/>
              <a:gd name="T45" fmla="*/ 2147483647 h 56"/>
              <a:gd name="T46" fmla="*/ 2147483647 w 71"/>
              <a:gd name="T47" fmla="*/ 2147483647 h 56"/>
              <a:gd name="T48" fmla="*/ 2147483647 w 71"/>
              <a:gd name="T49" fmla="*/ 2147483647 h 56"/>
              <a:gd name="T50" fmla="*/ 2147483647 w 71"/>
              <a:gd name="T51" fmla="*/ 2147483647 h 56"/>
              <a:gd name="T52" fmla="*/ 2147483647 w 71"/>
              <a:gd name="T53" fmla="*/ 2147483647 h 56"/>
              <a:gd name="T54" fmla="*/ 2147483647 w 71"/>
              <a:gd name="T55" fmla="*/ 2147483647 h 56"/>
              <a:gd name="T56" fmla="*/ 2147483647 w 71"/>
              <a:gd name="T57" fmla="*/ 2147483647 h 56"/>
              <a:gd name="T58" fmla="*/ 2147483647 w 71"/>
              <a:gd name="T59" fmla="*/ 2147483647 h 56"/>
              <a:gd name="T60" fmla="*/ 2147483647 w 71"/>
              <a:gd name="T61" fmla="*/ 2147483647 h 56"/>
              <a:gd name="T62" fmla="*/ 2147483647 w 71"/>
              <a:gd name="T63" fmla="*/ 2147483647 h 56"/>
              <a:gd name="T64" fmla="*/ 2147483647 w 71"/>
              <a:gd name="T65" fmla="*/ 2147483647 h 56"/>
              <a:gd name="T66" fmla="*/ 0 w 71"/>
              <a:gd name="T67" fmla="*/ 2147483647 h 56"/>
              <a:gd name="T68" fmla="*/ 0 w 71"/>
              <a:gd name="T69" fmla="*/ 2147483647 h 5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71"/>
              <a:gd name="T106" fmla="*/ 0 h 56"/>
              <a:gd name="T107" fmla="*/ 71 w 71"/>
              <a:gd name="T108" fmla="*/ 56 h 5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71" h="56">
                <a:moveTo>
                  <a:pt x="0" y="15"/>
                </a:moveTo>
                <a:lnTo>
                  <a:pt x="7" y="18"/>
                </a:lnTo>
                <a:lnTo>
                  <a:pt x="10" y="19"/>
                </a:lnTo>
                <a:lnTo>
                  <a:pt x="38" y="37"/>
                </a:lnTo>
                <a:lnTo>
                  <a:pt x="40" y="39"/>
                </a:lnTo>
                <a:lnTo>
                  <a:pt x="41" y="40"/>
                </a:lnTo>
                <a:lnTo>
                  <a:pt x="44" y="44"/>
                </a:lnTo>
                <a:lnTo>
                  <a:pt x="54" y="56"/>
                </a:lnTo>
                <a:lnTo>
                  <a:pt x="55" y="55"/>
                </a:lnTo>
                <a:lnTo>
                  <a:pt x="62" y="40"/>
                </a:lnTo>
                <a:lnTo>
                  <a:pt x="65" y="32"/>
                </a:lnTo>
                <a:lnTo>
                  <a:pt x="66" y="30"/>
                </a:lnTo>
                <a:lnTo>
                  <a:pt x="71" y="19"/>
                </a:lnTo>
                <a:lnTo>
                  <a:pt x="71" y="14"/>
                </a:lnTo>
                <a:lnTo>
                  <a:pt x="68" y="14"/>
                </a:lnTo>
                <a:lnTo>
                  <a:pt x="65" y="13"/>
                </a:lnTo>
                <a:lnTo>
                  <a:pt x="62" y="21"/>
                </a:lnTo>
                <a:lnTo>
                  <a:pt x="37" y="11"/>
                </a:lnTo>
                <a:lnTo>
                  <a:pt x="39" y="8"/>
                </a:lnTo>
                <a:lnTo>
                  <a:pt x="39" y="6"/>
                </a:lnTo>
                <a:lnTo>
                  <a:pt x="38" y="5"/>
                </a:lnTo>
                <a:lnTo>
                  <a:pt x="35" y="0"/>
                </a:lnTo>
                <a:lnTo>
                  <a:pt x="33" y="1"/>
                </a:lnTo>
                <a:lnTo>
                  <a:pt x="31" y="3"/>
                </a:lnTo>
                <a:lnTo>
                  <a:pt x="30" y="4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7" y="10"/>
                </a:lnTo>
                <a:lnTo>
                  <a:pt x="8" y="11"/>
                </a:lnTo>
                <a:lnTo>
                  <a:pt x="5" y="11"/>
                </a:lnTo>
                <a:lnTo>
                  <a:pt x="3" y="12"/>
                </a:lnTo>
                <a:lnTo>
                  <a:pt x="1" y="13"/>
                </a:lnTo>
                <a:lnTo>
                  <a:pt x="0" y="14"/>
                </a:lnTo>
                <a:lnTo>
                  <a:pt x="0" y="15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6" name="Freeform 94"/>
          <xdr:cNvSpPr>
            <a:spLocks/>
          </xdr:cNvSpPr>
        </xdr:nvSpPr>
        <xdr:spPr bwMode="auto">
          <a:xfrm>
            <a:off x="2075441" y="5526106"/>
            <a:ext cx="742986" cy="479507"/>
          </a:xfrm>
          <a:custGeom>
            <a:avLst/>
            <a:gdLst>
              <a:gd name="T0" fmla="*/ 2147483647 w 78"/>
              <a:gd name="T1" fmla="*/ 2147483647 h 49"/>
              <a:gd name="T2" fmla="*/ 2147483647 w 78"/>
              <a:gd name="T3" fmla="*/ 2147483647 h 49"/>
              <a:gd name="T4" fmla="*/ 2147483647 w 78"/>
              <a:gd name="T5" fmla="*/ 2147483647 h 49"/>
              <a:gd name="T6" fmla="*/ 2147483647 w 78"/>
              <a:gd name="T7" fmla="*/ 2147483647 h 49"/>
              <a:gd name="T8" fmla="*/ 2147483647 w 78"/>
              <a:gd name="T9" fmla="*/ 2147483647 h 49"/>
              <a:gd name="T10" fmla="*/ 2147483647 w 78"/>
              <a:gd name="T11" fmla="*/ 2147483647 h 49"/>
              <a:gd name="T12" fmla="*/ 2147483647 w 78"/>
              <a:gd name="T13" fmla="*/ 2147483647 h 49"/>
              <a:gd name="T14" fmla="*/ 2147483647 w 78"/>
              <a:gd name="T15" fmla="*/ 2147483647 h 49"/>
              <a:gd name="T16" fmla="*/ 0 w 78"/>
              <a:gd name="T17" fmla="*/ 2147483647 h 49"/>
              <a:gd name="T18" fmla="*/ 0 w 78"/>
              <a:gd name="T19" fmla="*/ 2147483647 h 49"/>
              <a:gd name="T20" fmla="*/ 2147483647 w 78"/>
              <a:gd name="T21" fmla="*/ 2147483647 h 49"/>
              <a:gd name="T22" fmla="*/ 2147483647 w 78"/>
              <a:gd name="T23" fmla="*/ 2147483647 h 49"/>
              <a:gd name="T24" fmla="*/ 2147483647 w 78"/>
              <a:gd name="T25" fmla="*/ 2147483647 h 49"/>
              <a:gd name="T26" fmla="*/ 2147483647 w 78"/>
              <a:gd name="T27" fmla="*/ 2147483647 h 49"/>
              <a:gd name="T28" fmla="*/ 2147483647 w 78"/>
              <a:gd name="T29" fmla="*/ 2147483647 h 49"/>
              <a:gd name="T30" fmla="*/ 2147483647 w 78"/>
              <a:gd name="T31" fmla="*/ 2147483647 h 49"/>
              <a:gd name="T32" fmla="*/ 2147483647 w 78"/>
              <a:gd name="T33" fmla="*/ 2147483647 h 49"/>
              <a:gd name="T34" fmla="*/ 2147483647 w 78"/>
              <a:gd name="T35" fmla="*/ 2147483647 h 49"/>
              <a:gd name="T36" fmla="*/ 2147483647 w 78"/>
              <a:gd name="T37" fmla="*/ 2147483647 h 49"/>
              <a:gd name="T38" fmla="*/ 2147483647 w 78"/>
              <a:gd name="T39" fmla="*/ 2147483647 h 49"/>
              <a:gd name="T40" fmla="*/ 2147483647 w 78"/>
              <a:gd name="T41" fmla="*/ 2147483647 h 49"/>
              <a:gd name="T42" fmla="*/ 2147483647 w 78"/>
              <a:gd name="T43" fmla="*/ 2147483647 h 49"/>
              <a:gd name="T44" fmla="*/ 2147483647 w 78"/>
              <a:gd name="T45" fmla="*/ 2147483647 h 49"/>
              <a:gd name="T46" fmla="*/ 2147483647 w 78"/>
              <a:gd name="T47" fmla="*/ 2147483647 h 49"/>
              <a:gd name="T48" fmla="*/ 2147483647 w 78"/>
              <a:gd name="T49" fmla="*/ 2147483647 h 49"/>
              <a:gd name="T50" fmla="*/ 2147483647 w 78"/>
              <a:gd name="T51" fmla="*/ 2147483647 h 49"/>
              <a:gd name="T52" fmla="*/ 2147483647 w 78"/>
              <a:gd name="T53" fmla="*/ 2147483647 h 49"/>
              <a:gd name="T54" fmla="*/ 2147483647 w 78"/>
              <a:gd name="T55" fmla="*/ 2147483647 h 49"/>
              <a:gd name="T56" fmla="*/ 2147483647 w 78"/>
              <a:gd name="T57" fmla="*/ 2147483647 h 49"/>
              <a:gd name="T58" fmla="*/ 2147483647 w 78"/>
              <a:gd name="T59" fmla="*/ 2147483647 h 49"/>
              <a:gd name="T60" fmla="*/ 2147483647 w 78"/>
              <a:gd name="T61" fmla="*/ 2147483647 h 49"/>
              <a:gd name="T62" fmla="*/ 2147483647 w 78"/>
              <a:gd name="T63" fmla="*/ 2147483647 h 49"/>
              <a:gd name="T64" fmla="*/ 2147483647 w 78"/>
              <a:gd name="T65" fmla="*/ 2147483647 h 49"/>
              <a:gd name="T66" fmla="*/ 2147483647 w 78"/>
              <a:gd name="T67" fmla="*/ 2147483647 h 49"/>
              <a:gd name="T68" fmla="*/ 2147483647 w 78"/>
              <a:gd name="T69" fmla="*/ 2147483647 h 49"/>
              <a:gd name="T70" fmla="*/ 2147483647 w 78"/>
              <a:gd name="T71" fmla="*/ 0 h 49"/>
              <a:gd name="T72" fmla="*/ 2147483647 w 78"/>
              <a:gd name="T73" fmla="*/ 2147483647 h 49"/>
              <a:gd name="T74" fmla="*/ 2147483647 w 78"/>
              <a:gd name="T75" fmla="*/ 2147483647 h 49"/>
              <a:gd name="T76" fmla="*/ 2147483647 w 78"/>
              <a:gd name="T77" fmla="*/ 2147483647 h 49"/>
              <a:gd name="T78" fmla="*/ 2147483647 w 78"/>
              <a:gd name="T79" fmla="*/ 2147483647 h 49"/>
              <a:gd name="T80" fmla="*/ 2147483647 w 78"/>
              <a:gd name="T81" fmla="*/ 2147483647 h 4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78"/>
              <a:gd name="T124" fmla="*/ 0 h 49"/>
              <a:gd name="T125" fmla="*/ 78 w 78"/>
              <a:gd name="T126" fmla="*/ 49 h 49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78" h="49">
                <a:moveTo>
                  <a:pt x="69" y="39"/>
                </a:moveTo>
                <a:lnTo>
                  <a:pt x="68" y="40"/>
                </a:lnTo>
                <a:lnTo>
                  <a:pt x="66" y="40"/>
                </a:lnTo>
                <a:lnTo>
                  <a:pt x="4" y="49"/>
                </a:lnTo>
                <a:lnTo>
                  <a:pt x="5" y="34"/>
                </a:lnTo>
                <a:lnTo>
                  <a:pt x="3" y="34"/>
                </a:lnTo>
                <a:lnTo>
                  <a:pt x="1" y="27"/>
                </a:lnTo>
                <a:lnTo>
                  <a:pt x="0" y="18"/>
                </a:lnTo>
                <a:lnTo>
                  <a:pt x="0" y="15"/>
                </a:lnTo>
                <a:lnTo>
                  <a:pt x="3" y="13"/>
                </a:lnTo>
                <a:lnTo>
                  <a:pt x="4" y="13"/>
                </a:lnTo>
                <a:lnTo>
                  <a:pt x="11" y="12"/>
                </a:lnTo>
                <a:lnTo>
                  <a:pt x="14" y="11"/>
                </a:lnTo>
                <a:lnTo>
                  <a:pt x="19" y="11"/>
                </a:lnTo>
                <a:lnTo>
                  <a:pt x="23" y="10"/>
                </a:lnTo>
                <a:lnTo>
                  <a:pt x="27" y="10"/>
                </a:lnTo>
                <a:lnTo>
                  <a:pt x="30" y="10"/>
                </a:lnTo>
                <a:lnTo>
                  <a:pt x="32" y="10"/>
                </a:lnTo>
                <a:lnTo>
                  <a:pt x="38" y="9"/>
                </a:lnTo>
                <a:lnTo>
                  <a:pt x="42" y="8"/>
                </a:lnTo>
                <a:lnTo>
                  <a:pt x="46" y="8"/>
                </a:lnTo>
                <a:lnTo>
                  <a:pt x="53" y="7"/>
                </a:lnTo>
                <a:lnTo>
                  <a:pt x="54" y="7"/>
                </a:lnTo>
                <a:lnTo>
                  <a:pt x="55" y="7"/>
                </a:lnTo>
                <a:lnTo>
                  <a:pt x="60" y="6"/>
                </a:lnTo>
                <a:lnTo>
                  <a:pt x="64" y="4"/>
                </a:lnTo>
                <a:lnTo>
                  <a:pt x="65" y="4"/>
                </a:lnTo>
                <a:lnTo>
                  <a:pt x="66" y="2"/>
                </a:lnTo>
                <a:lnTo>
                  <a:pt x="67" y="1"/>
                </a:lnTo>
                <a:lnTo>
                  <a:pt x="68" y="0"/>
                </a:lnTo>
                <a:lnTo>
                  <a:pt x="69" y="5"/>
                </a:lnTo>
                <a:lnTo>
                  <a:pt x="69" y="7"/>
                </a:lnTo>
                <a:lnTo>
                  <a:pt x="73" y="17"/>
                </a:lnTo>
                <a:lnTo>
                  <a:pt x="78" y="26"/>
                </a:lnTo>
                <a:lnTo>
                  <a:pt x="69" y="39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7" name="Freeform 95"/>
          <xdr:cNvSpPr>
            <a:spLocks/>
          </xdr:cNvSpPr>
        </xdr:nvSpPr>
        <xdr:spPr bwMode="auto">
          <a:xfrm>
            <a:off x="2104093" y="5908550"/>
            <a:ext cx="781190" cy="500867"/>
          </a:xfrm>
          <a:custGeom>
            <a:avLst/>
            <a:gdLst>
              <a:gd name="T0" fmla="*/ 2147483647 w 82"/>
              <a:gd name="T1" fmla="*/ 2147483647 h 51"/>
              <a:gd name="T2" fmla="*/ 2147483647 w 82"/>
              <a:gd name="T3" fmla="*/ 2147483647 h 51"/>
              <a:gd name="T4" fmla="*/ 2147483647 w 82"/>
              <a:gd name="T5" fmla="*/ 2147483647 h 51"/>
              <a:gd name="T6" fmla="*/ 2147483647 w 82"/>
              <a:gd name="T7" fmla="*/ 2147483647 h 51"/>
              <a:gd name="T8" fmla="*/ 2147483647 w 82"/>
              <a:gd name="T9" fmla="*/ 2147483647 h 51"/>
              <a:gd name="T10" fmla="*/ 2147483647 w 82"/>
              <a:gd name="T11" fmla="*/ 2147483647 h 51"/>
              <a:gd name="T12" fmla="*/ 2147483647 w 82"/>
              <a:gd name="T13" fmla="*/ 2147483647 h 51"/>
              <a:gd name="T14" fmla="*/ 2147483647 w 82"/>
              <a:gd name="T15" fmla="*/ 2147483647 h 51"/>
              <a:gd name="T16" fmla="*/ 2147483647 w 82"/>
              <a:gd name="T17" fmla="*/ 2147483647 h 51"/>
              <a:gd name="T18" fmla="*/ 2147483647 w 82"/>
              <a:gd name="T19" fmla="*/ 2147483647 h 51"/>
              <a:gd name="T20" fmla="*/ 2147483647 w 82"/>
              <a:gd name="T21" fmla="*/ 2147483647 h 51"/>
              <a:gd name="T22" fmla="*/ 2147483647 w 82"/>
              <a:gd name="T23" fmla="*/ 2147483647 h 51"/>
              <a:gd name="T24" fmla="*/ 2147483647 w 82"/>
              <a:gd name="T25" fmla="*/ 2147483647 h 51"/>
              <a:gd name="T26" fmla="*/ 2147483647 w 82"/>
              <a:gd name="T27" fmla="*/ 2147483647 h 51"/>
              <a:gd name="T28" fmla="*/ 2147483647 w 82"/>
              <a:gd name="T29" fmla="*/ 2147483647 h 51"/>
              <a:gd name="T30" fmla="*/ 2147483647 w 82"/>
              <a:gd name="T31" fmla="*/ 2147483647 h 51"/>
              <a:gd name="T32" fmla="*/ 2147483647 w 82"/>
              <a:gd name="T33" fmla="*/ 2147483647 h 51"/>
              <a:gd name="T34" fmla="*/ 0 w 82"/>
              <a:gd name="T35" fmla="*/ 2147483647 h 51"/>
              <a:gd name="T36" fmla="*/ 2147483647 w 82"/>
              <a:gd name="T37" fmla="*/ 2147483647 h 51"/>
              <a:gd name="T38" fmla="*/ 2147483647 w 82"/>
              <a:gd name="T39" fmla="*/ 2147483647 h 51"/>
              <a:gd name="T40" fmla="*/ 2147483647 w 82"/>
              <a:gd name="T41" fmla="*/ 2147483647 h 51"/>
              <a:gd name="T42" fmla="*/ 2147483647 w 82"/>
              <a:gd name="T43" fmla="*/ 2147483647 h 51"/>
              <a:gd name="T44" fmla="*/ 2147483647 w 82"/>
              <a:gd name="T45" fmla="*/ 2147483647 h 51"/>
              <a:gd name="T46" fmla="*/ 2147483647 w 82"/>
              <a:gd name="T47" fmla="*/ 0 h 51"/>
              <a:gd name="T48" fmla="*/ 2147483647 w 82"/>
              <a:gd name="T49" fmla="*/ 2147483647 h 51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82"/>
              <a:gd name="T76" fmla="*/ 0 h 51"/>
              <a:gd name="T77" fmla="*/ 82 w 82"/>
              <a:gd name="T78" fmla="*/ 51 h 51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82" h="51">
                <a:moveTo>
                  <a:pt x="82" y="11"/>
                </a:moveTo>
                <a:lnTo>
                  <a:pt x="82" y="14"/>
                </a:lnTo>
                <a:lnTo>
                  <a:pt x="81" y="20"/>
                </a:lnTo>
                <a:lnTo>
                  <a:pt x="81" y="26"/>
                </a:lnTo>
                <a:lnTo>
                  <a:pt x="80" y="31"/>
                </a:lnTo>
                <a:lnTo>
                  <a:pt x="80" y="34"/>
                </a:lnTo>
                <a:lnTo>
                  <a:pt x="81" y="41"/>
                </a:lnTo>
                <a:lnTo>
                  <a:pt x="80" y="44"/>
                </a:lnTo>
                <a:lnTo>
                  <a:pt x="81" y="49"/>
                </a:lnTo>
                <a:lnTo>
                  <a:pt x="81" y="51"/>
                </a:lnTo>
                <a:lnTo>
                  <a:pt x="70" y="51"/>
                </a:lnTo>
                <a:lnTo>
                  <a:pt x="57" y="49"/>
                </a:lnTo>
                <a:lnTo>
                  <a:pt x="35" y="47"/>
                </a:lnTo>
                <a:lnTo>
                  <a:pt x="15" y="44"/>
                </a:lnTo>
                <a:lnTo>
                  <a:pt x="15" y="42"/>
                </a:lnTo>
                <a:lnTo>
                  <a:pt x="15" y="34"/>
                </a:lnTo>
                <a:lnTo>
                  <a:pt x="7" y="34"/>
                </a:lnTo>
                <a:lnTo>
                  <a:pt x="0" y="33"/>
                </a:lnTo>
                <a:lnTo>
                  <a:pt x="1" y="19"/>
                </a:lnTo>
                <a:lnTo>
                  <a:pt x="1" y="10"/>
                </a:lnTo>
                <a:lnTo>
                  <a:pt x="63" y="1"/>
                </a:lnTo>
                <a:lnTo>
                  <a:pt x="65" y="1"/>
                </a:lnTo>
                <a:lnTo>
                  <a:pt x="66" y="0"/>
                </a:lnTo>
                <a:lnTo>
                  <a:pt x="82" y="11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8" name="Freeform 96"/>
          <xdr:cNvSpPr>
            <a:spLocks/>
          </xdr:cNvSpPr>
        </xdr:nvSpPr>
        <xdr:spPr bwMode="auto">
          <a:xfrm>
            <a:off x="3828842" y="5702769"/>
            <a:ext cx="542416" cy="539692"/>
          </a:xfrm>
          <a:custGeom>
            <a:avLst/>
            <a:gdLst>
              <a:gd name="T0" fmla="*/ 2147483647 w 57"/>
              <a:gd name="T1" fmla="*/ 2147483647 h 55"/>
              <a:gd name="T2" fmla="*/ 2147483647 w 57"/>
              <a:gd name="T3" fmla="*/ 2147483647 h 55"/>
              <a:gd name="T4" fmla="*/ 2147483647 w 57"/>
              <a:gd name="T5" fmla="*/ 2147483647 h 55"/>
              <a:gd name="T6" fmla="*/ 2147483647 w 57"/>
              <a:gd name="T7" fmla="*/ 2147483647 h 55"/>
              <a:gd name="T8" fmla="*/ 2147483647 w 57"/>
              <a:gd name="T9" fmla="*/ 2147483647 h 55"/>
              <a:gd name="T10" fmla="*/ 2147483647 w 57"/>
              <a:gd name="T11" fmla="*/ 2147483647 h 55"/>
              <a:gd name="T12" fmla="*/ 2147483647 w 57"/>
              <a:gd name="T13" fmla="*/ 2147483647 h 55"/>
              <a:gd name="T14" fmla="*/ 2147483647 w 57"/>
              <a:gd name="T15" fmla="*/ 2147483647 h 55"/>
              <a:gd name="T16" fmla="*/ 2147483647 w 57"/>
              <a:gd name="T17" fmla="*/ 2147483647 h 55"/>
              <a:gd name="T18" fmla="*/ 2147483647 w 57"/>
              <a:gd name="T19" fmla="*/ 2147483647 h 55"/>
              <a:gd name="T20" fmla="*/ 0 w 57"/>
              <a:gd name="T21" fmla="*/ 2147483647 h 55"/>
              <a:gd name="T22" fmla="*/ 2147483647 w 57"/>
              <a:gd name="T23" fmla="*/ 2147483647 h 55"/>
              <a:gd name="T24" fmla="*/ 2147483647 w 57"/>
              <a:gd name="T25" fmla="*/ 2147483647 h 55"/>
              <a:gd name="T26" fmla="*/ 2147483647 w 57"/>
              <a:gd name="T27" fmla="*/ 2147483647 h 55"/>
              <a:gd name="T28" fmla="*/ 2147483647 w 57"/>
              <a:gd name="T29" fmla="*/ 2147483647 h 55"/>
              <a:gd name="T30" fmla="*/ 2147483647 w 57"/>
              <a:gd name="T31" fmla="*/ 2147483647 h 55"/>
              <a:gd name="T32" fmla="*/ 2147483647 w 57"/>
              <a:gd name="T33" fmla="*/ 2147483647 h 55"/>
              <a:gd name="T34" fmla="*/ 2147483647 w 57"/>
              <a:gd name="T35" fmla="*/ 2147483647 h 55"/>
              <a:gd name="T36" fmla="*/ 2147483647 w 57"/>
              <a:gd name="T37" fmla="*/ 2147483647 h 55"/>
              <a:gd name="T38" fmla="*/ 2147483647 w 57"/>
              <a:gd name="T39" fmla="*/ 2147483647 h 55"/>
              <a:gd name="T40" fmla="*/ 2147483647 w 57"/>
              <a:gd name="T41" fmla="*/ 2147483647 h 55"/>
              <a:gd name="T42" fmla="*/ 2147483647 w 57"/>
              <a:gd name="T43" fmla="*/ 2147483647 h 55"/>
              <a:gd name="T44" fmla="*/ 2147483647 w 57"/>
              <a:gd name="T45" fmla="*/ 2147483647 h 55"/>
              <a:gd name="T46" fmla="*/ 2147483647 w 57"/>
              <a:gd name="T47" fmla="*/ 2147483647 h 55"/>
              <a:gd name="T48" fmla="*/ 2147483647 w 57"/>
              <a:gd name="T49" fmla="*/ 2147483647 h 55"/>
              <a:gd name="T50" fmla="*/ 2147483647 w 57"/>
              <a:gd name="T51" fmla="*/ 2147483647 h 55"/>
              <a:gd name="T52" fmla="*/ 2147483647 w 57"/>
              <a:gd name="T53" fmla="*/ 2147483647 h 55"/>
              <a:gd name="T54" fmla="*/ 2147483647 w 57"/>
              <a:gd name="T55" fmla="*/ 2147483647 h 55"/>
              <a:gd name="T56" fmla="*/ 2147483647 w 57"/>
              <a:gd name="T57" fmla="*/ 2147483647 h 55"/>
              <a:gd name="T58" fmla="*/ 2147483647 w 57"/>
              <a:gd name="T59" fmla="*/ 0 h 55"/>
              <a:gd name="T60" fmla="*/ 2147483647 w 57"/>
              <a:gd name="T61" fmla="*/ 2147483647 h 55"/>
              <a:gd name="T62" fmla="*/ 2147483647 w 57"/>
              <a:gd name="T63" fmla="*/ 2147483647 h 55"/>
              <a:gd name="T64" fmla="*/ 2147483647 w 57"/>
              <a:gd name="T65" fmla="*/ 2147483647 h 55"/>
              <a:gd name="T66" fmla="*/ 2147483647 w 57"/>
              <a:gd name="T67" fmla="*/ 2147483647 h 55"/>
              <a:gd name="T68" fmla="*/ 2147483647 w 57"/>
              <a:gd name="T69" fmla="*/ 2147483647 h 55"/>
              <a:gd name="T70" fmla="*/ 2147483647 w 57"/>
              <a:gd name="T71" fmla="*/ 2147483647 h 55"/>
              <a:gd name="T72" fmla="*/ 2147483647 w 57"/>
              <a:gd name="T73" fmla="*/ 2147483647 h 55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57"/>
              <a:gd name="T112" fmla="*/ 0 h 55"/>
              <a:gd name="T113" fmla="*/ 57 w 57"/>
              <a:gd name="T114" fmla="*/ 55 h 55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57" h="55">
                <a:moveTo>
                  <a:pt x="57" y="50"/>
                </a:moveTo>
                <a:lnTo>
                  <a:pt x="56" y="50"/>
                </a:lnTo>
                <a:lnTo>
                  <a:pt x="54" y="50"/>
                </a:lnTo>
                <a:lnTo>
                  <a:pt x="51" y="52"/>
                </a:lnTo>
                <a:lnTo>
                  <a:pt x="50" y="53"/>
                </a:lnTo>
                <a:lnTo>
                  <a:pt x="47" y="55"/>
                </a:lnTo>
                <a:lnTo>
                  <a:pt x="10" y="44"/>
                </a:lnTo>
                <a:lnTo>
                  <a:pt x="8" y="44"/>
                </a:lnTo>
                <a:lnTo>
                  <a:pt x="5" y="43"/>
                </a:lnTo>
                <a:lnTo>
                  <a:pt x="2" y="43"/>
                </a:lnTo>
                <a:lnTo>
                  <a:pt x="0" y="43"/>
                </a:lnTo>
                <a:lnTo>
                  <a:pt x="3" y="37"/>
                </a:lnTo>
                <a:lnTo>
                  <a:pt x="5" y="34"/>
                </a:lnTo>
                <a:lnTo>
                  <a:pt x="7" y="31"/>
                </a:lnTo>
                <a:lnTo>
                  <a:pt x="10" y="26"/>
                </a:lnTo>
                <a:lnTo>
                  <a:pt x="15" y="20"/>
                </a:lnTo>
                <a:lnTo>
                  <a:pt x="21" y="13"/>
                </a:lnTo>
                <a:lnTo>
                  <a:pt x="23" y="11"/>
                </a:lnTo>
                <a:lnTo>
                  <a:pt x="24" y="10"/>
                </a:lnTo>
                <a:lnTo>
                  <a:pt x="26" y="8"/>
                </a:lnTo>
                <a:lnTo>
                  <a:pt x="28" y="6"/>
                </a:lnTo>
                <a:lnTo>
                  <a:pt x="30" y="5"/>
                </a:lnTo>
                <a:lnTo>
                  <a:pt x="31" y="5"/>
                </a:lnTo>
                <a:lnTo>
                  <a:pt x="33" y="4"/>
                </a:lnTo>
                <a:lnTo>
                  <a:pt x="38" y="4"/>
                </a:lnTo>
                <a:lnTo>
                  <a:pt x="44" y="3"/>
                </a:lnTo>
                <a:lnTo>
                  <a:pt x="46" y="3"/>
                </a:lnTo>
                <a:lnTo>
                  <a:pt x="48" y="2"/>
                </a:lnTo>
                <a:lnTo>
                  <a:pt x="51" y="0"/>
                </a:lnTo>
                <a:lnTo>
                  <a:pt x="51" y="3"/>
                </a:lnTo>
                <a:lnTo>
                  <a:pt x="52" y="19"/>
                </a:lnTo>
                <a:lnTo>
                  <a:pt x="54" y="26"/>
                </a:lnTo>
                <a:lnTo>
                  <a:pt x="54" y="33"/>
                </a:lnTo>
                <a:lnTo>
                  <a:pt x="54" y="37"/>
                </a:lnTo>
                <a:lnTo>
                  <a:pt x="55" y="41"/>
                </a:lnTo>
                <a:lnTo>
                  <a:pt x="57" y="50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99" name="Freeform 97"/>
          <xdr:cNvSpPr>
            <a:spLocks/>
          </xdr:cNvSpPr>
        </xdr:nvSpPr>
        <xdr:spPr bwMode="auto">
          <a:xfrm>
            <a:off x="3523210" y="6094919"/>
            <a:ext cx="752538" cy="578518"/>
          </a:xfrm>
          <a:custGeom>
            <a:avLst/>
            <a:gdLst>
              <a:gd name="T0" fmla="*/ 2147483647 w 79"/>
              <a:gd name="T1" fmla="*/ 2147483647 h 59"/>
              <a:gd name="T2" fmla="*/ 2147483647 w 79"/>
              <a:gd name="T3" fmla="*/ 2147483647 h 59"/>
              <a:gd name="T4" fmla="*/ 2147483647 w 79"/>
              <a:gd name="T5" fmla="*/ 2147483647 h 59"/>
              <a:gd name="T6" fmla="*/ 2147483647 w 79"/>
              <a:gd name="T7" fmla="*/ 2147483647 h 59"/>
              <a:gd name="T8" fmla="*/ 2147483647 w 79"/>
              <a:gd name="T9" fmla="*/ 2147483647 h 59"/>
              <a:gd name="T10" fmla="*/ 2147483647 w 79"/>
              <a:gd name="T11" fmla="*/ 2147483647 h 59"/>
              <a:gd name="T12" fmla="*/ 2147483647 w 79"/>
              <a:gd name="T13" fmla="*/ 2147483647 h 59"/>
              <a:gd name="T14" fmla="*/ 2147483647 w 79"/>
              <a:gd name="T15" fmla="*/ 2147483647 h 59"/>
              <a:gd name="T16" fmla="*/ 2147483647 w 79"/>
              <a:gd name="T17" fmla="*/ 2147483647 h 59"/>
              <a:gd name="T18" fmla="*/ 2147483647 w 79"/>
              <a:gd name="T19" fmla="*/ 2147483647 h 59"/>
              <a:gd name="T20" fmla="*/ 2147483647 w 79"/>
              <a:gd name="T21" fmla="*/ 2147483647 h 59"/>
              <a:gd name="T22" fmla="*/ 2147483647 w 79"/>
              <a:gd name="T23" fmla="*/ 2147483647 h 59"/>
              <a:gd name="T24" fmla="*/ 2147483647 w 79"/>
              <a:gd name="T25" fmla="*/ 2147483647 h 59"/>
              <a:gd name="T26" fmla="*/ 2147483647 w 79"/>
              <a:gd name="T27" fmla="*/ 2147483647 h 59"/>
              <a:gd name="T28" fmla="*/ 2147483647 w 79"/>
              <a:gd name="T29" fmla="*/ 2147483647 h 59"/>
              <a:gd name="T30" fmla="*/ 2147483647 w 79"/>
              <a:gd name="T31" fmla="*/ 2147483647 h 59"/>
              <a:gd name="T32" fmla="*/ 2147483647 w 79"/>
              <a:gd name="T33" fmla="*/ 2147483647 h 59"/>
              <a:gd name="T34" fmla="*/ 2147483647 w 79"/>
              <a:gd name="T35" fmla="*/ 2147483647 h 59"/>
              <a:gd name="T36" fmla="*/ 2147483647 w 79"/>
              <a:gd name="T37" fmla="*/ 2147483647 h 59"/>
              <a:gd name="T38" fmla="*/ 2147483647 w 79"/>
              <a:gd name="T39" fmla="*/ 2147483647 h 59"/>
              <a:gd name="T40" fmla="*/ 2147483647 w 79"/>
              <a:gd name="T41" fmla="*/ 2147483647 h 59"/>
              <a:gd name="T42" fmla="*/ 2147483647 w 79"/>
              <a:gd name="T43" fmla="*/ 2147483647 h 59"/>
              <a:gd name="T44" fmla="*/ 2147483647 w 79"/>
              <a:gd name="T45" fmla="*/ 0 h 59"/>
              <a:gd name="T46" fmla="*/ 0 w 79"/>
              <a:gd name="T47" fmla="*/ 2147483647 h 59"/>
              <a:gd name="T48" fmla="*/ 0 w 79"/>
              <a:gd name="T49" fmla="*/ 2147483647 h 59"/>
              <a:gd name="T50" fmla="*/ 2147483647 w 79"/>
              <a:gd name="T51" fmla="*/ 2147483647 h 59"/>
              <a:gd name="T52" fmla="*/ 2147483647 w 79"/>
              <a:gd name="T53" fmla="*/ 2147483647 h 59"/>
              <a:gd name="T54" fmla="*/ 2147483647 w 79"/>
              <a:gd name="T55" fmla="*/ 2147483647 h 59"/>
              <a:gd name="T56" fmla="*/ 2147483647 w 79"/>
              <a:gd name="T57" fmla="*/ 2147483647 h 59"/>
              <a:gd name="T58" fmla="*/ 2147483647 w 79"/>
              <a:gd name="T59" fmla="*/ 2147483647 h 59"/>
              <a:gd name="T60" fmla="*/ 2147483647 w 79"/>
              <a:gd name="T61" fmla="*/ 2147483647 h 59"/>
              <a:gd name="T62" fmla="*/ 2147483647 w 79"/>
              <a:gd name="T63" fmla="*/ 2147483647 h 59"/>
              <a:gd name="T64" fmla="*/ 2147483647 w 79"/>
              <a:gd name="T65" fmla="*/ 2147483647 h 59"/>
              <a:gd name="T66" fmla="*/ 2147483647 w 79"/>
              <a:gd name="T67" fmla="*/ 2147483647 h 59"/>
              <a:gd name="T68" fmla="*/ 2147483647 w 79"/>
              <a:gd name="T69" fmla="*/ 2147483647 h 59"/>
              <a:gd name="T70" fmla="*/ 2147483647 w 79"/>
              <a:gd name="T71" fmla="*/ 2147483647 h 59"/>
              <a:gd name="T72" fmla="*/ 2147483647 w 79"/>
              <a:gd name="T73" fmla="*/ 2147483647 h 59"/>
              <a:gd name="T74" fmla="*/ 2147483647 w 79"/>
              <a:gd name="T75" fmla="*/ 2147483647 h 59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79"/>
              <a:gd name="T115" fmla="*/ 0 h 59"/>
              <a:gd name="T116" fmla="*/ 79 w 79"/>
              <a:gd name="T117" fmla="*/ 59 h 59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79" h="59">
                <a:moveTo>
                  <a:pt x="22" y="43"/>
                </a:moveTo>
                <a:lnTo>
                  <a:pt x="23" y="43"/>
                </a:lnTo>
                <a:lnTo>
                  <a:pt x="22" y="42"/>
                </a:lnTo>
                <a:lnTo>
                  <a:pt x="22" y="41"/>
                </a:lnTo>
                <a:lnTo>
                  <a:pt x="22" y="40"/>
                </a:lnTo>
                <a:lnTo>
                  <a:pt x="23" y="39"/>
                </a:lnTo>
                <a:lnTo>
                  <a:pt x="25" y="38"/>
                </a:lnTo>
                <a:lnTo>
                  <a:pt x="24" y="38"/>
                </a:lnTo>
                <a:lnTo>
                  <a:pt x="35" y="32"/>
                </a:lnTo>
                <a:lnTo>
                  <a:pt x="41" y="29"/>
                </a:lnTo>
                <a:lnTo>
                  <a:pt x="47" y="26"/>
                </a:lnTo>
                <a:lnTo>
                  <a:pt x="63" y="22"/>
                </a:lnTo>
                <a:lnTo>
                  <a:pt x="70" y="19"/>
                </a:lnTo>
                <a:lnTo>
                  <a:pt x="77" y="16"/>
                </a:lnTo>
                <a:lnTo>
                  <a:pt x="79" y="15"/>
                </a:lnTo>
                <a:lnTo>
                  <a:pt x="42" y="4"/>
                </a:lnTo>
                <a:lnTo>
                  <a:pt x="40" y="4"/>
                </a:lnTo>
                <a:lnTo>
                  <a:pt x="37" y="3"/>
                </a:lnTo>
                <a:lnTo>
                  <a:pt x="34" y="3"/>
                </a:lnTo>
                <a:lnTo>
                  <a:pt x="32" y="3"/>
                </a:lnTo>
                <a:lnTo>
                  <a:pt x="1" y="0"/>
                </a:lnTo>
                <a:lnTo>
                  <a:pt x="0" y="26"/>
                </a:lnTo>
                <a:lnTo>
                  <a:pt x="0" y="28"/>
                </a:lnTo>
                <a:lnTo>
                  <a:pt x="1" y="42"/>
                </a:lnTo>
                <a:lnTo>
                  <a:pt x="1" y="44"/>
                </a:lnTo>
                <a:lnTo>
                  <a:pt x="5" y="59"/>
                </a:lnTo>
                <a:lnTo>
                  <a:pt x="6" y="59"/>
                </a:lnTo>
                <a:lnTo>
                  <a:pt x="8" y="56"/>
                </a:lnTo>
                <a:lnTo>
                  <a:pt x="12" y="52"/>
                </a:lnTo>
                <a:lnTo>
                  <a:pt x="14" y="49"/>
                </a:lnTo>
                <a:lnTo>
                  <a:pt x="16" y="46"/>
                </a:lnTo>
                <a:lnTo>
                  <a:pt x="16" y="45"/>
                </a:lnTo>
                <a:lnTo>
                  <a:pt x="17" y="44"/>
                </a:lnTo>
                <a:lnTo>
                  <a:pt x="19" y="43"/>
                </a:lnTo>
                <a:lnTo>
                  <a:pt x="22" y="43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0" name="Freeform 98"/>
          <xdr:cNvSpPr>
            <a:spLocks/>
          </xdr:cNvSpPr>
        </xdr:nvSpPr>
        <xdr:spPr bwMode="auto">
          <a:xfrm>
            <a:off x="2866182" y="6015319"/>
            <a:ext cx="666578" cy="491161"/>
          </a:xfrm>
          <a:custGeom>
            <a:avLst/>
            <a:gdLst>
              <a:gd name="T0" fmla="*/ 2147483647 w 70"/>
              <a:gd name="T1" fmla="*/ 2147483647 h 50"/>
              <a:gd name="T2" fmla="*/ 2147483647 w 70"/>
              <a:gd name="T3" fmla="*/ 2147483647 h 50"/>
              <a:gd name="T4" fmla="*/ 2147483647 w 70"/>
              <a:gd name="T5" fmla="*/ 2147483647 h 50"/>
              <a:gd name="T6" fmla="*/ 2147483647 w 70"/>
              <a:gd name="T7" fmla="*/ 2147483647 h 50"/>
              <a:gd name="T8" fmla="*/ 2147483647 w 70"/>
              <a:gd name="T9" fmla="*/ 2147483647 h 50"/>
              <a:gd name="T10" fmla="*/ 2147483647 w 70"/>
              <a:gd name="T11" fmla="*/ 2147483647 h 50"/>
              <a:gd name="T12" fmla="*/ 2147483647 w 70"/>
              <a:gd name="T13" fmla="*/ 2147483647 h 50"/>
              <a:gd name="T14" fmla="*/ 2147483647 w 70"/>
              <a:gd name="T15" fmla="*/ 2147483647 h 50"/>
              <a:gd name="T16" fmla="*/ 2147483647 w 70"/>
              <a:gd name="T17" fmla="*/ 2147483647 h 50"/>
              <a:gd name="T18" fmla="*/ 2147483647 w 70"/>
              <a:gd name="T19" fmla="*/ 2147483647 h 50"/>
              <a:gd name="T20" fmla="*/ 2147483647 w 70"/>
              <a:gd name="T21" fmla="*/ 2147483647 h 50"/>
              <a:gd name="T22" fmla="*/ 2147483647 w 70"/>
              <a:gd name="T23" fmla="*/ 2147483647 h 50"/>
              <a:gd name="T24" fmla="*/ 2147483647 w 70"/>
              <a:gd name="T25" fmla="*/ 2147483647 h 50"/>
              <a:gd name="T26" fmla="*/ 2147483647 w 70"/>
              <a:gd name="T27" fmla="*/ 2147483647 h 50"/>
              <a:gd name="T28" fmla="*/ 0 w 70"/>
              <a:gd name="T29" fmla="*/ 2147483647 h 50"/>
              <a:gd name="T30" fmla="*/ 2147483647 w 70"/>
              <a:gd name="T31" fmla="*/ 2147483647 h 50"/>
              <a:gd name="T32" fmla="*/ 0 w 70"/>
              <a:gd name="T33" fmla="*/ 2147483647 h 50"/>
              <a:gd name="T34" fmla="*/ 0 w 70"/>
              <a:gd name="T35" fmla="*/ 2147483647 h 50"/>
              <a:gd name="T36" fmla="*/ 2147483647 w 70"/>
              <a:gd name="T37" fmla="*/ 2147483647 h 50"/>
              <a:gd name="T38" fmla="*/ 2147483647 w 70"/>
              <a:gd name="T39" fmla="*/ 2147483647 h 50"/>
              <a:gd name="T40" fmla="*/ 2147483647 w 70"/>
              <a:gd name="T41" fmla="*/ 2147483647 h 50"/>
              <a:gd name="T42" fmla="*/ 2147483647 w 70"/>
              <a:gd name="T43" fmla="*/ 0 h 50"/>
              <a:gd name="T44" fmla="*/ 2147483647 w 70"/>
              <a:gd name="T45" fmla="*/ 2147483647 h 50"/>
              <a:gd name="T46" fmla="*/ 2147483647 w 70"/>
              <a:gd name="T47" fmla="*/ 2147483647 h 50"/>
              <a:gd name="T48" fmla="*/ 2147483647 w 70"/>
              <a:gd name="T49" fmla="*/ 2147483647 h 50"/>
              <a:gd name="T50" fmla="*/ 2147483647 w 70"/>
              <a:gd name="T51" fmla="*/ 2147483647 h 50"/>
              <a:gd name="T52" fmla="*/ 2147483647 w 70"/>
              <a:gd name="T53" fmla="*/ 2147483647 h 50"/>
              <a:gd name="T54" fmla="*/ 2147483647 w 70"/>
              <a:gd name="T55" fmla="*/ 2147483647 h 50"/>
              <a:gd name="T56" fmla="*/ 2147483647 w 70"/>
              <a:gd name="T57" fmla="*/ 2147483647 h 50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70"/>
              <a:gd name="T88" fmla="*/ 0 h 50"/>
              <a:gd name="T89" fmla="*/ 70 w 70"/>
              <a:gd name="T90" fmla="*/ 50 h 50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70" h="50">
                <a:moveTo>
                  <a:pt x="70" y="8"/>
                </a:moveTo>
                <a:lnTo>
                  <a:pt x="69" y="34"/>
                </a:lnTo>
                <a:lnTo>
                  <a:pt x="69" y="36"/>
                </a:lnTo>
                <a:lnTo>
                  <a:pt x="70" y="50"/>
                </a:lnTo>
                <a:lnTo>
                  <a:pt x="68" y="50"/>
                </a:lnTo>
                <a:lnTo>
                  <a:pt x="62" y="50"/>
                </a:lnTo>
                <a:lnTo>
                  <a:pt x="57" y="49"/>
                </a:lnTo>
                <a:lnTo>
                  <a:pt x="35" y="45"/>
                </a:lnTo>
                <a:lnTo>
                  <a:pt x="25" y="43"/>
                </a:lnTo>
                <a:lnTo>
                  <a:pt x="19" y="42"/>
                </a:lnTo>
                <a:lnTo>
                  <a:pt x="12" y="41"/>
                </a:lnTo>
                <a:lnTo>
                  <a:pt x="4" y="40"/>
                </a:lnTo>
                <a:lnTo>
                  <a:pt x="1" y="40"/>
                </a:lnTo>
                <a:lnTo>
                  <a:pt x="1" y="38"/>
                </a:lnTo>
                <a:lnTo>
                  <a:pt x="0" y="33"/>
                </a:lnTo>
                <a:lnTo>
                  <a:pt x="1" y="30"/>
                </a:lnTo>
                <a:lnTo>
                  <a:pt x="0" y="23"/>
                </a:lnTo>
                <a:lnTo>
                  <a:pt x="0" y="20"/>
                </a:lnTo>
                <a:lnTo>
                  <a:pt x="1" y="15"/>
                </a:lnTo>
                <a:lnTo>
                  <a:pt x="1" y="9"/>
                </a:lnTo>
                <a:lnTo>
                  <a:pt x="2" y="3"/>
                </a:lnTo>
                <a:lnTo>
                  <a:pt x="2" y="0"/>
                </a:lnTo>
                <a:lnTo>
                  <a:pt x="4" y="1"/>
                </a:lnTo>
                <a:lnTo>
                  <a:pt x="6" y="2"/>
                </a:lnTo>
                <a:lnTo>
                  <a:pt x="8" y="3"/>
                </a:lnTo>
                <a:lnTo>
                  <a:pt x="10" y="3"/>
                </a:lnTo>
                <a:lnTo>
                  <a:pt x="11" y="4"/>
                </a:lnTo>
                <a:lnTo>
                  <a:pt x="13" y="4"/>
                </a:lnTo>
                <a:lnTo>
                  <a:pt x="70" y="8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1" name="Freeform 99"/>
          <xdr:cNvSpPr>
            <a:spLocks/>
          </xdr:cNvSpPr>
        </xdr:nvSpPr>
        <xdr:spPr bwMode="auto">
          <a:xfrm>
            <a:off x="3532761" y="5741594"/>
            <a:ext cx="496653" cy="382443"/>
          </a:xfrm>
          <a:custGeom>
            <a:avLst/>
            <a:gdLst>
              <a:gd name="T0" fmla="*/ 2147483647 w 52"/>
              <a:gd name="T1" fmla="*/ 2147483647 h 39"/>
              <a:gd name="T2" fmla="*/ 2147483647 w 52"/>
              <a:gd name="T3" fmla="*/ 2147483647 h 39"/>
              <a:gd name="T4" fmla="*/ 2147483647 w 52"/>
              <a:gd name="T5" fmla="*/ 2147483647 h 39"/>
              <a:gd name="T6" fmla="*/ 2147483647 w 52"/>
              <a:gd name="T7" fmla="*/ 2147483647 h 39"/>
              <a:gd name="T8" fmla="*/ 2147483647 w 52"/>
              <a:gd name="T9" fmla="*/ 2147483647 h 39"/>
              <a:gd name="T10" fmla="*/ 2147483647 w 52"/>
              <a:gd name="T11" fmla="*/ 0 h 39"/>
              <a:gd name="T12" fmla="*/ 2147483647 w 52"/>
              <a:gd name="T13" fmla="*/ 0 h 39"/>
              <a:gd name="T14" fmla="*/ 2147483647 w 52"/>
              <a:gd name="T15" fmla="*/ 0 h 39"/>
              <a:gd name="T16" fmla="*/ 2147483647 w 52"/>
              <a:gd name="T17" fmla="*/ 2147483647 h 39"/>
              <a:gd name="T18" fmla="*/ 2147483647 w 52"/>
              <a:gd name="T19" fmla="*/ 2147483647 h 39"/>
              <a:gd name="T20" fmla="*/ 2147483647 w 52"/>
              <a:gd name="T21" fmla="*/ 2147483647 h 39"/>
              <a:gd name="T22" fmla="*/ 2147483647 w 52"/>
              <a:gd name="T23" fmla="*/ 2147483647 h 39"/>
              <a:gd name="T24" fmla="*/ 2147483647 w 52"/>
              <a:gd name="T25" fmla="*/ 2147483647 h 39"/>
              <a:gd name="T26" fmla="*/ 2147483647 w 52"/>
              <a:gd name="T27" fmla="*/ 2147483647 h 39"/>
              <a:gd name="T28" fmla="*/ 2147483647 w 52"/>
              <a:gd name="T29" fmla="*/ 2147483647 h 39"/>
              <a:gd name="T30" fmla="*/ 2147483647 w 52"/>
              <a:gd name="T31" fmla="*/ 2147483647 h 39"/>
              <a:gd name="T32" fmla="*/ 2147483647 w 52"/>
              <a:gd name="T33" fmla="*/ 2147483647 h 39"/>
              <a:gd name="T34" fmla="*/ 2147483647 w 52"/>
              <a:gd name="T35" fmla="*/ 2147483647 h 39"/>
              <a:gd name="T36" fmla="*/ 2147483647 w 52"/>
              <a:gd name="T37" fmla="*/ 2147483647 h 39"/>
              <a:gd name="T38" fmla="*/ 2147483647 w 52"/>
              <a:gd name="T39" fmla="*/ 2147483647 h 39"/>
              <a:gd name="T40" fmla="*/ 2147483647 w 52"/>
              <a:gd name="T41" fmla="*/ 2147483647 h 39"/>
              <a:gd name="T42" fmla="*/ 2147483647 w 52"/>
              <a:gd name="T43" fmla="*/ 2147483647 h 39"/>
              <a:gd name="T44" fmla="*/ 2147483647 w 52"/>
              <a:gd name="T45" fmla="*/ 2147483647 h 39"/>
              <a:gd name="T46" fmla="*/ 2147483647 w 52"/>
              <a:gd name="T47" fmla="*/ 2147483647 h 39"/>
              <a:gd name="T48" fmla="*/ 0 w 52"/>
              <a:gd name="T49" fmla="*/ 2147483647 h 39"/>
              <a:gd name="T50" fmla="*/ 0 w 52"/>
              <a:gd name="T51" fmla="*/ 2147483647 h 39"/>
              <a:gd name="T52" fmla="*/ 2147483647 w 52"/>
              <a:gd name="T53" fmla="*/ 2147483647 h 3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52"/>
              <a:gd name="T82" fmla="*/ 0 h 39"/>
              <a:gd name="T83" fmla="*/ 52 w 52"/>
              <a:gd name="T84" fmla="*/ 39 h 3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52" h="39">
                <a:moveTo>
                  <a:pt x="2" y="6"/>
                </a:moveTo>
                <a:lnTo>
                  <a:pt x="4" y="5"/>
                </a:lnTo>
                <a:lnTo>
                  <a:pt x="15" y="2"/>
                </a:lnTo>
                <a:lnTo>
                  <a:pt x="17" y="2"/>
                </a:lnTo>
                <a:lnTo>
                  <a:pt x="20" y="1"/>
                </a:lnTo>
                <a:lnTo>
                  <a:pt x="24" y="0"/>
                </a:lnTo>
                <a:lnTo>
                  <a:pt x="26" y="0"/>
                </a:lnTo>
                <a:lnTo>
                  <a:pt x="29" y="1"/>
                </a:lnTo>
                <a:lnTo>
                  <a:pt x="33" y="1"/>
                </a:lnTo>
                <a:lnTo>
                  <a:pt x="34" y="1"/>
                </a:lnTo>
                <a:lnTo>
                  <a:pt x="35" y="2"/>
                </a:lnTo>
                <a:lnTo>
                  <a:pt x="36" y="3"/>
                </a:lnTo>
                <a:lnTo>
                  <a:pt x="37" y="4"/>
                </a:lnTo>
                <a:lnTo>
                  <a:pt x="41" y="7"/>
                </a:lnTo>
                <a:lnTo>
                  <a:pt x="42" y="8"/>
                </a:lnTo>
                <a:lnTo>
                  <a:pt x="46" y="8"/>
                </a:lnTo>
                <a:lnTo>
                  <a:pt x="51" y="8"/>
                </a:lnTo>
                <a:lnTo>
                  <a:pt x="52" y="9"/>
                </a:lnTo>
                <a:lnTo>
                  <a:pt x="41" y="22"/>
                </a:lnTo>
                <a:lnTo>
                  <a:pt x="38" y="27"/>
                </a:lnTo>
                <a:lnTo>
                  <a:pt x="36" y="30"/>
                </a:lnTo>
                <a:lnTo>
                  <a:pt x="34" y="33"/>
                </a:lnTo>
                <a:lnTo>
                  <a:pt x="31" y="39"/>
                </a:lnTo>
                <a:lnTo>
                  <a:pt x="0" y="36"/>
                </a:lnTo>
                <a:lnTo>
                  <a:pt x="0" y="25"/>
                </a:lnTo>
                <a:lnTo>
                  <a:pt x="2" y="6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2" name="Freeform 100"/>
          <xdr:cNvSpPr>
            <a:spLocks/>
          </xdr:cNvSpPr>
        </xdr:nvSpPr>
        <xdr:spPr bwMode="auto">
          <a:xfrm>
            <a:off x="2734462" y="5485332"/>
            <a:ext cx="846054" cy="609587"/>
          </a:xfrm>
          <a:custGeom>
            <a:avLst/>
            <a:gdLst>
              <a:gd name="T0" fmla="*/ 2147483647 w 89"/>
              <a:gd name="T1" fmla="*/ 2147483647 h 62"/>
              <a:gd name="T2" fmla="*/ 2147483647 w 89"/>
              <a:gd name="T3" fmla="*/ 2147483647 h 62"/>
              <a:gd name="T4" fmla="*/ 2147483647 w 89"/>
              <a:gd name="T5" fmla="*/ 2147483647 h 62"/>
              <a:gd name="T6" fmla="*/ 2147483647 w 89"/>
              <a:gd name="T7" fmla="*/ 2147483647 h 62"/>
              <a:gd name="T8" fmla="*/ 2147483647 w 89"/>
              <a:gd name="T9" fmla="*/ 2147483647 h 62"/>
              <a:gd name="T10" fmla="*/ 2147483647 w 89"/>
              <a:gd name="T11" fmla="*/ 2147483647 h 62"/>
              <a:gd name="T12" fmla="*/ 2147483647 w 89"/>
              <a:gd name="T13" fmla="*/ 2147483647 h 62"/>
              <a:gd name="T14" fmla="*/ 2147483647 w 89"/>
              <a:gd name="T15" fmla="*/ 2147483647 h 62"/>
              <a:gd name="T16" fmla="*/ 2147483647 w 89"/>
              <a:gd name="T17" fmla="*/ 2147483647 h 62"/>
              <a:gd name="T18" fmla="*/ 2147483647 w 89"/>
              <a:gd name="T19" fmla="*/ 2147483647 h 62"/>
              <a:gd name="T20" fmla="*/ 0 w 89"/>
              <a:gd name="T21" fmla="*/ 2147483647 h 62"/>
              <a:gd name="T22" fmla="*/ 2147483647 w 89"/>
              <a:gd name="T23" fmla="*/ 2147483647 h 62"/>
              <a:gd name="T24" fmla="*/ 2147483647 w 89"/>
              <a:gd name="T25" fmla="*/ 2147483647 h 62"/>
              <a:gd name="T26" fmla="*/ 2147483647 w 89"/>
              <a:gd name="T27" fmla="*/ 2147483647 h 62"/>
              <a:gd name="T28" fmla="*/ 2147483647 w 89"/>
              <a:gd name="T29" fmla="*/ 2147483647 h 62"/>
              <a:gd name="T30" fmla="*/ 2147483647 w 89"/>
              <a:gd name="T31" fmla="*/ 2147483647 h 62"/>
              <a:gd name="T32" fmla="*/ 2147483647 w 89"/>
              <a:gd name="T33" fmla="*/ 2147483647 h 62"/>
              <a:gd name="T34" fmla="*/ 2147483647 w 89"/>
              <a:gd name="T35" fmla="*/ 2147483647 h 62"/>
              <a:gd name="T36" fmla="*/ 2147483647 w 89"/>
              <a:gd name="T37" fmla="*/ 2147483647 h 62"/>
              <a:gd name="T38" fmla="*/ 2147483647 w 89"/>
              <a:gd name="T39" fmla="*/ 2147483647 h 62"/>
              <a:gd name="T40" fmla="*/ 2147483647 w 89"/>
              <a:gd name="T41" fmla="*/ 2147483647 h 62"/>
              <a:gd name="T42" fmla="*/ 2147483647 w 89"/>
              <a:gd name="T43" fmla="*/ 2147483647 h 62"/>
              <a:gd name="T44" fmla="*/ 2147483647 w 89"/>
              <a:gd name="T45" fmla="*/ 2147483647 h 62"/>
              <a:gd name="T46" fmla="*/ 2147483647 w 89"/>
              <a:gd name="T47" fmla="*/ 2147483647 h 62"/>
              <a:gd name="T48" fmla="*/ 2147483647 w 89"/>
              <a:gd name="T49" fmla="*/ 0 h 62"/>
              <a:gd name="T50" fmla="*/ 2147483647 w 89"/>
              <a:gd name="T51" fmla="*/ 2147483647 h 62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89"/>
              <a:gd name="T79" fmla="*/ 0 h 62"/>
              <a:gd name="T80" fmla="*/ 89 w 89"/>
              <a:gd name="T81" fmla="*/ 62 h 62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89" h="62">
                <a:moveTo>
                  <a:pt x="86" y="32"/>
                </a:moveTo>
                <a:lnTo>
                  <a:pt x="84" y="51"/>
                </a:lnTo>
                <a:lnTo>
                  <a:pt x="84" y="62"/>
                </a:lnTo>
                <a:lnTo>
                  <a:pt x="27" y="58"/>
                </a:lnTo>
                <a:lnTo>
                  <a:pt x="25" y="58"/>
                </a:lnTo>
                <a:lnTo>
                  <a:pt x="24" y="57"/>
                </a:lnTo>
                <a:lnTo>
                  <a:pt x="22" y="57"/>
                </a:lnTo>
                <a:lnTo>
                  <a:pt x="20" y="56"/>
                </a:lnTo>
                <a:lnTo>
                  <a:pt x="18" y="55"/>
                </a:lnTo>
                <a:lnTo>
                  <a:pt x="16" y="54"/>
                </a:lnTo>
                <a:lnTo>
                  <a:pt x="0" y="43"/>
                </a:lnTo>
                <a:lnTo>
                  <a:pt x="9" y="30"/>
                </a:lnTo>
                <a:lnTo>
                  <a:pt x="14" y="22"/>
                </a:lnTo>
                <a:lnTo>
                  <a:pt x="15" y="21"/>
                </a:lnTo>
                <a:lnTo>
                  <a:pt x="16" y="21"/>
                </a:lnTo>
                <a:lnTo>
                  <a:pt x="18" y="20"/>
                </a:lnTo>
                <a:lnTo>
                  <a:pt x="20" y="20"/>
                </a:lnTo>
                <a:lnTo>
                  <a:pt x="51" y="20"/>
                </a:lnTo>
                <a:lnTo>
                  <a:pt x="56" y="20"/>
                </a:lnTo>
                <a:lnTo>
                  <a:pt x="57" y="20"/>
                </a:lnTo>
                <a:lnTo>
                  <a:pt x="58" y="20"/>
                </a:lnTo>
                <a:lnTo>
                  <a:pt x="79" y="10"/>
                </a:lnTo>
                <a:lnTo>
                  <a:pt x="80" y="9"/>
                </a:lnTo>
                <a:lnTo>
                  <a:pt x="81" y="8"/>
                </a:lnTo>
                <a:lnTo>
                  <a:pt x="89" y="0"/>
                </a:lnTo>
                <a:lnTo>
                  <a:pt x="86" y="32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3" name="Freeform 101"/>
          <xdr:cNvSpPr>
            <a:spLocks/>
          </xdr:cNvSpPr>
        </xdr:nvSpPr>
        <xdr:spPr bwMode="auto">
          <a:xfrm>
            <a:off x="4313952" y="5693063"/>
            <a:ext cx="458450" cy="498919"/>
          </a:xfrm>
          <a:custGeom>
            <a:avLst/>
            <a:gdLst>
              <a:gd name="T0" fmla="*/ 2147483647 w 48"/>
              <a:gd name="T1" fmla="*/ 2147483647 h 51"/>
              <a:gd name="T2" fmla="*/ 2147483647 w 48"/>
              <a:gd name="T3" fmla="*/ 2147483647 h 51"/>
              <a:gd name="T4" fmla="*/ 2147483647 w 48"/>
              <a:gd name="T5" fmla="*/ 2147483647 h 51"/>
              <a:gd name="T6" fmla="*/ 2147483647 w 48"/>
              <a:gd name="T7" fmla="*/ 2147483647 h 51"/>
              <a:gd name="T8" fmla="*/ 2147483647 w 48"/>
              <a:gd name="T9" fmla="*/ 2147483647 h 51"/>
              <a:gd name="T10" fmla="*/ 2147483647 w 48"/>
              <a:gd name="T11" fmla="*/ 2147483647 h 51"/>
              <a:gd name="T12" fmla="*/ 2147483647 w 48"/>
              <a:gd name="T13" fmla="*/ 2147483647 h 51"/>
              <a:gd name="T14" fmla="*/ 2147483647 w 48"/>
              <a:gd name="T15" fmla="*/ 2147483647 h 51"/>
              <a:gd name="T16" fmla="*/ 2147483647 w 48"/>
              <a:gd name="T17" fmla="*/ 2147483647 h 51"/>
              <a:gd name="T18" fmla="*/ 2147483647 w 48"/>
              <a:gd name="T19" fmla="*/ 2147483647 h 51"/>
              <a:gd name="T20" fmla="*/ 2147483647 w 48"/>
              <a:gd name="T21" fmla="*/ 0 h 51"/>
              <a:gd name="T22" fmla="*/ 2147483647 w 48"/>
              <a:gd name="T23" fmla="*/ 0 h 51"/>
              <a:gd name="T24" fmla="*/ 2147483647 w 48"/>
              <a:gd name="T25" fmla="*/ 0 h 51"/>
              <a:gd name="T26" fmla="*/ 0 w 48"/>
              <a:gd name="T27" fmla="*/ 2147483647 h 51"/>
              <a:gd name="T28" fmla="*/ 0 w 48"/>
              <a:gd name="T29" fmla="*/ 2147483647 h 51"/>
              <a:gd name="T30" fmla="*/ 2147483647 w 48"/>
              <a:gd name="T31" fmla="*/ 2147483647 h 51"/>
              <a:gd name="T32" fmla="*/ 2147483647 w 48"/>
              <a:gd name="T33" fmla="*/ 2147483647 h 51"/>
              <a:gd name="T34" fmla="*/ 2147483647 w 48"/>
              <a:gd name="T35" fmla="*/ 2147483647 h 51"/>
              <a:gd name="T36" fmla="*/ 2147483647 w 48"/>
              <a:gd name="T37" fmla="*/ 2147483647 h 51"/>
              <a:gd name="T38" fmla="*/ 2147483647 w 48"/>
              <a:gd name="T39" fmla="*/ 2147483647 h 51"/>
              <a:gd name="T40" fmla="*/ 2147483647 w 48"/>
              <a:gd name="T41" fmla="*/ 2147483647 h 51"/>
              <a:gd name="T42" fmla="*/ 2147483647 w 48"/>
              <a:gd name="T43" fmla="*/ 2147483647 h 51"/>
              <a:gd name="T44" fmla="*/ 2147483647 w 48"/>
              <a:gd name="T45" fmla="*/ 2147483647 h 51"/>
              <a:gd name="T46" fmla="*/ 2147483647 w 48"/>
              <a:gd name="T47" fmla="*/ 2147483647 h 51"/>
              <a:gd name="T48" fmla="*/ 2147483647 w 48"/>
              <a:gd name="T49" fmla="*/ 2147483647 h 51"/>
              <a:gd name="T50" fmla="*/ 2147483647 w 48"/>
              <a:gd name="T51" fmla="*/ 2147483647 h 51"/>
              <a:gd name="T52" fmla="*/ 2147483647 w 48"/>
              <a:gd name="T53" fmla="*/ 2147483647 h 51"/>
              <a:gd name="T54" fmla="*/ 2147483647 w 48"/>
              <a:gd name="T55" fmla="*/ 2147483647 h 51"/>
              <a:gd name="T56" fmla="*/ 2147483647 w 48"/>
              <a:gd name="T57" fmla="*/ 2147483647 h 51"/>
              <a:gd name="T58" fmla="*/ 2147483647 w 48"/>
              <a:gd name="T59" fmla="*/ 2147483647 h 51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48"/>
              <a:gd name="T91" fmla="*/ 0 h 51"/>
              <a:gd name="T92" fmla="*/ 48 w 48"/>
              <a:gd name="T93" fmla="*/ 51 h 51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48" h="51">
                <a:moveTo>
                  <a:pt x="47" y="29"/>
                </a:moveTo>
                <a:lnTo>
                  <a:pt x="46" y="28"/>
                </a:lnTo>
                <a:lnTo>
                  <a:pt x="45" y="27"/>
                </a:lnTo>
                <a:lnTo>
                  <a:pt x="42" y="24"/>
                </a:lnTo>
                <a:lnTo>
                  <a:pt x="30" y="15"/>
                </a:lnTo>
                <a:lnTo>
                  <a:pt x="25" y="10"/>
                </a:lnTo>
                <a:lnTo>
                  <a:pt x="23" y="9"/>
                </a:lnTo>
                <a:lnTo>
                  <a:pt x="16" y="3"/>
                </a:lnTo>
                <a:lnTo>
                  <a:pt x="14" y="2"/>
                </a:lnTo>
                <a:lnTo>
                  <a:pt x="9" y="1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lnTo>
                  <a:pt x="0" y="1"/>
                </a:lnTo>
                <a:lnTo>
                  <a:pt x="0" y="4"/>
                </a:lnTo>
                <a:lnTo>
                  <a:pt x="1" y="20"/>
                </a:lnTo>
                <a:lnTo>
                  <a:pt x="3" y="27"/>
                </a:lnTo>
                <a:lnTo>
                  <a:pt x="3" y="34"/>
                </a:lnTo>
                <a:lnTo>
                  <a:pt x="3" y="38"/>
                </a:lnTo>
                <a:lnTo>
                  <a:pt x="4" y="42"/>
                </a:lnTo>
                <a:lnTo>
                  <a:pt x="6" y="51"/>
                </a:lnTo>
                <a:lnTo>
                  <a:pt x="14" y="49"/>
                </a:lnTo>
                <a:lnTo>
                  <a:pt x="24" y="45"/>
                </a:lnTo>
                <a:lnTo>
                  <a:pt x="39" y="41"/>
                </a:lnTo>
                <a:lnTo>
                  <a:pt x="46" y="38"/>
                </a:lnTo>
                <a:lnTo>
                  <a:pt x="48" y="37"/>
                </a:lnTo>
                <a:lnTo>
                  <a:pt x="47" y="35"/>
                </a:lnTo>
                <a:lnTo>
                  <a:pt x="45" y="31"/>
                </a:lnTo>
                <a:lnTo>
                  <a:pt x="45" y="30"/>
                </a:lnTo>
                <a:lnTo>
                  <a:pt x="47" y="29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4" name="Freeform 102"/>
          <xdr:cNvSpPr>
            <a:spLocks/>
          </xdr:cNvSpPr>
        </xdr:nvSpPr>
        <xdr:spPr bwMode="auto">
          <a:xfrm>
            <a:off x="4313952" y="5397975"/>
            <a:ext cx="468000" cy="588224"/>
          </a:xfrm>
          <a:custGeom>
            <a:avLst/>
            <a:gdLst>
              <a:gd name="T0" fmla="*/ 2147483647 w 49"/>
              <a:gd name="T1" fmla="*/ 2147483647 h 60"/>
              <a:gd name="T2" fmla="*/ 2147483647 w 49"/>
              <a:gd name="T3" fmla="*/ 2147483647 h 60"/>
              <a:gd name="T4" fmla="*/ 2147483647 w 49"/>
              <a:gd name="T5" fmla="*/ 2147483647 h 60"/>
              <a:gd name="T6" fmla="*/ 2147483647 w 49"/>
              <a:gd name="T7" fmla="*/ 2147483647 h 60"/>
              <a:gd name="T8" fmla="*/ 2147483647 w 49"/>
              <a:gd name="T9" fmla="*/ 2147483647 h 60"/>
              <a:gd name="T10" fmla="*/ 2147483647 w 49"/>
              <a:gd name="T11" fmla="*/ 2147483647 h 60"/>
              <a:gd name="T12" fmla="*/ 2147483647 w 49"/>
              <a:gd name="T13" fmla="*/ 2147483647 h 60"/>
              <a:gd name="T14" fmla="*/ 2147483647 w 49"/>
              <a:gd name="T15" fmla="*/ 2147483647 h 60"/>
              <a:gd name="T16" fmla="*/ 2147483647 w 49"/>
              <a:gd name="T17" fmla="*/ 2147483647 h 60"/>
              <a:gd name="T18" fmla="*/ 2147483647 w 49"/>
              <a:gd name="T19" fmla="*/ 2147483647 h 60"/>
              <a:gd name="T20" fmla="*/ 2147483647 w 49"/>
              <a:gd name="T21" fmla="*/ 2147483647 h 60"/>
              <a:gd name="T22" fmla="*/ 2147483647 w 49"/>
              <a:gd name="T23" fmla="*/ 2147483647 h 60"/>
              <a:gd name="T24" fmla="*/ 2147483647 w 49"/>
              <a:gd name="T25" fmla="*/ 2147483647 h 60"/>
              <a:gd name="T26" fmla="*/ 2147483647 w 49"/>
              <a:gd name="T27" fmla="*/ 2147483647 h 60"/>
              <a:gd name="T28" fmla="*/ 2147483647 w 49"/>
              <a:gd name="T29" fmla="*/ 2147483647 h 60"/>
              <a:gd name="T30" fmla="*/ 2147483647 w 49"/>
              <a:gd name="T31" fmla="*/ 2147483647 h 60"/>
              <a:gd name="T32" fmla="*/ 2147483647 w 49"/>
              <a:gd name="T33" fmla="*/ 2147483647 h 60"/>
              <a:gd name="T34" fmla="*/ 2147483647 w 49"/>
              <a:gd name="T35" fmla="*/ 2147483647 h 60"/>
              <a:gd name="T36" fmla="*/ 2147483647 w 49"/>
              <a:gd name="T37" fmla="*/ 2147483647 h 60"/>
              <a:gd name="T38" fmla="*/ 2147483647 w 49"/>
              <a:gd name="T39" fmla="*/ 2147483647 h 60"/>
              <a:gd name="T40" fmla="*/ 2147483647 w 49"/>
              <a:gd name="T41" fmla="*/ 2147483647 h 60"/>
              <a:gd name="T42" fmla="*/ 2147483647 w 49"/>
              <a:gd name="T43" fmla="*/ 2147483647 h 60"/>
              <a:gd name="T44" fmla="*/ 2147483647 w 49"/>
              <a:gd name="T45" fmla="*/ 2147483647 h 60"/>
              <a:gd name="T46" fmla="*/ 2147483647 w 49"/>
              <a:gd name="T47" fmla="*/ 2147483647 h 60"/>
              <a:gd name="T48" fmla="*/ 2147483647 w 49"/>
              <a:gd name="T49" fmla="*/ 2147483647 h 60"/>
              <a:gd name="T50" fmla="*/ 2147483647 w 49"/>
              <a:gd name="T51" fmla="*/ 2147483647 h 60"/>
              <a:gd name="T52" fmla="*/ 2147483647 w 49"/>
              <a:gd name="T53" fmla="*/ 2147483647 h 60"/>
              <a:gd name="T54" fmla="*/ 2147483647 w 49"/>
              <a:gd name="T55" fmla="*/ 2147483647 h 60"/>
              <a:gd name="T56" fmla="*/ 2147483647 w 49"/>
              <a:gd name="T57" fmla="*/ 2147483647 h 60"/>
              <a:gd name="T58" fmla="*/ 2147483647 w 49"/>
              <a:gd name="T59" fmla="*/ 2147483647 h 60"/>
              <a:gd name="T60" fmla="*/ 2147483647 w 49"/>
              <a:gd name="T61" fmla="*/ 2147483647 h 60"/>
              <a:gd name="T62" fmla="*/ 2147483647 w 49"/>
              <a:gd name="T63" fmla="*/ 2147483647 h 60"/>
              <a:gd name="T64" fmla="*/ 2147483647 w 49"/>
              <a:gd name="T65" fmla="*/ 2147483647 h 60"/>
              <a:gd name="T66" fmla="*/ 2147483647 w 49"/>
              <a:gd name="T67" fmla="*/ 2147483647 h 60"/>
              <a:gd name="T68" fmla="*/ 2147483647 w 49"/>
              <a:gd name="T69" fmla="*/ 2147483647 h 60"/>
              <a:gd name="T70" fmla="*/ 2147483647 w 49"/>
              <a:gd name="T71" fmla="*/ 2147483647 h 60"/>
              <a:gd name="T72" fmla="*/ 2147483647 w 49"/>
              <a:gd name="T73" fmla="*/ 2147483647 h 60"/>
              <a:gd name="T74" fmla="*/ 2147483647 w 49"/>
              <a:gd name="T75" fmla="*/ 2147483647 h 60"/>
              <a:gd name="T76" fmla="*/ 2147483647 w 49"/>
              <a:gd name="T77" fmla="*/ 2147483647 h 60"/>
              <a:gd name="T78" fmla="*/ 2147483647 w 49"/>
              <a:gd name="T79" fmla="*/ 2147483647 h 60"/>
              <a:gd name="T80" fmla="*/ 2147483647 w 49"/>
              <a:gd name="T81" fmla="*/ 2147483647 h 60"/>
              <a:gd name="T82" fmla="*/ 0 w 49"/>
              <a:gd name="T83" fmla="*/ 2147483647 h 60"/>
              <a:gd name="T84" fmla="*/ 2147483647 w 49"/>
              <a:gd name="T85" fmla="*/ 0 h 60"/>
              <a:gd name="T86" fmla="*/ 2147483647 w 49"/>
              <a:gd name="T87" fmla="*/ 0 h 60"/>
              <a:gd name="T88" fmla="*/ 2147483647 w 49"/>
              <a:gd name="T89" fmla="*/ 0 h 60"/>
              <a:gd name="T90" fmla="*/ 2147483647 w 49"/>
              <a:gd name="T91" fmla="*/ 2147483647 h 60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49"/>
              <a:gd name="T139" fmla="*/ 0 h 60"/>
              <a:gd name="T140" fmla="*/ 49 w 49"/>
              <a:gd name="T141" fmla="*/ 60 h 60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49" h="60">
                <a:moveTo>
                  <a:pt x="49" y="3"/>
                </a:moveTo>
                <a:lnTo>
                  <a:pt x="49" y="3"/>
                </a:lnTo>
                <a:lnTo>
                  <a:pt x="49" y="7"/>
                </a:lnTo>
                <a:lnTo>
                  <a:pt x="49" y="10"/>
                </a:lnTo>
                <a:lnTo>
                  <a:pt x="49" y="13"/>
                </a:lnTo>
                <a:lnTo>
                  <a:pt x="47" y="13"/>
                </a:lnTo>
                <a:lnTo>
                  <a:pt x="48" y="19"/>
                </a:lnTo>
                <a:lnTo>
                  <a:pt x="46" y="20"/>
                </a:lnTo>
                <a:lnTo>
                  <a:pt x="46" y="23"/>
                </a:lnTo>
                <a:lnTo>
                  <a:pt x="47" y="24"/>
                </a:lnTo>
                <a:lnTo>
                  <a:pt x="47" y="26"/>
                </a:lnTo>
                <a:lnTo>
                  <a:pt x="48" y="28"/>
                </a:lnTo>
                <a:lnTo>
                  <a:pt x="48" y="31"/>
                </a:lnTo>
                <a:lnTo>
                  <a:pt x="48" y="32"/>
                </a:lnTo>
                <a:lnTo>
                  <a:pt x="49" y="33"/>
                </a:lnTo>
                <a:lnTo>
                  <a:pt x="49" y="35"/>
                </a:lnTo>
                <a:lnTo>
                  <a:pt x="49" y="37"/>
                </a:lnTo>
                <a:lnTo>
                  <a:pt x="48" y="46"/>
                </a:lnTo>
                <a:lnTo>
                  <a:pt x="48" y="47"/>
                </a:lnTo>
                <a:lnTo>
                  <a:pt x="48" y="53"/>
                </a:lnTo>
                <a:lnTo>
                  <a:pt x="48" y="58"/>
                </a:lnTo>
                <a:lnTo>
                  <a:pt x="48" y="60"/>
                </a:lnTo>
                <a:lnTo>
                  <a:pt x="47" y="59"/>
                </a:lnTo>
                <a:lnTo>
                  <a:pt x="46" y="58"/>
                </a:lnTo>
                <a:lnTo>
                  <a:pt x="45" y="57"/>
                </a:lnTo>
                <a:lnTo>
                  <a:pt x="42" y="54"/>
                </a:lnTo>
                <a:lnTo>
                  <a:pt x="30" y="45"/>
                </a:lnTo>
                <a:lnTo>
                  <a:pt x="25" y="40"/>
                </a:lnTo>
                <a:lnTo>
                  <a:pt x="23" y="39"/>
                </a:lnTo>
                <a:lnTo>
                  <a:pt x="16" y="33"/>
                </a:lnTo>
                <a:lnTo>
                  <a:pt x="14" y="32"/>
                </a:lnTo>
                <a:lnTo>
                  <a:pt x="13" y="30"/>
                </a:lnTo>
                <a:lnTo>
                  <a:pt x="12" y="28"/>
                </a:lnTo>
                <a:lnTo>
                  <a:pt x="10" y="25"/>
                </a:lnTo>
                <a:lnTo>
                  <a:pt x="9" y="23"/>
                </a:lnTo>
                <a:lnTo>
                  <a:pt x="7" y="22"/>
                </a:lnTo>
                <a:lnTo>
                  <a:pt x="2" y="20"/>
                </a:lnTo>
                <a:lnTo>
                  <a:pt x="1" y="9"/>
                </a:lnTo>
                <a:lnTo>
                  <a:pt x="1" y="6"/>
                </a:lnTo>
                <a:lnTo>
                  <a:pt x="0" y="1"/>
                </a:lnTo>
                <a:lnTo>
                  <a:pt x="7" y="0"/>
                </a:lnTo>
                <a:lnTo>
                  <a:pt x="31" y="0"/>
                </a:lnTo>
                <a:lnTo>
                  <a:pt x="35" y="0"/>
                </a:lnTo>
                <a:lnTo>
                  <a:pt x="49" y="3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5" name="Freeform 103"/>
          <xdr:cNvSpPr>
            <a:spLocks/>
          </xdr:cNvSpPr>
        </xdr:nvSpPr>
        <xdr:spPr bwMode="auto">
          <a:xfrm>
            <a:off x="2923488" y="3237256"/>
            <a:ext cx="733436" cy="914378"/>
          </a:xfrm>
          <a:custGeom>
            <a:avLst/>
            <a:gdLst>
              <a:gd name="T0" fmla="*/ 2147483647 w 77"/>
              <a:gd name="T1" fmla="*/ 2147483647 h 93"/>
              <a:gd name="T2" fmla="*/ 2147483647 w 77"/>
              <a:gd name="T3" fmla="*/ 2147483647 h 93"/>
              <a:gd name="T4" fmla="*/ 2147483647 w 77"/>
              <a:gd name="T5" fmla="*/ 2147483647 h 93"/>
              <a:gd name="T6" fmla="*/ 2147483647 w 77"/>
              <a:gd name="T7" fmla="*/ 2147483647 h 93"/>
              <a:gd name="T8" fmla="*/ 2147483647 w 77"/>
              <a:gd name="T9" fmla="*/ 2147483647 h 93"/>
              <a:gd name="T10" fmla="*/ 2147483647 w 77"/>
              <a:gd name="T11" fmla="*/ 2147483647 h 93"/>
              <a:gd name="T12" fmla="*/ 2147483647 w 77"/>
              <a:gd name="T13" fmla="*/ 2147483647 h 93"/>
              <a:gd name="T14" fmla="*/ 2147483647 w 77"/>
              <a:gd name="T15" fmla="*/ 2147483647 h 93"/>
              <a:gd name="T16" fmla="*/ 2147483647 w 77"/>
              <a:gd name="T17" fmla="*/ 2147483647 h 93"/>
              <a:gd name="T18" fmla="*/ 2147483647 w 77"/>
              <a:gd name="T19" fmla="*/ 2147483647 h 93"/>
              <a:gd name="T20" fmla="*/ 2147483647 w 77"/>
              <a:gd name="T21" fmla="*/ 2147483647 h 93"/>
              <a:gd name="T22" fmla="*/ 2147483647 w 77"/>
              <a:gd name="T23" fmla="*/ 2147483647 h 93"/>
              <a:gd name="T24" fmla="*/ 2147483647 w 77"/>
              <a:gd name="T25" fmla="*/ 2147483647 h 93"/>
              <a:gd name="T26" fmla="*/ 2147483647 w 77"/>
              <a:gd name="T27" fmla="*/ 2147483647 h 93"/>
              <a:gd name="T28" fmla="*/ 2147483647 w 77"/>
              <a:gd name="T29" fmla="*/ 2147483647 h 93"/>
              <a:gd name="T30" fmla="*/ 2147483647 w 77"/>
              <a:gd name="T31" fmla="*/ 2147483647 h 93"/>
              <a:gd name="T32" fmla="*/ 2147483647 w 77"/>
              <a:gd name="T33" fmla="*/ 2147483647 h 93"/>
              <a:gd name="T34" fmla="*/ 2147483647 w 77"/>
              <a:gd name="T35" fmla="*/ 2147483647 h 93"/>
              <a:gd name="T36" fmla="*/ 2147483647 w 77"/>
              <a:gd name="T37" fmla="*/ 2147483647 h 93"/>
              <a:gd name="T38" fmla="*/ 2147483647 w 77"/>
              <a:gd name="T39" fmla="*/ 2147483647 h 93"/>
              <a:gd name="T40" fmla="*/ 2147483647 w 77"/>
              <a:gd name="T41" fmla="*/ 2147483647 h 93"/>
              <a:gd name="T42" fmla="*/ 2147483647 w 77"/>
              <a:gd name="T43" fmla="*/ 2147483647 h 93"/>
              <a:gd name="T44" fmla="*/ 2147483647 w 77"/>
              <a:gd name="T45" fmla="*/ 2147483647 h 93"/>
              <a:gd name="T46" fmla="*/ 2147483647 w 77"/>
              <a:gd name="T47" fmla="*/ 2147483647 h 93"/>
              <a:gd name="T48" fmla="*/ 2147483647 w 77"/>
              <a:gd name="T49" fmla="*/ 2147483647 h 93"/>
              <a:gd name="T50" fmla="*/ 2147483647 w 77"/>
              <a:gd name="T51" fmla="*/ 2147483647 h 93"/>
              <a:gd name="T52" fmla="*/ 2147483647 w 77"/>
              <a:gd name="T53" fmla="*/ 2147483647 h 93"/>
              <a:gd name="T54" fmla="*/ 2147483647 w 77"/>
              <a:gd name="T55" fmla="*/ 2147483647 h 93"/>
              <a:gd name="T56" fmla="*/ 2147483647 w 77"/>
              <a:gd name="T57" fmla="*/ 2147483647 h 93"/>
              <a:gd name="T58" fmla="*/ 2147483647 w 77"/>
              <a:gd name="T59" fmla="*/ 2147483647 h 93"/>
              <a:gd name="T60" fmla="*/ 2147483647 w 77"/>
              <a:gd name="T61" fmla="*/ 2147483647 h 93"/>
              <a:gd name="T62" fmla="*/ 2147483647 w 77"/>
              <a:gd name="T63" fmla="*/ 2147483647 h 93"/>
              <a:gd name="T64" fmla="*/ 2147483647 w 77"/>
              <a:gd name="T65" fmla="*/ 2147483647 h 93"/>
              <a:gd name="T66" fmla="*/ 2147483647 w 77"/>
              <a:gd name="T67" fmla="*/ 2147483647 h 93"/>
              <a:gd name="T68" fmla="*/ 2147483647 w 77"/>
              <a:gd name="T69" fmla="*/ 2147483647 h 93"/>
              <a:gd name="T70" fmla="*/ 2147483647 w 77"/>
              <a:gd name="T71" fmla="*/ 2147483647 h 93"/>
              <a:gd name="T72" fmla="*/ 0 w 77"/>
              <a:gd name="T73" fmla="*/ 2147483647 h 93"/>
              <a:gd name="T74" fmla="*/ 2147483647 w 77"/>
              <a:gd name="T75" fmla="*/ 2147483647 h 93"/>
              <a:gd name="T76" fmla="*/ 2147483647 w 77"/>
              <a:gd name="T77" fmla="*/ 2147483647 h 93"/>
              <a:gd name="T78" fmla="*/ 2147483647 w 77"/>
              <a:gd name="T79" fmla="*/ 2147483647 h 93"/>
              <a:gd name="T80" fmla="*/ 2147483647 w 77"/>
              <a:gd name="T81" fmla="*/ 2147483647 h 93"/>
              <a:gd name="T82" fmla="*/ 2147483647 w 77"/>
              <a:gd name="T83" fmla="*/ 2147483647 h 93"/>
              <a:gd name="T84" fmla="*/ 2147483647 w 77"/>
              <a:gd name="T85" fmla="*/ 2147483647 h 93"/>
              <a:gd name="T86" fmla="*/ 2147483647 w 77"/>
              <a:gd name="T87" fmla="*/ 2147483647 h 93"/>
              <a:gd name="T88" fmla="*/ 2147483647 w 77"/>
              <a:gd name="T89" fmla="*/ 2147483647 h 93"/>
              <a:gd name="T90" fmla="*/ 2147483647 w 77"/>
              <a:gd name="T91" fmla="*/ 2147483647 h 93"/>
              <a:gd name="T92" fmla="*/ 2147483647 w 77"/>
              <a:gd name="T93" fmla="*/ 2147483647 h 93"/>
              <a:gd name="T94" fmla="*/ 2147483647 w 77"/>
              <a:gd name="T95" fmla="*/ 0 h 93"/>
              <a:gd name="T96" fmla="*/ 2147483647 w 77"/>
              <a:gd name="T97" fmla="*/ 2147483647 h 93"/>
              <a:gd name="T98" fmla="*/ 2147483647 w 77"/>
              <a:gd name="T99" fmla="*/ 2147483647 h 93"/>
              <a:gd name="T100" fmla="*/ 2147483647 w 77"/>
              <a:gd name="T101" fmla="*/ 2147483647 h 93"/>
              <a:gd name="T102" fmla="*/ 2147483647 w 77"/>
              <a:gd name="T103" fmla="*/ 2147483647 h 9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77"/>
              <a:gd name="T157" fmla="*/ 0 h 93"/>
              <a:gd name="T158" fmla="*/ 77 w 77"/>
              <a:gd name="T159" fmla="*/ 93 h 93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77" h="93">
                <a:moveTo>
                  <a:pt x="76" y="9"/>
                </a:moveTo>
                <a:lnTo>
                  <a:pt x="75" y="10"/>
                </a:lnTo>
                <a:lnTo>
                  <a:pt x="74" y="11"/>
                </a:lnTo>
                <a:lnTo>
                  <a:pt x="71" y="14"/>
                </a:lnTo>
                <a:lnTo>
                  <a:pt x="70" y="14"/>
                </a:lnTo>
                <a:lnTo>
                  <a:pt x="64" y="23"/>
                </a:lnTo>
                <a:lnTo>
                  <a:pt x="62" y="27"/>
                </a:lnTo>
                <a:lnTo>
                  <a:pt x="60" y="34"/>
                </a:lnTo>
                <a:lnTo>
                  <a:pt x="57" y="40"/>
                </a:lnTo>
                <a:lnTo>
                  <a:pt x="56" y="43"/>
                </a:lnTo>
                <a:lnTo>
                  <a:pt x="53" y="48"/>
                </a:lnTo>
                <a:lnTo>
                  <a:pt x="51" y="53"/>
                </a:lnTo>
                <a:lnTo>
                  <a:pt x="50" y="58"/>
                </a:lnTo>
                <a:lnTo>
                  <a:pt x="49" y="62"/>
                </a:lnTo>
                <a:lnTo>
                  <a:pt x="49" y="63"/>
                </a:lnTo>
                <a:lnTo>
                  <a:pt x="49" y="65"/>
                </a:lnTo>
                <a:lnTo>
                  <a:pt x="48" y="70"/>
                </a:lnTo>
                <a:lnTo>
                  <a:pt x="46" y="70"/>
                </a:lnTo>
                <a:lnTo>
                  <a:pt x="44" y="74"/>
                </a:lnTo>
                <a:lnTo>
                  <a:pt x="43" y="79"/>
                </a:lnTo>
                <a:lnTo>
                  <a:pt x="40" y="84"/>
                </a:lnTo>
                <a:lnTo>
                  <a:pt x="37" y="93"/>
                </a:lnTo>
                <a:lnTo>
                  <a:pt x="34" y="92"/>
                </a:lnTo>
                <a:lnTo>
                  <a:pt x="27" y="88"/>
                </a:lnTo>
                <a:lnTo>
                  <a:pt x="23" y="85"/>
                </a:lnTo>
                <a:lnTo>
                  <a:pt x="19" y="80"/>
                </a:lnTo>
                <a:lnTo>
                  <a:pt x="15" y="77"/>
                </a:lnTo>
                <a:lnTo>
                  <a:pt x="10" y="74"/>
                </a:lnTo>
                <a:lnTo>
                  <a:pt x="7" y="71"/>
                </a:lnTo>
                <a:lnTo>
                  <a:pt x="7" y="70"/>
                </a:lnTo>
                <a:lnTo>
                  <a:pt x="6" y="68"/>
                </a:lnTo>
                <a:lnTo>
                  <a:pt x="5" y="68"/>
                </a:lnTo>
                <a:lnTo>
                  <a:pt x="2" y="63"/>
                </a:lnTo>
                <a:lnTo>
                  <a:pt x="2" y="61"/>
                </a:lnTo>
                <a:lnTo>
                  <a:pt x="2" y="54"/>
                </a:lnTo>
                <a:lnTo>
                  <a:pt x="1" y="45"/>
                </a:lnTo>
                <a:lnTo>
                  <a:pt x="0" y="40"/>
                </a:lnTo>
                <a:lnTo>
                  <a:pt x="2" y="33"/>
                </a:lnTo>
                <a:lnTo>
                  <a:pt x="4" y="27"/>
                </a:lnTo>
                <a:lnTo>
                  <a:pt x="5" y="25"/>
                </a:lnTo>
                <a:lnTo>
                  <a:pt x="24" y="16"/>
                </a:lnTo>
                <a:lnTo>
                  <a:pt x="37" y="10"/>
                </a:lnTo>
                <a:lnTo>
                  <a:pt x="50" y="4"/>
                </a:lnTo>
                <a:lnTo>
                  <a:pt x="51" y="3"/>
                </a:lnTo>
                <a:lnTo>
                  <a:pt x="53" y="2"/>
                </a:lnTo>
                <a:lnTo>
                  <a:pt x="54" y="1"/>
                </a:lnTo>
                <a:lnTo>
                  <a:pt x="55" y="0"/>
                </a:lnTo>
                <a:lnTo>
                  <a:pt x="65" y="3"/>
                </a:lnTo>
                <a:lnTo>
                  <a:pt x="74" y="7"/>
                </a:lnTo>
                <a:lnTo>
                  <a:pt x="77" y="8"/>
                </a:lnTo>
                <a:lnTo>
                  <a:pt x="76" y="9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6" name="Freeform 104"/>
          <xdr:cNvSpPr>
            <a:spLocks/>
          </xdr:cNvSpPr>
        </xdr:nvSpPr>
        <xdr:spPr bwMode="auto">
          <a:xfrm>
            <a:off x="3381937" y="3326561"/>
            <a:ext cx="551967" cy="627050"/>
          </a:xfrm>
          <a:custGeom>
            <a:avLst/>
            <a:gdLst>
              <a:gd name="T0" fmla="*/ 2147483647 w 58"/>
              <a:gd name="T1" fmla="*/ 2147483647 h 64"/>
              <a:gd name="T2" fmla="*/ 2147483647 w 58"/>
              <a:gd name="T3" fmla="*/ 2147483647 h 64"/>
              <a:gd name="T4" fmla="*/ 2147483647 w 58"/>
              <a:gd name="T5" fmla="*/ 2147483647 h 64"/>
              <a:gd name="T6" fmla="*/ 2147483647 w 58"/>
              <a:gd name="T7" fmla="*/ 2147483647 h 64"/>
              <a:gd name="T8" fmla="*/ 2147483647 w 58"/>
              <a:gd name="T9" fmla="*/ 2147483647 h 64"/>
              <a:gd name="T10" fmla="*/ 2147483647 w 58"/>
              <a:gd name="T11" fmla="*/ 2147483647 h 64"/>
              <a:gd name="T12" fmla="*/ 2147483647 w 58"/>
              <a:gd name="T13" fmla="*/ 2147483647 h 64"/>
              <a:gd name="T14" fmla="*/ 2147483647 w 58"/>
              <a:gd name="T15" fmla="*/ 2147483647 h 64"/>
              <a:gd name="T16" fmla="*/ 2147483647 w 58"/>
              <a:gd name="T17" fmla="*/ 2147483647 h 64"/>
              <a:gd name="T18" fmla="*/ 2147483647 w 58"/>
              <a:gd name="T19" fmla="*/ 2147483647 h 64"/>
              <a:gd name="T20" fmla="*/ 2147483647 w 58"/>
              <a:gd name="T21" fmla="*/ 2147483647 h 64"/>
              <a:gd name="T22" fmla="*/ 2147483647 w 58"/>
              <a:gd name="T23" fmla="*/ 2147483647 h 64"/>
              <a:gd name="T24" fmla="*/ 2147483647 w 58"/>
              <a:gd name="T25" fmla="*/ 2147483647 h 64"/>
              <a:gd name="T26" fmla="*/ 2147483647 w 58"/>
              <a:gd name="T27" fmla="*/ 2147483647 h 64"/>
              <a:gd name="T28" fmla="*/ 2147483647 w 58"/>
              <a:gd name="T29" fmla="*/ 2147483647 h 64"/>
              <a:gd name="T30" fmla="*/ 2147483647 w 58"/>
              <a:gd name="T31" fmla="*/ 2147483647 h 64"/>
              <a:gd name="T32" fmla="*/ 2147483647 w 58"/>
              <a:gd name="T33" fmla="*/ 2147483647 h 64"/>
              <a:gd name="T34" fmla="*/ 2147483647 w 58"/>
              <a:gd name="T35" fmla="*/ 2147483647 h 64"/>
              <a:gd name="T36" fmla="*/ 2147483647 w 58"/>
              <a:gd name="T37" fmla="*/ 2147483647 h 64"/>
              <a:gd name="T38" fmla="*/ 2147483647 w 58"/>
              <a:gd name="T39" fmla="*/ 2147483647 h 64"/>
              <a:gd name="T40" fmla="*/ 2147483647 w 58"/>
              <a:gd name="T41" fmla="*/ 2147483647 h 64"/>
              <a:gd name="T42" fmla="*/ 0 w 58"/>
              <a:gd name="T43" fmla="*/ 2147483647 h 64"/>
              <a:gd name="T44" fmla="*/ 2147483647 w 58"/>
              <a:gd name="T45" fmla="*/ 2147483647 h 64"/>
              <a:gd name="T46" fmla="*/ 2147483647 w 58"/>
              <a:gd name="T47" fmla="*/ 2147483647 h 64"/>
              <a:gd name="T48" fmla="*/ 2147483647 w 58"/>
              <a:gd name="T49" fmla="*/ 2147483647 h 64"/>
              <a:gd name="T50" fmla="*/ 2147483647 w 58"/>
              <a:gd name="T51" fmla="*/ 2147483647 h 64"/>
              <a:gd name="T52" fmla="*/ 2147483647 w 58"/>
              <a:gd name="T53" fmla="*/ 2147483647 h 64"/>
              <a:gd name="T54" fmla="*/ 2147483647 w 58"/>
              <a:gd name="T55" fmla="*/ 2147483647 h 64"/>
              <a:gd name="T56" fmla="*/ 2147483647 w 58"/>
              <a:gd name="T57" fmla="*/ 2147483647 h 64"/>
              <a:gd name="T58" fmla="*/ 2147483647 w 58"/>
              <a:gd name="T59" fmla="*/ 2147483647 h 64"/>
              <a:gd name="T60" fmla="*/ 2147483647 w 58"/>
              <a:gd name="T61" fmla="*/ 2147483647 h 64"/>
              <a:gd name="T62" fmla="*/ 2147483647 w 58"/>
              <a:gd name="T63" fmla="*/ 2147483647 h 64"/>
              <a:gd name="T64" fmla="*/ 2147483647 w 58"/>
              <a:gd name="T65" fmla="*/ 2147483647 h 64"/>
              <a:gd name="T66" fmla="*/ 2147483647 w 58"/>
              <a:gd name="T67" fmla="*/ 2147483647 h 64"/>
              <a:gd name="T68" fmla="*/ 2147483647 w 58"/>
              <a:gd name="T69" fmla="*/ 2147483647 h 64"/>
              <a:gd name="T70" fmla="*/ 2147483647 w 58"/>
              <a:gd name="T71" fmla="*/ 2147483647 h 64"/>
              <a:gd name="T72" fmla="*/ 2147483647 w 58"/>
              <a:gd name="T73" fmla="*/ 2147483647 h 64"/>
              <a:gd name="T74" fmla="*/ 2147483647 w 58"/>
              <a:gd name="T75" fmla="*/ 0 h 64"/>
              <a:gd name="T76" fmla="*/ 2147483647 w 58"/>
              <a:gd name="T77" fmla="*/ 2147483647 h 64"/>
              <a:gd name="T78" fmla="*/ 2147483647 w 58"/>
              <a:gd name="T79" fmla="*/ 2147483647 h 64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58"/>
              <a:gd name="T121" fmla="*/ 0 h 64"/>
              <a:gd name="T122" fmla="*/ 58 w 58"/>
              <a:gd name="T123" fmla="*/ 64 h 64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58" h="64">
                <a:moveTo>
                  <a:pt x="58" y="10"/>
                </a:moveTo>
                <a:lnTo>
                  <a:pt x="57" y="12"/>
                </a:lnTo>
                <a:lnTo>
                  <a:pt x="54" y="18"/>
                </a:lnTo>
                <a:lnTo>
                  <a:pt x="52" y="22"/>
                </a:lnTo>
                <a:lnTo>
                  <a:pt x="51" y="23"/>
                </a:lnTo>
                <a:lnTo>
                  <a:pt x="50" y="24"/>
                </a:lnTo>
                <a:lnTo>
                  <a:pt x="46" y="28"/>
                </a:lnTo>
                <a:lnTo>
                  <a:pt x="43" y="31"/>
                </a:lnTo>
                <a:lnTo>
                  <a:pt x="41" y="33"/>
                </a:lnTo>
                <a:lnTo>
                  <a:pt x="39" y="34"/>
                </a:lnTo>
                <a:lnTo>
                  <a:pt x="38" y="35"/>
                </a:lnTo>
                <a:lnTo>
                  <a:pt x="36" y="35"/>
                </a:lnTo>
                <a:lnTo>
                  <a:pt x="37" y="41"/>
                </a:lnTo>
                <a:lnTo>
                  <a:pt x="38" y="50"/>
                </a:lnTo>
                <a:lnTo>
                  <a:pt x="38" y="55"/>
                </a:lnTo>
                <a:lnTo>
                  <a:pt x="39" y="64"/>
                </a:lnTo>
                <a:lnTo>
                  <a:pt x="35" y="64"/>
                </a:lnTo>
                <a:lnTo>
                  <a:pt x="27" y="63"/>
                </a:lnTo>
                <a:lnTo>
                  <a:pt x="24" y="63"/>
                </a:lnTo>
                <a:lnTo>
                  <a:pt x="17" y="62"/>
                </a:lnTo>
                <a:lnTo>
                  <a:pt x="11" y="61"/>
                </a:lnTo>
                <a:lnTo>
                  <a:pt x="0" y="61"/>
                </a:lnTo>
                <a:lnTo>
                  <a:pt x="1" y="56"/>
                </a:lnTo>
                <a:lnTo>
                  <a:pt x="1" y="54"/>
                </a:lnTo>
                <a:lnTo>
                  <a:pt x="1" y="53"/>
                </a:lnTo>
                <a:lnTo>
                  <a:pt x="2" y="49"/>
                </a:lnTo>
                <a:lnTo>
                  <a:pt x="3" y="44"/>
                </a:lnTo>
                <a:lnTo>
                  <a:pt x="5" y="39"/>
                </a:lnTo>
                <a:lnTo>
                  <a:pt x="8" y="34"/>
                </a:lnTo>
                <a:lnTo>
                  <a:pt x="9" y="31"/>
                </a:lnTo>
                <a:lnTo>
                  <a:pt x="12" y="25"/>
                </a:lnTo>
                <a:lnTo>
                  <a:pt x="14" y="18"/>
                </a:lnTo>
                <a:lnTo>
                  <a:pt x="16" y="14"/>
                </a:lnTo>
                <a:lnTo>
                  <a:pt x="22" y="5"/>
                </a:lnTo>
                <a:lnTo>
                  <a:pt x="23" y="5"/>
                </a:lnTo>
                <a:lnTo>
                  <a:pt x="26" y="2"/>
                </a:lnTo>
                <a:lnTo>
                  <a:pt x="27" y="1"/>
                </a:lnTo>
                <a:lnTo>
                  <a:pt x="28" y="0"/>
                </a:lnTo>
                <a:lnTo>
                  <a:pt x="48" y="6"/>
                </a:lnTo>
                <a:lnTo>
                  <a:pt x="58" y="10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7" name="Freeform 105"/>
          <xdr:cNvSpPr>
            <a:spLocks/>
          </xdr:cNvSpPr>
        </xdr:nvSpPr>
        <xdr:spPr bwMode="auto">
          <a:xfrm>
            <a:off x="3981660" y="3953611"/>
            <a:ext cx="542416" cy="795954"/>
          </a:xfrm>
          <a:custGeom>
            <a:avLst/>
            <a:gdLst>
              <a:gd name="T0" fmla="*/ 2147483647 w 57"/>
              <a:gd name="T1" fmla="*/ 2147483647 h 81"/>
              <a:gd name="T2" fmla="*/ 2147483647 w 57"/>
              <a:gd name="T3" fmla="*/ 2147483647 h 81"/>
              <a:gd name="T4" fmla="*/ 2147483647 w 57"/>
              <a:gd name="T5" fmla="*/ 2147483647 h 81"/>
              <a:gd name="T6" fmla="*/ 2147483647 w 57"/>
              <a:gd name="T7" fmla="*/ 2147483647 h 81"/>
              <a:gd name="T8" fmla="*/ 2147483647 w 57"/>
              <a:gd name="T9" fmla="*/ 2147483647 h 81"/>
              <a:gd name="T10" fmla="*/ 2147483647 w 57"/>
              <a:gd name="T11" fmla="*/ 2147483647 h 81"/>
              <a:gd name="T12" fmla="*/ 2147483647 w 57"/>
              <a:gd name="T13" fmla="*/ 2147483647 h 81"/>
              <a:gd name="T14" fmla="*/ 2147483647 w 57"/>
              <a:gd name="T15" fmla="*/ 2147483647 h 81"/>
              <a:gd name="T16" fmla="*/ 2147483647 w 57"/>
              <a:gd name="T17" fmla="*/ 2147483647 h 81"/>
              <a:gd name="T18" fmla="*/ 2147483647 w 57"/>
              <a:gd name="T19" fmla="*/ 2147483647 h 81"/>
              <a:gd name="T20" fmla="*/ 2147483647 w 57"/>
              <a:gd name="T21" fmla="*/ 2147483647 h 81"/>
              <a:gd name="T22" fmla="*/ 2147483647 w 57"/>
              <a:gd name="T23" fmla="*/ 2147483647 h 81"/>
              <a:gd name="T24" fmla="*/ 2147483647 w 57"/>
              <a:gd name="T25" fmla="*/ 2147483647 h 81"/>
              <a:gd name="T26" fmla="*/ 2147483647 w 57"/>
              <a:gd name="T27" fmla="*/ 2147483647 h 81"/>
              <a:gd name="T28" fmla="*/ 2147483647 w 57"/>
              <a:gd name="T29" fmla="*/ 2147483647 h 81"/>
              <a:gd name="T30" fmla="*/ 2147483647 w 57"/>
              <a:gd name="T31" fmla="*/ 2147483647 h 81"/>
              <a:gd name="T32" fmla="*/ 2147483647 w 57"/>
              <a:gd name="T33" fmla="*/ 2147483647 h 81"/>
              <a:gd name="T34" fmla="*/ 2147483647 w 57"/>
              <a:gd name="T35" fmla="*/ 2147483647 h 81"/>
              <a:gd name="T36" fmla="*/ 2147483647 w 57"/>
              <a:gd name="T37" fmla="*/ 2147483647 h 81"/>
              <a:gd name="T38" fmla="*/ 2147483647 w 57"/>
              <a:gd name="T39" fmla="*/ 2147483647 h 81"/>
              <a:gd name="T40" fmla="*/ 2147483647 w 57"/>
              <a:gd name="T41" fmla="*/ 2147483647 h 81"/>
              <a:gd name="T42" fmla="*/ 2147483647 w 57"/>
              <a:gd name="T43" fmla="*/ 2147483647 h 81"/>
              <a:gd name="T44" fmla="*/ 2147483647 w 57"/>
              <a:gd name="T45" fmla="*/ 2147483647 h 81"/>
              <a:gd name="T46" fmla="*/ 2147483647 w 57"/>
              <a:gd name="T47" fmla="*/ 2147483647 h 81"/>
              <a:gd name="T48" fmla="*/ 2147483647 w 57"/>
              <a:gd name="T49" fmla="*/ 2147483647 h 81"/>
              <a:gd name="T50" fmla="*/ 2147483647 w 57"/>
              <a:gd name="T51" fmla="*/ 2147483647 h 81"/>
              <a:gd name="T52" fmla="*/ 2147483647 w 57"/>
              <a:gd name="T53" fmla="*/ 2147483647 h 81"/>
              <a:gd name="T54" fmla="*/ 2147483647 w 57"/>
              <a:gd name="T55" fmla="*/ 2147483647 h 81"/>
              <a:gd name="T56" fmla="*/ 2147483647 w 57"/>
              <a:gd name="T57" fmla="*/ 2147483647 h 81"/>
              <a:gd name="T58" fmla="*/ 2147483647 w 57"/>
              <a:gd name="T59" fmla="*/ 2147483647 h 81"/>
              <a:gd name="T60" fmla="*/ 2147483647 w 57"/>
              <a:gd name="T61" fmla="*/ 2147483647 h 81"/>
              <a:gd name="T62" fmla="*/ 2147483647 w 57"/>
              <a:gd name="T63" fmla="*/ 2147483647 h 81"/>
              <a:gd name="T64" fmla="*/ 2147483647 w 57"/>
              <a:gd name="T65" fmla="*/ 2147483647 h 81"/>
              <a:gd name="T66" fmla="*/ 2147483647 w 57"/>
              <a:gd name="T67" fmla="*/ 2147483647 h 81"/>
              <a:gd name="T68" fmla="*/ 2147483647 w 57"/>
              <a:gd name="T69" fmla="*/ 2147483647 h 81"/>
              <a:gd name="T70" fmla="*/ 2147483647 w 57"/>
              <a:gd name="T71" fmla="*/ 2147483647 h 81"/>
              <a:gd name="T72" fmla="*/ 2147483647 w 57"/>
              <a:gd name="T73" fmla="*/ 2147483647 h 81"/>
              <a:gd name="T74" fmla="*/ 2147483647 w 57"/>
              <a:gd name="T75" fmla="*/ 2147483647 h 81"/>
              <a:gd name="T76" fmla="*/ 2147483647 w 57"/>
              <a:gd name="T77" fmla="*/ 2147483647 h 81"/>
              <a:gd name="T78" fmla="*/ 2147483647 w 57"/>
              <a:gd name="T79" fmla="*/ 2147483647 h 81"/>
              <a:gd name="T80" fmla="*/ 2147483647 w 57"/>
              <a:gd name="T81" fmla="*/ 2147483647 h 81"/>
              <a:gd name="T82" fmla="*/ 2147483647 w 57"/>
              <a:gd name="T83" fmla="*/ 2147483647 h 81"/>
              <a:gd name="T84" fmla="*/ 2147483647 w 57"/>
              <a:gd name="T85" fmla="*/ 2147483647 h 81"/>
              <a:gd name="T86" fmla="*/ 0 w 57"/>
              <a:gd name="T87" fmla="*/ 2147483647 h 81"/>
              <a:gd name="T88" fmla="*/ 0 w 57"/>
              <a:gd name="T89" fmla="*/ 0 h 81"/>
              <a:gd name="T90" fmla="*/ 2147483647 w 57"/>
              <a:gd name="T91" fmla="*/ 2147483647 h 81"/>
              <a:gd name="T92" fmla="*/ 2147483647 w 57"/>
              <a:gd name="T93" fmla="*/ 2147483647 h 81"/>
              <a:gd name="T94" fmla="*/ 2147483647 w 57"/>
              <a:gd name="T95" fmla="*/ 2147483647 h 81"/>
              <a:gd name="T96" fmla="*/ 2147483647 w 57"/>
              <a:gd name="T97" fmla="*/ 2147483647 h 81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57"/>
              <a:gd name="T148" fmla="*/ 0 h 81"/>
              <a:gd name="T149" fmla="*/ 57 w 57"/>
              <a:gd name="T150" fmla="*/ 81 h 81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57" h="81">
                <a:moveTo>
                  <a:pt x="26" y="2"/>
                </a:moveTo>
                <a:lnTo>
                  <a:pt x="27" y="8"/>
                </a:lnTo>
                <a:lnTo>
                  <a:pt x="29" y="16"/>
                </a:lnTo>
                <a:lnTo>
                  <a:pt x="31" y="22"/>
                </a:lnTo>
                <a:lnTo>
                  <a:pt x="33" y="29"/>
                </a:lnTo>
                <a:lnTo>
                  <a:pt x="36" y="39"/>
                </a:lnTo>
                <a:lnTo>
                  <a:pt x="42" y="46"/>
                </a:lnTo>
                <a:lnTo>
                  <a:pt x="43" y="47"/>
                </a:lnTo>
                <a:lnTo>
                  <a:pt x="46" y="52"/>
                </a:lnTo>
                <a:lnTo>
                  <a:pt x="47" y="55"/>
                </a:lnTo>
                <a:lnTo>
                  <a:pt x="49" y="55"/>
                </a:lnTo>
                <a:lnTo>
                  <a:pt x="52" y="57"/>
                </a:lnTo>
                <a:lnTo>
                  <a:pt x="54" y="58"/>
                </a:lnTo>
                <a:lnTo>
                  <a:pt x="55" y="60"/>
                </a:lnTo>
                <a:lnTo>
                  <a:pt x="56" y="62"/>
                </a:lnTo>
                <a:lnTo>
                  <a:pt x="56" y="70"/>
                </a:lnTo>
                <a:lnTo>
                  <a:pt x="56" y="72"/>
                </a:lnTo>
                <a:lnTo>
                  <a:pt x="57" y="72"/>
                </a:lnTo>
                <a:lnTo>
                  <a:pt x="56" y="81"/>
                </a:lnTo>
                <a:lnTo>
                  <a:pt x="51" y="80"/>
                </a:lnTo>
                <a:lnTo>
                  <a:pt x="45" y="78"/>
                </a:lnTo>
                <a:lnTo>
                  <a:pt x="39" y="76"/>
                </a:lnTo>
                <a:lnTo>
                  <a:pt x="24" y="72"/>
                </a:lnTo>
                <a:lnTo>
                  <a:pt x="15" y="69"/>
                </a:lnTo>
                <a:lnTo>
                  <a:pt x="15" y="67"/>
                </a:lnTo>
                <a:lnTo>
                  <a:pt x="14" y="65"/>
                </a:lnTo>
                <a:lnTo>
                  <a:pt x="11" y="57"/>
                </a:lnTo>
                <a:lnTo>
                  <a:pt x="9" y="53"/>
                </a:lnTo>
                <a:lnTo>
                  <a:pt x="8" y="52"/>
                </a:lnTo>
                <a:lnTo>
                  <a:pt x="8" y="50"/>
                </a:lnTo>
                <a:lnTo>
                  <a:pt x="7" y="48"/>
                </a:lnTo>
                <a:lnTo>
                  <a:pt x="7" y="47"/>
                </a:lnTo>
                <a:lnTo>
                  <a:pt x="6" y="46"/>
                </a:lnTo>
                <a:lnTo>
                  <a:pt x="6" y="43"/>
                </a:lnTo>
                <a:lnTo>
                  <a:pt x="4" y="30"/>
                </a:lnTo>
                <a:lnTo>
                  <a:pt x="5" y="28"/>
                </a:lnTo>
                <a:lnTo>
                  <a:pt x="5" y="24"/>
                </a:lnTo>
                <a:lnTo>
                  <a:pt x="4" y="24"/>
                </a:lnTo>
                <a:lnTo>
                  <a:pt x="3" y="23"/>
                </a:lnTo>
                <a:lnTo>
                  <a:pt x="3" y="21"/>
                </a:lnTo>
                <a:lnTo>
                  <a:pt x="1" y="15"/>
                </a:lnTo>
                <a:lnTo>
                  <a:pt x="1" y="9"/>
                </a:lnTo>
                <a:lnTo>
                  <a:pt x="0" y="3"/>
                </a:lnTo>
                <a:lnTo>
                  <a:pt x="0" y="0"/>
                </a:lnTo>
                <a:lnTo>
                  <a:pt x="8" y="1"/>
                </a:lnTo>
                <a:lnTo>
                  <a:pt x="16" y="1"/>
                </a:lnTo>
                <a:lnTo>
                  <a:pt x="21" y="1"/>
                </a:lnTo>
                <a:lnTo>
                  <a:pt x="26" y="2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8" name="Freeform 106"/>
          <xdr:cNvSpPr>
            <a:spLocks/>
          </xdr:cNvSpPr>
        </xdr:nvSpPr>
        <xdr:spPr bwMode="auto">
          <a:xfrm>
            <a:off x="4227993" y="3974972"/>
            <a:ext cx="534858" cy="430976"/>
          </a:xfrm>
          <a:custGeom>
            <a:avLst/>
            <a:gdLst>
              <a:gd name="T0" fmla="*/ 2147483647 w 56"/>
              <a:gd name="T1" fmla="*/ 2147483647 h 44"/>
              <a:gd name="T2" fmla="*/ 2147483647 w 56"/>
              <a:gd name="T3" fmla="*/ 2147483647 h 44"/>
              <a:gd name="T4" fmla="*/ 2147483647 w 56"/>
              <a:gd name="T5" fmla="*/ 2147483647 h 44"/>
              <a:gd name="T6" fmla="*/ 2147483647 w 56"/>
              <a:gd name="T7" fmla="*/ 2147483647 h 44"/>
              <a:gd name="T8" fmla="*/ 2147483647 w 56"/>
              <a:gd name="T9" fmla="*/ 2147483647 h 44"/>
              <a:gd name="T10" fmla="*/ 2147483647 w 56"/>
              <a:gd name="T11" fmla="*/ 2147483647 h 44"/>
              <a:gd name="T12" fmla="*/ 2147483647 w 56"/>
              <a:gd name="T13" fmla="*/ 2147483647 h 44"/>
              <a:gd name="T14" fmla="*/ 2147483647 w 56"/>
              <a:gd name="T15" fmla="*/ 2147483647 h 44"/>
              <a:gd name="T16" fmla="*/ 2147483647 w 56"/>
              <a:gd name="T17" fmla="*/ 2147483647 h 44"/>
              <a:gd name="T18" fmla="*/ 2147483647 w 56"/>
              <a:gd name="T19" fmla="*/ 2147483647 h 44"/>
              <a:gd name="T20" fmla="*/ 2147483647 w 56"/>
              <a:gd name="T21" fmla="*/ 2147483647 h 44"/>
              <a:gd name="T22" fmla="*/ 2147483647 w 56"/>
              <a:gd name="T23" fmla="*/ 2147483647 h 44"/>
              <a:gd name="T24" fmla="*/ 2147483647 w 56"/>
              <a:gd name="T25" fmla="*/ 2147483647 h 44"/>
              <a:gd name="T26" fmla="*/ 2147483647 w 56"/>
              <a:gd name="T27" fmla="*/ 2147483647 h 44"/>
              <a:gd name="T28" fmla="*/ 2147483647 w 56"/>
              <a:gd name="T29" fmla="*/ 2147483647 h 44"/>
              <a:gd name="T30" fmla="*/ 2147483647 w 56"/>
              <a:gd name="T31" fmla="*/ 2147483647 h 44"/>
              <a:gd name="T32" fmla="*/ 0 w 56"/>
              <a:gd name="T33" fmla="*/ 0 h 44"/>
              <a:gd name="T34" fmla="*/ 2147483647 w 56"/>
              <a:gd name="T35" fmla="*/ 0 h 44"/>
              <a:gd name="T36" fmla="*/ 2147483647 w 56"/>
              <a:gd name="T37" fmla="*/ 0 h 44"/>
              <a:gd name="T38" fmla="*/ 2147483647 w 56"/>
              <a:gd name="T39" fmla="*/ 0 h 44"/>
              <a:gd name="T40" fmla="*/ 2147483647 w 56"/>
              <a:gd name="T41" fmla="*/ 2147483647 h 44"/>
              <a:gd name="T42" fmla="*/ 2147483647 w 56"/>
              <a:gd name="T43" fmla="*/ 2147483647 h 44"/>
              <a:gd name="T44" fmla="*/ 2147483647 w 56"/>
              <a:gd name="T45" fmla="*/ 2147483647 h 44"/>
              <a:gd name="T46" fmla="*/ 2147483647 w 56"/>
              <a:gd name="T47" fmla="*/ 2147483647 h 44"/>
              <a:gd name="T48" fmla="*/ 2147483647 w 56"/>
              <a:gd name="T49" fmla="*/ 2147483647 h 44"/>
              <a:gd name="T50" fmla="*/ 2147483647 w 56"/>
              <a:gd name="T51" fmla="*/ 2147483647 h 44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56"/>
              <a:gd name="T79" fmla="*/ 0 h 44"/>
              <a:gd name="T80" fmla="*/ 56 w 56"/>
              <a:gd name="T81" fmla="*/ 44 h 44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56" h="44">
                <a:moveTo>
                  <a:pt x="53" y="7"/>
                </a:moveTo>
                <a:lnTo>
                  <a:pt x="53" y="11"/>
                </a:lnTo>
                <a:lnTo>
                  <a:pt x="54" y="19"/>
                </a:lnTo>
                <a:lnTo>
                  <a:pt x="55" y="24"/>
                </a:lnTo>
                <a:lnTo>
                  <a:pt x="56" y="26"/>
                </a:lnTo>
                <a:lnTo>
                  <a:pt x="51" y="27"/>
                </a:lnTo>
                <a:lnTo>
                  <a:pt x="41" y="32"/>
                </a:lnTo>
                <a:lnTo>
                  <a:pt x="40" y="32"/>
                </a:lnTo>
                <a:lnTo>
                  <a:pt x="35" y="35"/>
                </a:lnTo>
                <a:lnTo>
                  <a:pt x="32" y="36"/>
                </a:lnTo>
                <a:lnTo>
                  <a:pt x="16" y="44"/>
                </a:lnTo>
                <a:lnTo>
                  <a:pt x="10" y="37"/>
                </a:lnTo>
                <a:lnTo>
                  <a:pt x="7" y="27"/>
                </a:lnTo>
                <a:lnTo>
                  <a:pt x="5" y="20"/>
                </a:lnTo>
                <a:lnTo>
                  <a:pt x="3" y="14"/>
                </a:lnTo>
                <a:lnTo>
                  <a:pt x="1" y="6"/>
                </a:lnTo>
                <a:lnTo>
                  <a:pt x="0" y="0"/>
                </a:lnTo>
                <a:lnTo>
                  <a:pt x="6" y="0"/>
                </a:lnTo>
                <a:lnTo>
                  <a:pt x="12" y="0"/>
                </a:lnTo>
                <a:lnTo>
                  <a:pt x="15" y="0"/>
                </a:lnTo>
                <a:lnTo>
                  <a:pt x="24" y="1"/>
                </a:lnTo>
                <a:lnTo>
                  <a:pt x="26" y="1"/>
                </a:lnTo>
                <a:lnTo>
                  <a:pt x="31" y="2"/>
                </a:lnTo>
                <a:lnTo>
                  <a:pt x="37" y="4"/>
                </a:lnTo>
                <a:lnTo>
                  <a:pt x="46" y="6"/>
                </a:lnTo>
                <a:lnTo>
                  <a:pt x="53" y="7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09" name="Freeform 107"/>
          <xdr:cNvSpPr>
            <a:spLocks/>
          </xdr:cNvSpPr>
        </xdr:nvSpPr>
        <xdr:spPr bwMode="auto">
          <a:xfrm>
            <a:off x="4180237" y="3522636"/>
            <a:ext cx="534858" cy="510574"/>
          </a:xfrm>
          <a:custGeom>
            <a:avLst/>
            <a:gdLst>
              <a:gd name="T0" fmla="*/ 2147483647 w 56"/>
              <a:gd name="T1" fmla="*/ 0 h 52"/>
              <a:gd name="T2" fmla="*/ 2147483647 w 56"/>
              <a:gd name="T3" fmla="*/ 2147483647 h 52"/>
              <a:gd name="T4" fmla="*/ 2147483647 w 56"/>
              <a:gd name="T5" fmla="*/ 2147483647 h 52"/>
              <a:gd name="T6" fmla="*/ 0 w 56"/>
              <a:gd name="T7" fmla="*/ 2147483647 h 52"/>
              <a:gd name="T8" fmla="*/ 0 w 56"/>
              <a:gd name="T9" fmla="*/ 2147483647 h 52"/>
              <a:gd name="T10" fmla="*/ 2147483647 w 56"/>
              <a:gd name="T11" fmla="*/ 2147483647 h 52"/>
              <a:gd name="T12" fmla="*/ 2147483647 w 56"/>
              <a:gd name="T13" fmla="*/ 2147483647 h 52"/>
              <a:gd name="T14" fmla="*/ 2147483647 w 56"/>
              <a:gd name="T15" fmla="*/ 2147483647 h 52"/>
              <a:gd name="T16" fmla="*/ 2147483647 w 56"/>
              <a:gd name="T17" fmla="*/ 2147483647 h 52"/>
              <a:gd name="T18" fmla="*/ 2147483647 w 56"/>
              <a:gd name="T19" fmla="*/ 2147483647 h 52"/>
              <a:gd name="T20" fmla="*/ 2147483647 w 56"/>
              <a:gd name="T21" fmla="*/ 2147483647 h 52"/>
              <a:gd name="T22" fmla="*/ 2147483647 w 56"/>
              <a:gd name="T23" fmla="*/ 2147483647 h 52"/>
              <a:gd name="T24" fmla="*/ 2147483647 w 56"/>
              <a:gd name="T25" fmla="*/ 2147483647 h 52"/>
              <a:gd name="T26" fmla="*/ 2147483647 w 56"/>
              <a:gd name="T27" fmla="*/ 2147483647 h 52"/>
              <a:gd name="T28" fmla="*/ 2147483647 w 56"/>
              <a:gd name="T29" fmla="*/ 2147483647 h 52"/>
              <a:gd name="T30" fmla="*/ 2147483647 w 56"/>
              <a:gd name="T31" fmla="*/ 2147483647 h 52"/>
              <a:gd name="T32" fmla="*/ 2147483647 w 56"/>
              <a:gd name="T33" fmla="*/ 2147483647 h 52"/>
              <a:gd name="T34" fmla="*/ 2147483647 w 56"/>
              <a:gd name="T35" fmla="*/ 2147483647 h 52"/>
              <a:gd name="T36" fmla="*/ 2147483647 w 56"/>
              <a:gd name="T37" fmla="*/ 2147483647 h 52"/>
              <a:gd name="T38" fmla="*/ 2147483647 w 56"/>
              <a:gd name="T39" fmla="*/ 2147483647 h 52"/>
              <a:gd name="T40" fmla="*/ 2147483647 w 56"/>
              <a:gd name="T41" fmla="*/ 2147483647 h 52"/>
              <a:gd name="T42" fmla="*/ 2147483647 w 56"/>
              <a:gd name="T43" fmla="*/ 2147483647 h 52"/>
              <a:gd name="T44" fmla="*/ 2147483647 w 56"/>
              <a:gd name="T45" fmla="*/ 2147483647 h 52"/>
              <a:gd name="T46" fmla="*/ 2147483647 w 56"/>
              <a:gd name="T47" fmla="*/ 2147483647 h 52"/>
              <a:gd name="T48" fmla="*/ 2147483647 w 56"/>
              <a:gd name="T49" fmla="*/ 0 h 52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56"/>
              <a:gd name="T76" fmla="*/ 0 h 52"/>
              <a:gd name="T77" fmla="*/ 56 w 56"/>
              <a:gd name="T78" fmla="*/ 52 h 52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56" h="52">
                <a:moveTo>
                  <a:pt x="2" y="0"/>
                </a:moveTo>
                <a:lnTo>
                  <a:pt x="2" y="10"/>
                </a:lnTo>
                <a:lnTo>
                  <a:pt x="1" y="22"/>
                </a:lnTo>
                <a:lnTo>
                  <a:pt x="0" y="36"/>
                </a:lnTo>
                <a:lnTo>
                  <a:pt x="0" y="45"/>
                </a:lnTo>
                <a:lnTo>
                  <a:pt x="5" y="46"/>
                </a:lnTo>
                <a:lnTo>
                  <a:pt x="11" y="46"/>
                </a:lnTo>
                <a:lnTo>
                  <a:pt x="17" y="46"/>
                </a:lnTo>
                <a:lnTo>
                  <a:pt x="20" y="46"/>
                </a:lnTo>
                <a:lnTo>
                  <a:pt x="29" y="47"/>
                </a:lnTo>
                <a:lnTo>
                  <a:pt x="31" y="47"/>
                </a:lnTo>
                <a:lnTo>
                  <a:pt x="36" y="48"/>
                </a:lnTo>
                <a:lnTo>
                  <a:pt x="42" y="50"/>
                </a:lnTo>
                <a:lnTo>
                  <a:pt x="51" y="52"/>
                </a:lnTo>
                <a:lnTo>
                  <a:pt x="51" y="43"/>
                </a:lnTo>
                <a:lnTo>
                  <a:pt x="51" y="34"/>
                </a:lnTo>
                <a:lnTo>
                  <a:pt x="55" y="34"/>
                </a:lnTo>
                <a:lnTo>
                  <a:pt x="54" y="30"/>
                </a:lnTo>
                <a:lnTo>
                  <a:pt x="54" y="28"/>
                </a:lnTo>
                <a:lnTo>
                  <a:pt x="56" y="19"/>
                </a:lnTo>
                <a:lnTo>
                  <a:pt x="45" y="15"/>
                </a:lnTo>
                <a:lnTo>
                  <a:pt x="40" y="13"/>
                </a:lnTo>
                <a:lnTo>
                  <a:pt x="19" y="6"/>
                </a:lnTo>
                <a:lnTo>
                  <a:pt x="6" y="2"/>
                </a:lnTo>
                <a:lnTo>
                  <a:pt x="2" y="0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0" name="Freeform 108"/>
          <xdr:cNvSpPr>
            <a:spLocks/>
          </xdr:cNvSpPr>
        </xdr:nvSpPr>
        <xdr:spPr bwMode="auto">
          <a:xfrm>
            <a:off x="4380809" y="4219578"/>
            <a:ext cx="551966" cy="648411"/>
          </a:xfrm>
          <a:custGeom>
            <a:avLst/>
            <a:gdLst>
              <a:gd name="T0" fmla="*/ 2147483647 w 58"/>
              <a:gd name="T1" fmla="*/ 2147483647 h 66"/>
              <a:gd name="T2" fmla="*/ 2147483647 w 58"/>
              <a:gd name="T3" fmla="*/ 2147483647 h 66"/>
              <a:gd name="T4" fmla="*/ 2147483647 w 58"/>
              <a:gd name="T5" fmla="*/ 2147483647 h 66"/>
              <a:gd name="T6" fmla="*/ 2147483647 w 58"/>
              <a:gd name="T7" fmla="*/ 2147483647 h 66"/>
              <a:gd name="T8" fmla="*/ 2147483647 w 58"/>
              <a:gd name="T9" fmla="*/ 2147483647 h 66"/>
              <a:gd name="T10" fmla="*/ 2147483647 w 58"/>
              <a:gd name="T11" fmla="*/ 2147483647 h 66"/>
              <a:gd name="T12" fmla="*/ 2147483647 w 58"/>
              <a:gd name="T13" fmla="*/ 2147483647 h 66"/>
              <a:gd name="T14" fmla="*/ 2147483647 w 58"/>
              <a:gd name="T15" fmla="*/ 2147483647 h 66"/>
              <a:gd name="T16" fmla="*/ 2147483647 w 58"/>
              <a:gd name="T17" fmla="*/ 2147483647 h 66"/>
              <a:gd name="T18" fmla="*/ 2147483647 w 58"/>
              <a:gd name="T19" fmla="*/ 2147483647 h 66"/>
              <a:gd name="T20" fmla="*/ 2147483647 w 58"/>
              <a:gd name="T21" fmla="*/ 2147483647 h 66"/>
              <a:gd name="T22" fmla="*/ 2147483647 w 58"/>
              <a:gd name="T23" fmla="*/ 2147483647 h 66"/>
              <a:gd name="T24" fmla="*/ 2147483647 w 58"/>
              <a:gd name="T25" fmla="*/ 2147483647 h 66"/>
              <a:gd name="T26" fmla="*/ 2147483647 w 58"/>
              <a:gd name="T27" fmla="*/ 2147483647 h 66"/>
              <a:gd name="T28" fmla="*/ 2147483647 w 58"/>
              <a:gd name="T29" fmla="*/ 2147483647 h 66"/>
              <a:gd name="T30" fmla="*/ 2147483647 w 58"/>
              <a:gd name="T31" fmla="*/ 2147483647 h 66"/>
              <a:gd name="T32" fmla="*/ 2147483647 w 58"/>
              <a:gd name="T33" fmla="*/ 2147483647 h 66"/>
              <a:gd name="T34" fmla="*/ 2147483647 w 58"/>
              <a:gd name="T35" fmla="*/ 2147483647 h 66"/>
              <a:gd name="T36" fmla="*/ 2147483647 w 58"/>
              <a:gd name="T37" fmla="*/ 2147483647 h 66"/>
              <a:gd name="T38" fmla="*/ 2147483647 w 58"/>
              <a:gd name="T39" fmla="*/ 2147483647 h 66"/>
              <a:gd name="T40" fmla="*/ 2147483647 w 58"/>
              <a:gd name="T41" fmla="*/ 2147483647 h 66"/>
              <a:gd name="T42" fmla="*/ 2147483647 w 58"/>
              <a:gd name="T43" fmla="*/ 2147483647 h 66"/>
              <a:gd name="T44" fmla="*/ 2147483647 w 58"/>
              <a:gd name="T45" fmla="*/ 2147483647 h 66"/>
              <a:gd name="T46" fmla="*/ 2147483647 w 58"/>
              <a:gd name="T47" fmla="*/ 2147483647 h 66"/>
              <a:gd name="T48" fmla="*/ 2147483647 w 58"/>
              <a:gd name="T49" fmla="*/ 2147483647 h 66"/>
              <a:gd name="T50" fmla="*/ 0 w 58"/>
              <a:gd name="T51" fmla="*/ 2147483647 h 66"/>
              <a:gd name="T52" fmla="*/ 2147483647 w 58"/>
              <a:gd name="T53" fmla="*/ 2147483647 h 66"/>
              <a:gd name="T54" fmla="*/ 2147483647 w 58"/>
              <a:gd name="T55" fmla="*/ 2147483647 h 66"/>
              <a:gd name="T56" fmla="*/ 2147483647 w 58"/>
              <a:gd name="T57" fmla="*/ 2147483647 h 66"/>
              <a:gd name="T58" fmla="*/ 2147483647 w 58"/>
              <a:gd name="T59" fmla="*/ 2147483647 h 66"/>
              <a:gd name="T60" fmla="*/ 2147483647 w 58"/>
              <a:gd name="T61" fmla="*/ 2147483647 h 66"/>
              <a:gd name="T62" fmla="*/ 2147483647 w 58"/>
              <a:gd name="T63" fmla="*/ 2147483647 h 66"/>
              <a:gd name="T64" fmla="*/ 2147483647 w 58"/>
              <a:gd name="T65" fmla="*/ 0 h 66"/>
              <a:gd name="T66" fmla="*/ 2147483647 w 58"/>
              <a:gd name="T67" fmla="*/ 2147483647 h 66"/>
              <a:gd name="T68" fmla="*/ 2147483647 w 58"/>
              <a:gd name="T69" fmla="*/ 2147483647 h 66"/>
              <a:gd name="T70" fmla="*/ 2147483647 w 58"/>
              <a:gd name="T71" fmla="*/ 2147483647 h 66"/>
              <a:gd name="T72" fmla="*/ 2147483647 w 58"/>
              <a:gd name="T73" fmla="*/ 2147483647 h 66"/>
              <a:gd name="T74" fmla="*/ 2147483647 w 58"/>
              <a:gd name="T75" fmla="*/ 2147483647 h 66"/>
              <a:gd name="T76" fmla="*/ 2147483647 w 58"/>
              <a:gd name="T77" fmla="*/ 2147483647 h 66"/>
              <a:gd name="T78" fmla="*/ 2147483647 w 58"/>
              <a:gd name="T79" fmla="*/ 2147483647 h 66"/>
              <a:gd name="T80" fmla="*/ 2147483647 w 58"/>
              <a:gd name="T81" fmla="*/ 2147483647 h 66"/>
              <a:gd name="T82" fmla="*/ 2147483647 w 58"/>
              <a:gd name="T83" fmla="*/ 2147483647 h 66"/>
              <a:gd name="T84" fmla="*/ 2147483647 w 58"/>
              <a:gd name="T85" fmla="*/ 2147483647 h 66"/>
              <a:gd name="T86" fmla="*/ 2147483647 w 58"/>
              <a:gd name="T87" fmla="*/ 2147483647 h 66"/>
              <a:gd name="T88" fmla="*/ 2147483647 w 58"/>
              <a:gd name="T89" fmla="*/ 2147483647 h 66"/>
              <a:gd name="T90" fmla="*/ 2147483647 w 58"/>
              <a:gd name="T91" fmla="*/ 2147483647 h 6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58"/>
              <a:gd name="T139" fmla="*/ 0 h 66"/>
              <a:gd name="T140" fmla="*/ 58 w 58"/>
              <a:gd name="T141" fmla="*/ 66 h 6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58" h="66">
                <a:moveTo>
                  <a:pt x="58" y="29"/>
                </a:moveTo>
                <a:lnTo>
                  <a:pt x="58" y="30"/>
                </a:lnTo>
                <a:lnTo>
                  <a:pt x="52" y="46"/>
                </a:lnTo>
                <a:lnTo>
                  <a:pt x="50" y="52"/>
                </a:lnTo>
                <a:lnTo>
                  <a:pt x="47" y="66"/>
                </a:lnTo>
                <a:lnTo>
                  <a:pt x="45" y="64"/>
                </a:lnTo>
                <a:lnTo>
                  <a:pt x="43" y="64"/>
                </a:lnTo>
                <a:lnTo>
                  <a:pt x="39" y="62"/>
                </a:lnTo>
                <a:lnTo>
                  <a:pt x="38" y="61"/>
                </a:lnTo>
                <a:lnTo>
                  <a:pt x="35" y="60"/>
                </a:lnTo>
                <a:lnTo>
                  <a:pt x="31" y="59"/>
                </a:lnTo>
                <a:lnTo>
                  <a:pt x="26" y="57"/>
                </a:lnTo>
                <a:lnTo>
                  <a:pt x="20" y="56"/>
                </a:lnTo>
                <a:lnTo>
                  <a:pt x="14" y="54"/>
                </a:lnTo>
                <a:lnTo>
                  <a:pt x="15" y="45"/>
                </a:lnTo>
                <a:lnTo>
                  <a:pt x="14" y="45"/>
                </a:lnTo>
                <a:lnTo>
                  <a:pt x="14" y="43"/>
                </a:lnTo>
                <a:lnTo>
                  <a:pt x="14" y="35"/>
                </a:lnTo>
                <a:lnTo>
                  <a:pt x="13" y="33"/>
                </a:lnTo>
                <a:lnTo>
                  <a:pt x="12" y="31"/>
                </a:lnTo>
                <a:lnTo>
                  <a:pt x="10" y="30"/>
                </a:lnTo>
                <a:lnTo>
                  <a:pt x="7" y="28"/>
                </a:lnTo>
                <a:lnTo>
                  <a:pt x="5" y="28"/>
                </a:lnTo>
                <a:lnTo>
                  <a:pt x="4" y="25"/>
                </a:lnTo>
                <a:lnTo>
                  <a:pt x="1" y="20"/>
                </a:lnTo>
                <a:lnTo>
                  <a:pt x="0" y="19"/>
                </a:lnTo>
                <a:lnTo>
                  <a:pt x="16" y="11"/>
                </a:lnTo>
                <a:lnTo>
                  <a:pt x="19" y="10"/>
                </a:lnTo>
                <a:lnTo>
                  <a:pt x="24" y="7"/>
                </a:lnTo>
                <a:lnTo>
                  <a:pt x="25" y="7"/>
                </a:lnTo>
                <a:lnTo>
                  <a:pt x="35" y="2"/>
                </a:lnTo>
                <a:lnTo>
                  <a:pt x="40" y="1"/>
                </a:lnTo>
                <a:lnTo>
                  <a:pt x="42" y="0"/>
                </a:lnTo>
                <a:lnTo>
                  <a:pt x="43" y="6"/>
                </a:lnTo>
                <a:lnTo>
                  <a:pt x="44" y="8"/>
                </a:lnTo>
                <a:lnTo>
                  <a:pt x="45" y="12"/>
                </a:lnTo>
                <a:lnTo>
                  <a:pt x="45" y="14"/>
                </a:lnTo>
                <a:lnTo>
                  <a:pt x="45" y="16"/>
                </a:lnTo>
                <a:lnTo>
                  <a:pt x="46" y="17"/>
                </a:lnTo>
                <a:lnTo>
                  <a:pt x="47" y="18"/>
                </a:lnTo>
                <a:lnTo>
                  <a:pt x="48" y="21"/>
                </a:lnTo>
                <a:lnTo>
                  <a:pt x="49" y="23"/>
                </a:lnTo>
                <a:lnTo>
                  <a:pt x="50" y="24"/>
                </a:lnTo>
                <a:lnTo>
                  <a:pt x="51" y="25"/>
                </a:lnTo>
                <a:lnTo>
                  <a:pt x="55" y="27"/>
                </a:lnTo>
                <a:lnTo>
                  <a:pt x="58" y="29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1" name="Freeform 109"/>
          <xdr:cNvSpPr>
            <a:spLocks/>
          </xdr:cNvSpPr>
        </xdr:nvSpPr>
        <xdr:spPr bwMode="auto">
          <a:xfrm>
            <a:off x="4285298" y="5034945"/>
            <a:ext cx="515755" cy="382443"/>
          </a:xfrm>
          <a:custGeom>
            <a:avLst/>
            <a:gdLst>
              <a:gd name="T0" fmla="*/ 2147483647 w 54"/>
              <a:gd name="T1" fmla="*/ 2147483647 h 39"/>
              <a:gd name="T2" fmla="*/ 2147483647 w 54"/>
              <a:gd name="T3" fmla="*/ 2147483647 h 39"/>
              <a:gd name="T4" fmla="*/ 2147483647 w 54"/>
              <a:gd name="T5" fmla="*/ 2147483647 h 39"/>
              <a:gd name="T6" fmla="*/ 2147483647 w 54"/>
              <a:gd name="T7" fmla="*/ 2147483647 h 39"/>
              <a:gd name="T8" fmla="*/ 2147483647 w 54"/>
              <a:gd name="T9" fmla="*/ 2147483647 h 39"/>
              <a:gd name="T10" fmla="*/ 2147483647 w 54"/>
              <a:gd name="T11" fmla="*/ 2147483647 h 39"/>
              <a:gd name="T12" fmla="*/ 2147483647 w 54"/>
              <a:gd name="T13" fmla="*/ 2147483647 h 39"/>
              <a:gd name="T14" fmla="*/ 0 w 54"/>
              <a:gd name="T15" fmla="*/ 2147483647 h 39"/>
              <a:gd name="T16" fmla="*/ 0 w 54"/>
              <a:gd name="T17" fmla="*/ 0 h 39"/>
              <a:gd name="T18" fmla="*/ 2147483647 w 54"/>
              <a:gd name="T19" fmla="*/ 2147483647 h 39"/>
              <a:gd name="T20" fmla="*/ 2147483647 w 54"/>
              <a:gd name="T21" fmla="*/ 2147483647 h 39"/>
              <a:gd name="T22" fmla="*/ 2147483647 w 54"/>
              <a:gd name="T23" fmla="*/ 2147483647 h 39"/>
              <a:gd name="T24" fmla="*/ 2147483647 w 54"/>
              <a:gd name="T25" fmla="*/ 2147483647 h 39"/>
              <a:gd name="T26" fmla="*/ 2147483647 w 54"/>
              <a:gd name="T27" fmla="*/ 2147483647 h 39"/>
              <a:gd name="T28" fmla="*/ 2147483647 w 54"/>
              <a:gd name="T29" fmla="*/ 2147483647 h 39"/>
              <a:gd name="T30" fmla="*/ 2147483647 w 54"/>
              <a:gd name="T31" fmla="*/ 2147483647 h 39"/>
              <a:gd name="T32" fmla="*/ 2147483647 w 54"/>
              <a:gd name="T33" fmla="*/ 2147483647 h 39"/>
              <a:gd name="T34" fmla="*/ 2147483647 w 54"/>
              <a:gd name="T35" fmla="*/ 2147483647 h 39"/>
              <a:gd name="T36" fmla="*/ 2147483647 w 54"/>
              <a:gd name="T37" fmla="*/ 2147483647 h 39"/>
              <a:gd name="T38" fmla="*/ 2147483647 w 54"/>
              <a:gd name="T39" fmla="*/ 2147483647 h 39"/>
              <a:gd name="T40" fmla="*/ 2147483647 w 54"/>
              <a:gd name="T41" fmla="*/ 2147483647 h 39"/>
              <a:gd name="T42" fmla="*/ 2147483647 w 54"/>
              <a:gd name="T43" fmla="*/ 2147483647 h 39"/>
              <a:gd name="T44" fmla="*/ 2147483647 w 54"/>
              <a:gd name="T45" fmla="*/ 2147483647 h 39"/>
              <a:gd name="T46" fmla="*/ 2147483647 w 54"/>
              <a:gd name="T47" fmla="*/ 2147483647 h 39"/>
              <a:gd name="T48" fmla="*/ 2147483647 w 54"/>
              <a:gd name="T49" fmla="*/ 2147483647 h 39"/>
              <a:gd name="T50" fmla="*/ 2147483647 w 54"/>
              <a:gd name="T51" fmla="*/ 2147483647 h 39"/>
              <a:gd name="T52" fmla="*/ 2147483647 w 54"/>
              <a:gd name="T53" fmla="*/ 2147483647 h 39"/>
              <a:gd name="T54" fmla="*/ 2147483647 w 54"/>
              <a:gd name="T55" fmla="*/ 2147483647 h 3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54"/>
              <a:gd name="T85" fmla="*/ 0 h 39"/>
              <a:gd name="T86" fmla="*/ 54 w 54"/>
              <a:gd name="T87" fmla="*/ 39 h 3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54" h="39">
                <a:moveTo>
                  <a:pt x="51" y="39"/>
                </a:moveTo>
                <a:lnTo>
                  <a:pt x="38" y="37"/>
                </a:lnTo>
                <a:lnTo>
                  <a:pt x="34" y="37"/>
                </a:lnTo>
                <a:lnTo>
                  <a:pt x="10" y="37"/>
                </a:lnTo>
                <a:lnTo>
                  <a:pt x="3" y="38"/>
                </a:lnTo>
                <a:lnTo>
                  <a:pt x="2" y="32"/>
                </a:lnTo>
                <a:lnTo>
                  <a:pt x="2" y="21"/>
                </a:lnTo>
                <a:lnTo>
                  <a:pt x="0" y="1"/>
                </a:lnTo>
                <a:lnTo>
                  <a:pt x="0" y="0"/>
                </a:lnTo>
                <a:lnTo>
                  <a:pt x="21" y="3"/>
                </a:lnTo>
                <a:lnTo>
                  <a:pt x="27" y="4"/>
                </a:lnTo>
                <a:lnTo>
                  <a:pt x="31" y="5"/>
                </a:lnTo>
                <a:lnTo>
                  <a:pt x="32" y="5"/>
                </a:lnTo>
                <a:lnTo>
                  <a:pt x="36" y="6"/>
                </a:lnTo>
                <a:lnTo>
                  <a:pt x="37" y="6"/>
                </a:lnTo>
                <a:lnTo>
                  <a:pt x="40" y="7"/>
                </a:lnTo>
                <a:lnTo>
                  <a:pt x="46" y="8"/>
                </a:lnTo>
                <a:lnTo>
                  <a:pt x="48" y="8"/>
                </a:lnTo>
                <a:lnTo>
                  <a:pt x="49" y="8"/>
                </a:lnTo>
                <a:lnTo>
                  <a:pt x="52" y="8"/>
                </a:lnTo>
                <a:lnTo>
                  <a:pt x="54" y="7"/>
                </a:lnTo>
                <a:lnTo>
                  <a:pt x="53" y="14"/>
                </a:lnTo>
                <a:lnTo>
                  <a:pt x="53" y="15"/>
                </a:lnTo>
                <a:lnTo>
                  <a:pt x="53" y="23"/>
                </a:lnTo>
                <a:lnTo>
                  <a:pt x="53" y="29"/>
                </a:lnTo>
                <a:lnTo>
                  <a:pt x="52" y="36"/>
                </a:lnTo>
                <a:lnTo>
                  <a:pt x="51" y="36"/>
                </a:lnTo>
                <a:lnTo>
                  <a:pt x="51" y="39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2" name="Freeform 110"/>
          <xdr:cNvSpPr>
            <a:spLocks/>
          </xdr:cNvSpPr>
        </xdr:nvSpPr>
        <xdr:spPr bwMode="auto">
          <a:xfrm>
            <a:off x="4151585" y="4662209"/>
            <a:ext cx="676129" cy="450387"/>
          </a:xfrm>
          <a:custGeom>
            <a:avLst/>
            <a:gdLst>
              <a:gd name="T0" fmla="*/ 2147483647 w 71"/>
              <a:gd name="T1" fmla="*/ 2147483647 h 46"/>
              <a:gd name="T2" fmla="*/ 2147483647 w 71"/>
              <a:gd name="T3" fmla="*/ 2147483647 h 46"/>
              <a:gd name="T4" fmla="*/ 2147483647 w 71"/>
              <a:gd name="T5" fmla="*/ 2147483647 h 46"/>
              <a:gd name="T6" fmla="*/ 2147483647 w 71"/>
              <a:gd name="T7" fmla="*/ 2147483647 h 46"/>
              <a:gd name="T8" fmla="*/ 2147483647 w 71"/>
              <a:gd name="T9" fmla="*/ 2147483647 h 46"/>
              <a:gd name="T10" fmla="*/ 2147483647 w 71"/>
              <a:gd name="T11" fmla="*/ 2147483647 h 46"/>
              <a:gd name="T12" fmla="*/ 2147483647 w 71"/>
              <a:gd name="T13" fmla="*/ 2147483647 h 46"/>
              <a:gd name="T14" fmla="*/ 2147483647 w 71"/>
              <a:gd name="T15" fmla="*/ 2147483647 h 46"/>
              <a:gd name="T16" fmla="*/ 2147483647 w 71"/>
              <a:gd name="T17" fmla="*/ 2147483647 h 46"/>
              <a:gd name="T18" fmla="*/ 2147483647 w 71"/>
              <a:gd name="T19" fmla="*/ 2147483647 h 46"/>
              <a:gd name="T20" fmla="*/ 2147483647 w 71"/>
              <a:gd name="T21" fmla="*/ 2147483647 h 46"/>
              <a:gd name="T22" fmla="*/ 2147483647 w 71"/>
              <a:gd name="T23" fmla="*/ 2147483647 h 46"/>
              <a:gd name="T24" fmla="*/ 2147483647 w 71"/>
              <a:gd name="T25" fmla="*/ 2147483647 h 46"/>
              <a:gd name="T26" fmla="*/ 2147483647 w 71"/>
              <a:gd name="T27" fmla="*/ 2147483647 h 46"/>
              <a:gd name="T28" fmla="*/ 2147483647 w 71"/>
              <a:gd name="T29" fmla="*/ 2147483647 h 46"/>
              <a:gd name="T30" fmla="*/ 2147483647 w 71"/>
              <a:gd name="T31" fmla="*/ 2147483647 h 46"/>
              <a:gd name="T32" fmla="*/ 2147483647 w 71"/>
              <a:gd name="T33" fmla="*/ 2147483647 h 46"/>
              <a:gd name="T34" fmla="*/ 0 w 71"/>
              <a:gd name="T35" fmla="*/ 2147483647 h 46"/>
              <a:gd name="T36" fmla="*/ 2147483647 w 71"/>
              <a:gd name="T37" fmla="*/ 2147483647 h 46"/>
              <a:gd name="T38" fmla="*/ 2147483647 w 71"/>
              <a:gd name="T39" fmla="*/ 2147483647 h 46"/>
              <a:gd name="T40" fmla="*/ 2147483647 w 71"/>
              <a:gd name="T41" fmla="*/ 0 h 46"/>
              <a:gd name="T42" fmla="*/ 2147483647 w 71"/>
              <a:gd name="T43" fmla="*/ 2147483647 h 46"/>
              <a:gd name="T44" fmla="*/ 2147483647 w 71"/>
              <a:gd name="T45" fmla="*/ 2147483647 h 46"/>
              <a:gd name="T46" fmla="*/ 2147483647 w 71"/>
              <a:gd name="T47" fmla="*/ 2147483647 h 46"/>
              <a:gd name="T48" fmla="*/ 2147483647 w 71"/>
              <a:gd name="T49" fmla="*/ 2147483647 h 46"/>
              <a:gd name="T50" fmla="*/ 2147483647 w 71"/>
              <a:gd name="T51" fmla="*/ 2147483647 h 46"/>
              <a:gd name="T52" fmla="*/ 2147483647 w 71"/>
              <a:gd name="T53" fmla="*/ 2147483647 h 46"/>
              <a:gd name="T54" fmla="*/ 2147483647 w 71"/>
              <a:gd name="T55" fmla="*/ 2147483647 h 46"/>
              <a:gd name="T56" fmla="*/ 2147483647 w 71"/>
              <a:gd name="T57" fmla="*/ 2147483647 h 46"/>
              <a:gd name="T58" fmla="*/ 2147483647 w 71"/>
              <a:gd name="T59" fmla="*/ 2147483647 h 46"/>
              <a:gd name="T60" fmla="*/ 2147483647 w 71"/>
              <a:gd name="T61" fmla="*/ 2147483647 h 46"/>
              <a:gd name="T62" fmla="*/ 2147483647 w 71"/>
              <a:gd name="T63" fmla="*/ 2147483647 h 46"/>
              <a:gd name="T64" fmla="*/ 2147483647 w 71"/>
              <a:gd name="T65" fmla="*/ 2147483647 h 46"/>
              <a:gd name="T66" fmla="*/ 2147483647 w 71"/>
              <a:gd name="T67" fmla="*/ 2147483647 h 46"/>
              <a:gd name="T68" fmla="*/ 2147483647 w 71"/>
              <a:gd name="T69" fmla="*/ 2147483647 h 46"/>
              <a:gd name="T70" fmla="*/ 2147483647 w 71"/>
              <a:gd name="T71" fmla="*/ 2147483647 h 46"/>
              <a:gd name="T72" fmla="*/ 2147483647 w 71"/>
              <a:gd name="T73" fmla="*/ 2147483647 h 46"/>
              <a:gd name="T74" fmla="*/ 2147483647 w 71"/>
              <a:gd name="T75" fmla="*/ 2147483647 h 46"/>
              <a:gd name="T76" fmla="*/ 2147483647 w 71"/>
              <a:gd name="T77" fmla="*/ 2147483647 h 46"/>
              <a:gd name="T78" fmla="*/ 2147483647 w 71"/>
              <a:gd name="T79" fmla="*/ 2147483647 h 4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"/>
              <a:gd name="T121" fmla="*/ 0 h 46"/>
              <a:gd name="T122" fmla="*/ 71 w 71"/>
              <a:gd name="T123" fmla="*/ 46 h 4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" h="46">
                <a:moveTo>
                  <a:pt x="66" y="46"/>
                </a:moveTo>
                <a:lnTo>
                  <a:pt x="63" y="46"/>
                </a:lnTo>
                <a:lnTo>
                  <a:pt x="62" y="46"/>
                </a:lnTo>
                <a:lnTo>
                  <a:pt x="60" y="46"/>
                </a:lnTo>
                <a:lnTo>
                  <a:pt x="54" y="45"/>
                </a:lnTo>
                <a:lnTo>
                  <a:pt x="51" y="44"/>
                </a:lnTo>
                <a:lnTo>
                  <a:pt x="50" y="44"/>
                </a:lnTo>
                <a:lnTo>
                  <a:pt x="46" y="43"/>
                </a:lnTo>
                <a:lnTo>
                  <a:pt x="45" y="43"/>
                </a:lnTo>
                <a:lnTo>
                  <a:pt x="41" y="42"/>
                </a:lnTo>
                <a:lnTo>
                  <a:pt x="35" y="41"/>
                </a:lnTo>
                <a:lnTo>
                  <a:pt x="14" y="38"/>
                </a:lnTo>
                <a:lnTo>
                  <a:pt x="11" y="33"/>
                </a:lnTo>
                <a:lnTo>
                  <a:pt x="5" y="22"/>
                </a:lnTo>
                <a:lnTo>
                  <a:pt x="3" y="19"/>
                </a:lnTo>
                <a:lnTo>
                  <a:pt x="2" y="17"/>
                </a:lnTo>
                <a:lnTo>
                  <a:pt x="1" y="15"/>
                </a:lnTo>
                <a:lnTo>
                  <a:pt x="0" y="9"/>
                </a:lnTo>
                <a:lnTo>
                  <a:pt x="3" y="5"/>
                </a:lnTo>
                <a:lnTo>
                  <a:pt x="5" y="1"/>
                </a:lnTo>
                <a:lnTo>
                  <a:pt x="6" y="0"/>
                </a:lnTo>
                <a:lnTo>
                  <a:pt x="21" y="4"/>
                </a:lnTo>
                <a:lnTo>
                  <a:pt x="27" y="6"/>
                </a:lnTo>
                <a:lnTo>
                  <a:pt x="33" y="8"/>
                </a:lnTo>
                <a:lnTo>
                  <a:pt x="38" y="9"/>
                </a:lnTo>
                <a:lnTo>
                  <a:pt x="44" y="11"/>
                </a:lnTo>
                <a:lnTo>
                  <a:pt x="50" y="12"/>
                </a:lnTo>
                <a:lnTo>
                  <a:pt x="55" y="14"/>
                </a:lnTo>
                <a:lnTo>
                  <a:pt x="59" y="15"/>
                </a:lnTo>
                <a:lnTo>
                  <a:pt x="62" y="16"/>
                </a:lnTo>
                <a:lnTo>
                  <a:pt x="63" y="17"/>
                </a:lnTo>
                <a:lnTo>
                  <a:pt x="67" y="19"/>
                </a:lnTo>
                <a:lnTo>
                  <a:pt x="69" y="19"/>
                </a:lnTo>
                <a:lnTo>
                  <a:pt x="71" y="21"/>
                </a:lnTo>
                <a:lnTo>
                  <a:pt x="71" y="22"/>
                </a:lnTo>
                <a:lnTo>
                  <a:pt x="70" y="25"/>
                </a:lnTo>
                <a:lnTo>
                  <a:pt x="70" y="27"/>
                </a:lnTo>
                <a:lnTo>
                  <a:pt x="68" y="41"/>
                </a:lnTo>
                <a:lnTo>
                  <a:pt x="68" y="42"/>
                </a:lnTo>
                <a:lnTo>
                  <a:pt x="66" y="46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3" name="Freeform 111"/>
          <xdr:cNvSpPr>
            <a:spLocks/>
          </xdr:cNvSpPr>
        </xdr:nvSpPr>
        <xdr:spPr bwMode="auto">
          <a:xfrm>
            <a:off x="4781952" y="4425359"/>
            <a:ext cx="437354" cy="687235"/>
          </a:xfrm>
          <a:custGeom>
            <a:avLst/>
            <a:gdLst>
              <a:gd name="T0" fmla="*/ 2147483647 w 46"/>
              <a:gd name="T1" fmla="*/ 2147483647 h 70"/>
              <a:gd name="T2" fmla="*/ 2147483647 w 46"/>
              <a:gd name="T3" fmla="*/ 2147483647 h 70"/>
              <a:gd name="T4" fmla="*/ 2147483647 w 46"/>
              <a:gd name="T5" fmla="*/ 2147483647 h 70"/>
              <a:gd name="T6" fmla="*/ 2147483647 w 46"/>
              <a:gd name="T7" fmla="*/ 2147483647 h 70"/>
              <a:gd name="T8" fmla="*/ 2147483647 w 46"/>
              <a:gd name="T9" fmla="*/ 2147483647 h 70"/>
              <a:gd name="T10" fmla="*/ 2147483647 w 46"/>
              <a:gd name="T11" fmla="*/ 2147483647 h 70"/>
              <a:gd name="T12" fmla="*/ 2147483647 w 46"/>
              <a:gd name="T13" fmla="*/ 2147483647 h 70"/>
              <a:gd name="T14" fmla="*/ 2147483647 w 46"/>
              <a:gd name="T15" fmla="*/ 2147483647 h 70"/>
              <a:gd name="T16" fmla="*/ 2147483647 w 46"/>
              <a:gd name="T17" fmla="*/ 2147483647 h 70"/>
              <a:gd name="T18" fmla="*/ 2147483647 w 46"/>
              <a:gd name="T19" fmla="*/ 2147483647 h 70"/>
              <a:gd name="T20" fmla="*/ 2147483647 w 46"/>
              <a:gd name="T21" fmla="*/ 2147483647 h 70"/>
              <a:gd name="T22" fmla="*/ 2147483647 w 46"/>
              <a:gd name="T23" fmla="*/ 2147483647 h 70"/>
              <a:gd name="T24" fmla="*/ 2147483647 w 46"/>
              <a:gd name="T25" fmla="*/ 2147483647 h 70"/>
              <a:gd name="T26" fmla="*/ 0 w 46"/>
              <a:gd name="T27" fmla="*/ 2147483647 h 70"/>
              <a:gd name="T28" fmla="*/ 2147483647 w 46"/>
              <a:gd name="T29" fmla="*/ 2147483647 h 70"/>
              <a:gd name="T30" fmla="*/ 2147483647 w 46"/>
              <a:gd name="T31" fmla="*/ 2147483647 h 70"/>
              <a:gd name="T32" fmla="*/ 2147483647 w 46"/>
              <a:gd name="T33" fmla="*/ 2147483647 h 70"/>
              <a:gd name="T34" fmla="*/ 2147483647 w 46"/>
              <a:gd name="T35" fmla="*/ 2147483647 h 70"/>
              <a:gd name="T36" fmla="*/ 2147483647 w 46"/>
              <a:gd name="T37" fmla="*/ 2147483647 h 70"/>
              <a:gd name="T38" fmla="*/ 2147483647 w 46"/>
              <a:gd name="T39" fmla="*/ 2147483647 h 70"/>
              <a:gd name="T40" fmla="*/ 2147483647 w 46"/>
              <a:gd name="T41" fmla="*/ 2147483647 h 70"/>
              <a:gd name="T42" fmla="*/ 2147483647 w 46"/>
              <a:gd name="T43" fmla="*/ 2147483647 h 70"/>
              <a:gd name="T44" fmla="*/ 2147483647 w 46"/>
              <a:gd name="T45" fmla="*/ 2147483647 h 70"/>
              <a:gd name="T46" fmla="*/ 2147483647 w 46"/>
              <a:gd name="T47" fmla="*/ 2147483647 h 70"/>
              <a:gd name="T48" fmla="*/ 2147483647 w 46"/>
              <a:gd name="T49" fmla="*/ 2147483647 h 70"/>
              <a:gd name="T50" fmla="*/ 2147483647 w 46"/>
              <a:gd name="T51" fmla="*/ 0 h 70"/>
              <a:gd name="T52" fmla="*/ 2147483647 w 46"/>
              <a:gd name="T53" fmla="*/ 2147483647 h 70"/>
              <a:gd name="T54" fmla="*/ 2147483647 w 46"/>
              <a:gd name="T55" fmla="*/ 2147483647 h 70"/>
              <a:gd name="T56" fmla="*/ 2147483647 w 46"/>
              <a:gd name="T57" fmla="*/ 2147483647 h 70"/>
              <a:gd name="T58" fmla="*/ 2147483647 w 46"/>
              <a:gd name="T59" fmla="*/ 2147483647 h 70"/>
              <a:gd name="T60" fmla="*/ 2147483647 w 46"/>
              <a:gd name="T61" fmla="*/ 2147483647 h 70"/>
              <a:gd name="T62" fmla="*/ 2147483647 w 46"/>
              <a:gd name="T63" fmla="*/ 2147483647 h 70"/>
              <a:gd name="T64" fmla="*/ 2147483647 w 46"/>
              <a:gd name="T65" fmla="*/ 2147483647 h 70"/>
              <a:gd name="T66" fmla="*/ 2147483647 w 46"/>
              <a:gd name="T67" fmla="*/ 2147483647 h 70"/>
              <a:gd name="T68" fmla="*/ 2147483647 w 46"/>
              <a:gd name="T69" fmla="*/ 2147483647 h 70"/>
              <a:gd name="T70" fmla="*/ 2147483647 w 46"/>
              <a:gd name="T71" fmla="*/ 2147483647 h 70"/>
              <a:gd name="T72" fmla="*/ 2147483647 w 46"/>
              <a:gd name="T73" fmla="*/ 2147483647 h 70"/>
              <a:gd name="T74" fmla="*/ 2147483647 w 46"/>
              <a:gd name="T75" fmla="*/ 2147483647 h 70"/>
              <a:gd name="T76" fmla="*/ 2147483647 w 46"/>
              <a:gd name="T77" fmla="*/ 2147483647 h 70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6"/>
              <a:gd name="T118" fmla="*/ 0 h 70"/>
              <a:gd name="T119" fmla="*/ 46 w 46"/>
              <a:gd name="T120" fmla="*/ 70 h 70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6" h="70">
                <a:moveTo>
                  <a:pt x="32" y="45"/>
                </a:moveTo>
                <a:lnTo>
                  <a:pt x="30" y="60"/>
                </a:lnTo>
                <a:lnTo>
                  <a:pt x="29" y="61"/>
                </a:lnTo>
                <a:lnTo>
                  <a:pt x="29" y="62"/>
                </a:lnTo>
                <a:lnTo>
                  <a:pt x="28" y="63"/>
                </a:lnTo>
                <a:lnTo>
                  <a:pt x="27" y="64"/>
                </a:lnTo>
                <a:lnTo>
                  <a:pt x="26" y="64"/>
                </a:lnTo>
                <a:lnTo>
                  <a:pt x="25" y="65"/>
                </a:lnTo>
                <a:lnTo>
                  <a:pt x="24" y="65"/>
                </a:lnTo>
                <a:lnTo>
                  <a:pt x="22" y="66"/>
                </a:lnTo>
                <a:lnTo>
                  <a:pt x="12" y="68"/>
                </a:lnTo>
                <a:lnTo>
                  <a:pt x="2" y="69"/>
                </a:lnTo>
                <a:lnTo>
                  <a:pt x="0" y="70"/>
                </a:lnTo>
                <a:lnTo>
                  <a:pt x="2" y="66"/>
                </a:lnTo>
                <a:lnTo>
                  <a:pt x="2" y="65"/>
                </a:lnTo>
                <a:lnTo>
                  <a:pt x="4" y="51"/>
                </a:lnTo>
                <a:lnTo>
                  <a:pt x="4" y="49"/>
                </a:lnTo>
                <a:lnTo>
                  <a:pt x="5" y="46"/>
                </a:lnTo>
                <a:lnTo>
                  <a:pt x="5" y="45"/>
                </a:lnTo>
                <a:lnTo>
                  <a:pt x="8" y="31"/>
                </a:lnTo>
                <a:lnTo>
                  <a:pt x="10" y="25"/>
                </a:lnTo>
                <a:lnTo>
                  <a:pt x="16" y="9"/>
                </a:lnTo>
                <a:lnTo>
                  <a:pt x="16" y="8"/>
                </a:lnTo>
                <a:lnTo>
                  <a:pt x="17" y="7"/>
                </a:lnTo>
                <a:lnTo>
                  <a:pt x="20" y="0"/>
                </a:lnTo>
                <a:lnTo>
                  <a:pt x="27" y="3"/>
                </a:lnTo>
                <a:lnTo>
                  <a:pt x="29" y="3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2" y="4"/>
                </a:lnTo>
                <a:lnTo>
                  <a:pt x="46" y="12"/>
                </a:lnTo>
                <a:lnTo>
                  <a:pt x="36" y="28"/>
                </a:lnTo>
                <a:lnTo>
                  <a:pt x="36" y="30"/>
                </a:lnTo>
                <a:lnTo>
                  <a:pt x="35" y="32"/>
                </a:lnTo>
                <a:lnTo>
                  <a:pt x="34" y="34"/>
                </a:lnTo>
                <a:lnTo>
                  <a:pt x="34" y="36"/>
                </a:lnTo>
                <a:lnTo>
                  <a:pt x="32" y="45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4" name="Freeform 112"/>
          <xdr:cNvSpPr>
            <a:spLocks/>
          </xdr:cNvSpPr>
        </xdr:nvSpPr>
        <xdr:spPr bwMode="auto">
          <a:xfrm>
            <a:off x="5372122" y="3089713"/>
            <a:ext cx="370497" cy="529987"/>
          </a:xfrm>
          <a:custGeom>
            <a:avLst/>
            <a:gdLst>
              <a:gd name="T0" fmla="*/ 2147483647 w 39"/>
              <a:gd name="T1" fmla="*/ 2147483647 h 54"/>
              <a:gd name="T2" fmla="*/ 2147483647 w 39"/>
              <a:gd name="T3" fmla="*/ 2147483647 h 54"/>
              <a:gd name="T4" fmla="*/ 2147483647 w 39"/>
              <a:gd name="T5" fmla="*/ 2147483647 h 54"/>
              <a:gd name="T6" fmla="*/ 2147483647 w 39"/>
              <a:gd name="T7" fmla="*/ 2147483647 h 54"/>
              <a:gd name="T8" fmla="*/ 2147483647 w 39"/>
              <a:gd name="T9" fmla="*/ 2147483647 h 54"/>
              <a:gd name="T10" fmla="*/ 2147483647 w 39"/>
              <a:gd name="T11" fmla="*/ 2147483647 h 54"/>
              <a:gd name="T12" fmla="*/ 2147483647 w 39"/>
              <a:gd name="T13" fmla="*/ 2147483647 h 54"/>
              <a:gd name="T14" fmla="*/ 0 w 39"/>
              <a:gd name="T15" fmla="*/ 2147483647 h 54"/>
              <a:gd name="T16" fmla="*/ 0 w 39"/>
              <a:gd name="T17" fmla="*/ 2147483647 h 54"/>
              <a:gd name="T18" fmla="*/ 0 w 39"/>
              <a:gd name="T19" fmla="*/ 0 h 54"/>
              <a:gd name="T20" fmla="*/ 2147483647 w 39"/>
              <a:gd name="T21" fmla="*/ 2147483647 h 54"/>
              <a:gd name="T22" fmla="*/ 2147483647 w 39"/>
              <a:gd name="T23" fmla="*/ 0 h 54"/>
              <a:gd name="T24" fmla="*/ 2147483647 w 39"/>
              <a:gd name="T25" fmla="*/ 2147483647 h 54"/>
              <a:gd name="T26" fmla="*/ 2147483647 w 39"/>
              <a:gd name="T27" fmla="*/ 2147483647 h 54"/>
              <a:gd name="T28" fmla="*/ 2147483647 w 39"/>
              <a:gd name="T29" fmla="*/ 2147483647 h 54"/>
              <a:gd name="T30" fmla="*/ 2147483647 w 39"/>
              <a:gd name="T31" fmla="*/ 2147483647 h 54"/>
              <a:gd name="T32" fmla="*/ 2147483647 w 39"/>
              <a:gd name="T33" fmla="*/ 2147483647 h 54"/>
              <a:gd name="T34" fmla="*/ 2147483647 w 39"/>
              <a:gd name="T35" fmla="*/ 2147483647 h 54"/>
              <a:gd name="T36" fmla="*/ 2147483647 w 39"/>
              <a:gd name="T37" fmla="*/ 2147483647 h 54"/>
              <a:gd name="T38" fmla="*/ 2147483647 w 39"/>
              <a:gd name="T39" fmla="*/ 2147483647 h 54"/>
              <a:gd name="T40" fmla="*/ 2147483647 w 39"/>
              <a:gd name="T41" fmla="*/ 2147483647 h 54"/>
              <a:gd name="T42" fmla="*/ 2147483647 w 39"/>
              <a:gd name="T43" fmla="*/ 2147483647 h 54"/>
              <a:gd name="T44" fmla="*/ 2147483647 w 39"/>
              <a:gd name="T45" fmla="*/ 2147483647 h 54"/>
              <a:gd name="T46" fmla="*/ 2147483647 w 39"/>
              <a:gd name="T47" fmla="*/ 2147483647 h 54"/>
              <a:gd name="T48" fmla="*/ 2147483647 w 39"/>
              <a:gd name="T49" fmla="*/ 2147483647 h 5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39"/>
              <a:gd name="T76" fmla="*/ 0 h 54"/>
              <a:gd name="T77" fmla="*/ 39 w 39"/>
              <a:gd name="T78" fmla="*/ 54 h 5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39" h="54">
                <a:moveTo>
                  <a:pt x="39" y="52"/>
                </a:moveTo>
                <a:lnTo>
                  <a:pt x="24" y="52"/>
                </a:lnTo>
                <a:lnTo>
                  <a:pt x="13" y="52"/>
                </a:lnTo>
                <a:lnTo>
                  <a:pt x="11" y="53"/>
                </a:lnTo>
                <a:lnTo>
                  <a:pt x="9" y="53"/>
                </a:lnTo>
                <a:lnTo>
                  <a:pt x="3" y="54"/>
                </a:lnTo>
                <a:lnTo>
                  <a:pt x="1" y="54"/>
                </a:lnTo>
                <a:lnTo>
                  <a:pt x="0" y="54"/>
                </a:lnTo>
                <a:lnTo>
                  <a:pt x="0" y="21"/>
                </a:lnTo>
                <a:lnTo>
                  <a:pt x="0" y="0"/>
                </a:lnTo>
                <a:lnTo>
                  <a:pt x="3" y="1"/>
                </a:lnTo>
                <a:lnTo>
                  <a:pt x="28" y="0"/>
                </a:lnTo>
                <a:lnTo>
                  <a:pt x="28" y="9"/>
                </a:lnTo>
                <a:lnTo>
                  <a:pt x="28" y="10"/>
                </a:lnTo>
                <a:lnTo>
                  <a:pt x="29" y="12"/>
                </a:lnTo>
                <a:lnTo>
                  <a:pt x="30" y="13"/>
                </a:lnTo>
                <a:lnTo>
                  <a:pt x="31" y="14"/>
                </a:lnTo>
                <a:lnTo>
                  <a:pt x="36" y="18"/>
                </a:lnTo>
                <a:lnTo>
                  <a:pt x="37" y="19"/>
                </a:lnTo>
                <a:lnTo>
                  <a:pt x="38" y="20"/>
                </a:lnTo>
                <a:lnTo>
                  <a:pt x="38" y="21"/>
                </a:lnTo>
                <a:lnTo>
                  <a:pt x="38" y="22"/>
                </a:lnTo>
                <a:lnTo>
                  <a:pt x="38" y="23"/>
                </a:lnTo>
                <a:lnTo>
                  <a:pt x="39" y="52"/>
                </a:lnTo>
                <a:close/>
              </a:path>
            </a:pathLst>
          </a:custGeom>
          <a:pattFill prst="pct5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5" name="Freeform 113"/>
          <xdr:cNvSpPr>
            <a:spLocks/>
          </xdr:cNvSpPr>
        </xdr:nvSpPr>
        <xdr:spPr bwMode="auto">
          <a:xfrm>
            <a:off x="6456953" y="2707270"/>
            <a:ext cx="571067" cy="628999"/>
          </a:xfrm>
          <a:custGeom>
            <a:avLst/>
            <a:gdLst>
              <a:gd name="T0" fmla="*/ 2147483647 w 60"/>
              <a:gd name="T1" fmla="*/ 2147483647 h 64"/>
              <a:gd name="T2" fmla="*/ 2147483647 w 60"/>
              <a:gd name="T3" fmla="*/ 2147483647 h 64"/>
              <a:gd name="T4" fmla="*/ 2147483647 w 60"/>
              <a:gd name="T5" fmla="*/ 2147483647 h 64"/>
              <a:gd name="T6" fmla="*/ 2147483647 w 60"/>
              <a:gd name="T7" fmla="*/ 2147483647 h 64"/>
              <a:gd name="T8" fmla="*/ 2147483647 w 60"/>
              <a:gd name="T9" fmla="*/ 2147483647 h 64"/>
              <a:gd name="T10" fmla="*/ 2147483647 w 60"/>
              <a:gd name="T11" fmla="*/ 2147483647 h 64"/>
              <a:gd name="T12" fmla="*/ 2147483647 w 60"/>
              <a:gd name="T13" fmla="*/ 2147483647 h 64"/>
              <a:gd name="T14" fmla="*/ 2147483647 w 60"/>
              <a:gd name="T15" fmla="*/ 2147483647 h 64"/>
              <a:gd name="T16" fmla="*/ 2147483647 w 60"/>
              <a:gd name="T17" fmla="*/ 2147483647 h 64"/>
              <a:gd name="T18" fmla="*/ 2147483647 w 60"/>
              <a:gd name="T19" fmla="*/ 2147483647 h 64"/>
              <a:gd name="T20" fmla="*/ 2147483647 w 60"/>
              <a:gd name="T21" fmla="*/ 2147483647 h 64"/>
              <a:gd name="T22" fmla="*/ 2147483647 w 60"/>
              <a:gd name="T23" fmla="*/ 2147483647 h 64"/>
              <a:gd name="T24" fmla="*/ 2147483647 w 60"/>
              <a:gd name="T25" fmla="*/ 2147483647 h 64"/>
              <a:gd name="T26" fmla="*/ 2147483647 w 60"/>
              <a:gd name="T27" fmla="*/ 2147483647 h 64"/>
              <a:gd name="T28" fmla="*/ 0 w 60"/>
              <a:gd name="T29" fmla="*/ 2147483647 h 64"/>
              <a:gd name="T30" fmla="*/ 2147483647 w 60"/>
              <a:gd name="T31" fmla="*/ 0 h 64"/>
              <a:gd name="T32" fmla="*/ 2147483647 w 60"/>
              <a:gd name="T33" fmla="*/ 0 h 64"/>
              <a:gd name="T34" fmla="*/ 2147483647 w 60"/>
              <a:gd name="T35" fmla="*/ 2147483647 h 64"/>
              <a:gd name="T36" fmla="*/ 2147483647 w 60"/>
              <a:gd name="T37" fmla="*/ 2147483647 h 64"/>
              <a:gd name="T38" fmla="*/ 2147483647 w 60"/>
              <a:gd name="T39" fmla="*/ 2147483647 h 64"/>
              <a:gd name="T40" fmla="*/ 2147483647 w 60"/>
              <a:gd name="T41" fmla="*/ 2147483647 h 64"/>
              <a:gd name="T42" fmla="*/ 2147483647 w 60"/>
              <a:gd name="T43" fmla="*/ 2147483647 h 64"/>
              <a:gd name="T44" fmla="*/ 2147483647 w 60"/>
              <a:gd name="T45" fmla="*/ 2147483647 h 64"/>
              <a:gd name="T46" fmla="*/ 2147483647 w 60"/>
              <a:gd name="T47" fmla="*/ 2147483647 h 64"/>
              <a:gd name="T48" fmla="*/ 2147483647 w 60"/>
              <a:gd name="T49" fmla="*/ 2147483647 h 64"/>
              <a:gd name="T50" fmla="*/ 2147483647 w 60"/>
              <a:gd name="T51" fmla="*/ 2147483647 h 64"/>
              <a:gd name="T52" fmla="*/ 2147483647 w 60"/>
              <a:gd name="T53" fmla="*/ 2147483647 h 64"/>
              <a:gd name="T54" fmla="*/ 2147483647 w 60"/>
              <a:gd name="T55" fmla="*/ 2147483647 h 64"/>
              <a:gd name="T56" fmla="*/ 2147483647 w 60"/>
              <a:gd name="T57" fmla="*/ 2147483647 h 64"/>
              <a:gd name="T58" fmla="*/ 2147483647 w 60"/>
              <a:gd name="T59" fmla="*/ 2147483647 h 64"/>
              <a:gd name="T60" fmla="*/ 2147483647 w 60"/>
              <a:gd name="T61" fmla="*/ 2147483647 h 64"/>
              <a:gd name="T62" fmla="*/ 2147483647 w 60"/>
              <a:gd name="T63" fmla="*/ 2147483647 h 6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60"/>
              <a:gd name="T97" fmla="*/ 0 h 64"/>
              <a:gd name="T98" fmla="*/ 60 w 60"/>
              <a:gd name="T99" fmla="*/ 64 h 6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60" h="64">
                <a:moveTo>
                  <a:pt x="53" y="51"/>
                </a:moveTo>
                <a:lnTo>
                  <a:pt x="48" y="52"/>
                </a:lnTo>
                <a:lnTo>
                  <a:pt x="49" y="54"/>
                </a:lnTo>
                <a:lnTo>
                  <a:pt x="37" y="57"/>
                </a:lnTo>
                <a:lnTo>
                  <a:pt x="23" y="61"/>
                </a:lnTo>
                <a:lnTo>
                  <a:pt x="13" y="64"/>
                </a:lnTo>
                <a:lnTo>
                  <a:pt x="11" y="58"/>
                </a:lnTo>
                <a:lnTo>
                  <a:pt x="11" y="56"/>
                </a:lnTo>
                <a:lnTo>
                  <a:pt x="11" y="54"/>
                </a:lnTo>
                <a:lnTo>
                  <a:pt x="9" y="51"/>
                </a:lnTo>
                <a:lnTo>
                  <a:pt x="3" y="33"/>
                </a:lnTo>
                <a:lnTo>
                  <a:pt x="2" y="30"/>
                </a:lnTo>
                <a:lnTo>
                  <a:pt x="2" y="18"/>
                </a:lnTo>
                <a:lnTo>
                  <a:pt x="1" y="16"/>
                </a:lnTo>
                <a:lnTo>
                  <a:pt x="0" y="1"/>
                </a:lnTo>
                <a:lnTo>
                  <a:pt x="7" y="0"/>
                </a:lnTo>
                <a:lnTo>
                  <a:pt x="10" y="0"/>
                </a:lnTo>
                <a:lnTo>
                  <a:pt x="21" y="3"/>
                </a:lnTo>
                <a:lnTo>
                  <a:pt x="30" y="4"/>
                </a:lnTo>
                <a:lnTo>
                  <a:pt x="41" y="7"/>
                </a:lnTo>
                <a:lnTo>
                  <a:pt x="45" y="7"/>
                </a:lnTo>
                <a:lnTo>
                  <a:pt x="48" y="7"/>
                </a:lnTo>
                <a:lnTo>
                  <a:pt x="56" y="6"/>
                </a:lnTo>
                <a:lnTo>
                  <a:pt x="59" y="24"/>
                </a:lnTo>
                <a:lnTo>
                  <a:pt x="60" y="25"/>
                </a:lnTo>
                <a:lnTo>
                  <a:pt x="60" y="28"/>
                </a:lnTo>
                <a:lnTo>
                  <a:pt x="59" y="31"/>
                </a:lnTo>
                <a:lnTo>
                  <a:pt x="58" y="39"/>
                </a:lnTo>
                <a:lnTo>
                  <a:pt x="57" y="40"/>
                </a:lnTo>
                <a:lnTo>
                  <a:pt x="56" y="43"/>
                </a:lnTo>
                <a:lnTo>
                  <a:pt x="54" y="47"/>
                </a:lnTo>
                <a:lnTo>
                  <a:pt x="53" y="51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6" name="Freeform 114"/>
          <xdr:cNvSpPr>
            <a:spLocks/>
          </xdr:cNvSpPr>
        </xdr:nvSpPr>
        <xdr:spPr bwMode="auto">
          <a:xfrm>
            <a:off x="6143761" y="2864518"/>
            <a:ext cx="456457" cy="658118"/>
          </a:xfrm>
          <a:custGeom>
            <a:avLst/>
            <a:gdLst>
              <a:gd name="T0" fmla="*/ 2147483647 w 48"/>
              <a:gd name="T1" fmla="*/ 2147483647 h 67"/>
              <a:gd name="T2" fmla="*/ 2147483647 w 48"/>
              <a:gd name="T3" fmla="*/ 2147483647 h 67"/>
              <a:gd name="T4" fmla="*/ 2147483647 w 48"/>
              <a:gd name="T5" fmla="*/ 2147483647 h 67"/>
              <a:gd name="T6" fmla="*/ 2147483647 w 48"/>
              <a:gd name="T7" fmla="*/ 2147483647 h 67"/>
              <a:gd name="T8" fmla="*/ 2147483647 w 48"/>
              <a:gd name="T9" fmla="*/ 2147483647 h 67"/>
              <a:gd name="T10" fmla="*/ 2147483647 w 48"/>
              <a:gd name="T11" fmla="*/ 2147483647 h 67"/>
              <a:gd name="T12" fmla="*/ 2147483647 w 48"/>
              <a:gd name="T13" fmla="*/ 2147483647 h 67"/>
              <a:gd name="T14" fmla="*/ 2147483647 w 48"/>
              <a:gd name="T15" fmla="*/ 2147483647 h 67"/>
              <a:gd name="T16" fmla="*/ 2147483647 w 48"/>
              <a:gd name="T17" fmla="*/ 2147483647 h 67"/>
              <a:gd name="T18" fmla="*/ 2147483647 w 48"/>
              <a:gd name="T19" fmla="*/ 2147483647 h 67"/>
              <a:gd name="T20" fmla="*/ 2147483647 w 48"/>
              <a:gd name="T21" fmla="*/ 2147483647 h 67"/>
              <a:gd name="T22" fmla="*/ 2147483647 w 48"/>
              <a:gd name="T23" fmla="*/ 2147483647 h 67"/>
              <a:gd name="T24" fmla="*/ 2147483647 w 48"/>
              <a:gd name="T25" fmla="*/ 2147483647 h 67"/>
              <a:gd name="T26" fmla="*/ 2147483647 w 48"/>
              <a:gd name="T27" fmla="*/ 2147483647 h 67"/>
              <a:gd name="T28" fmla="*/ 2147483647 w 48"/>
              <a:gd name="T29" fmla="*/ 2147483647 h 67"/>
              <a:gd name="T30" fmla="*/ 2147483647 w 48"/>
              <a:gd name="T31" fmla="*/ 2147483647 h 67"/>
              <a:gd name="T32" fmla="*/ 2147483647 w 48"/>
              <a:gd name="T33" fmla="*/ 2147483647 h 67"/>
              <a:gd name="T34" fmla="*/ 2147483647 w 48"/>
              <a:gd name="T35" fmla="*/ 2147483647 h 67"/>
              <a:gd name="T36" fmla="*/ 2147483647 w 48"/>
              <a:gd name="T37" fmla="*/ 2147483647 h 67"/>
              <a:gd name="T38" fmla="*/ 2147483647 w 48"/>
              <a:gd name="T39" fmla="*/ 2147483647 h 67"/>
              <a:gd name="T40" fmla="*/ 2147483647 w 48"/>
              <a:gd name="T41" fmla="*/ 2147483647 h 67"/>
              <a:gd name="T42" fmla="*/ 2147483647 w 48"/>
              <a:gd name="T43" fmla="*/ 2147483647 h 67"/>
              <a:gd name="T44" fmla="*/ 2147483647 w 48"/>
              <a:gd name="T45" fmla="*/ 2147483647 h 67"/>
              <a:gd name="T46" fmla="*/ 2147483647 w 48"/>
              <a:gd name="T47" fmla="*/ 2147483647 h 67"/>
              <a:gd name="T48" fmla="*/ 2147483647 w 48"/>
              <a:gd name="T49" fmla="*/ 2147483647 h 67"/>
              <a:gd name="T50" fmla="*/ 2147483647 w 48"/>
              <a:gd name="T51" fmla="*/ 2147483647 h 67"/>
              <a:gd name="T52" fmla="*/ 2147483647 w 48"/>
              <a:gd name="T53" fmla="*/ 2147483647 h 67"/>
              <a:gd name="T54" fmla="*/ 2147483647 w 48"/>
              <a:gd name="T55" fmla="*/ 2147483647 h 67"/>
              <a:gd name="T56" fmla="*/ 2147483647 w 48"/>
              <a:gd name="T57" fmla="*/ 2147483647 h 67"/>
              <a:gd name="T58" fmla="*/ 0 w 48"/>
              <a:gd name="T59" fmla="*/ 2147483647 h 67"/>
              <a:gd name="T60" fmla="*/ 0 w 48"/>
              <a:gd name="T61" fmla="*/ 2147483647 h 67"/>
              <a:gd name="T62" fmla="*/ 0 w 48"/>
              <a:gd name="T63" fmla="*/ 2147483647 h 67"/>
              <a:gd name="T64" fmla="*/ 2147483647 w 48"/>
              <a:gd name="T65" fmla="*/ 2147483647 h 67"/>
              <a:gd name="T66" fmla="*/ 2147483647 w 48"/>
              <a:gd name="T67" fmla="*/ 2147483647 h 67"/>
              <a:gd name="T68" fmla="*/ 2147483647 w 48"/>
              <a:gd name="T69" fmla="*/ 2147483647 h 67"/>
              <a:gd name="T70" fmla="*/ 2147483647 w 48"/>
              <a:gd name="T71" fmla="*/ 2147483647 h 67"/>
              <a:gd name="T72" fmla="*/ 2147483647 w 48"/>
              <a:gd name="T73" fmla="*/ 2147483647 h 67"/>
              <a:gd name="T74" fmla="*/ 2147483647 w 48"/>
              <a:gd name="T75" fmla="*/ 2147483647 h 67"/>
              <a:gd name="T76" fmla="*/ 2147483647 w 48"/>
              <a:gd name="T77" fmla="*/ 2147483647 h 67"/>
              <a:gd name="T78" fmla="*/ 2147483647 w 48"/>
              <a:gd name="T79" fmla="*/ 0 h 67"/>
              <a:gd name="T80" fmla="*/ 2147483647 w 48"/>
              <a:gd name="T81" fmla="*/ 2147483647 h 67"/>
              <a:gd name="T82" fmla="*/ 2147483647 w 48"/>
              <a:gd name="T83" fmla="*/ 2147483647 h 67"/>
              <a:gd name="T84" fmla="*/ 2147483647 w 48"/>
              <a:gd name="T85" fmla="*/ 2147483647 h 67"/>
              <a:gd name="T86" fmla="*/ 2147483647 w 48"/>
              <a:gd name="T87" fmla="*/ 2147483647 h 67"/>
              <a:gd name="T88" fmla="*/ 2147483647 w 48"/>
              <a:gd name="T89" fmla="*/ 2147483647 h 67"/>
              <a:gd name="T90" fmla="*/ 2147483647 w 48"/>
              <a:gd name="T91" fmla="*/ 2147483647 h 67"/>
              <a:gd name="T92" fmla="*/ 2147483647 w 48"/>
              <a:gd name="T93" fmla="*/ 2147483647 h 67"/>
              <a:gd name="T94" fmla="*/ 2147483647 w 48"/>
              <a:gd name="T95" fmla="*/ 2147483647 h 6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48"/>
              <a:gd name="T145" fmla="*/ 0 h 67"/>
              <a:gd name="T146" fmla="*/ 48 w 48"/>
              <a:gd name="T147" fmla="*/ 67 h 67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48" h="67">
                <a:moveTo>
                  <a:pt x="46" y="48"/>
                </a:moveTo>
                <a:lnTo>
                  <a:pt x="48" y="57"/>
                </a:lnTo>
                <a:lnTo>
                  <a:pt x="41" y="59"/>
                </a:lnTo>
                <a:lnTo>
                  <a:pt x="40" y="60"/>
                </a:lnTo>
                <a:lnTo>
                  <a:pt x="36" y="60"/>
                </a:lnTo>
                <a:lnTo>
                  <a:pt x="32" y="61"/>
                </a:lnTo>
                <a:lnTo>
                  <a:pt x="26" y="62"/>
                </a:lnTo>
                <a:lnTo>
                  <a:pt x="24" y="63"/>
                </a:lnTo>
                <a:lnTo>
                  <a:pt x="22" y="63"/>
                </a:lnTo>
                <a:lnTo>
                  <a:pt x="23" y="66"/>
                </a:lnTo>
                <a:lnTo>
                  <a:pt x="19" y="66"/>
                </a:lnTo>
                <a:lnTo>
                  <a:pt x="10" y="67"/>
                </a:lnTo>
                <a:lnTo>
                  <a:pt x="7" y="67"/>
                </a:lnTo>
                <a:lnTo>
                  <a:pt x="6" y="67"/>
                </a:lnTo>
                <a:lnTo>
                  <a:pt x="2" y="67"/>
                </a:lnTo>
                <a:lnTo>
                  <a:pt x="2" y="66"/>
                </a:lnTo>
                <a:lnTo>
                  <a:pt x="3" y="64"/>
                </a:lnTo>
                <a:lnTo>
                  <a:pt x="3" y="62"/>
                </a:lnTo>
                <a:lnTo>
                  <a:pt x="4" y="61"/>
                </a:lnTo>
                <a:lnTo>
                  <a:pt x="6" y="46"/>
                </a:lnTo>
                <a:lnTo>
                  <a:pt x="6" y="45"/>
                </a:lnTo>
                <a:lnTo>
                  <a:pt x="6" y="44"/>
                </a:lnTo>
                <a:lnTo>
                  <a:pt x="6" y="42"/>
                </a:lnTo>
                <a:lnTo>
                  <a:pt x="5" y="41"/>
                </a:lnTo>
                <a:lnTo>
                  <a:pt x="5" y="39"/>
                </a:lnTo>
                <a:lnTo>
                  <a:pt x="5" y="38"/>
                </a:lnTo>
                <a:lnTo>
                  <a:pt x="4" y="36"/>
                </a:lnTo>
                <a:lnTo>
                  <a:pt x="1" y="29"/>
                </a:lnTo>
                <a:lnTo>
                  <a:pt x="1" y="26"/>
                </a:lnTo>
                <a:lnTo>
                  <a:pt x="0" y="23"/>
                </a:lnTo>
                <a:lnTo>
                  <a:pt x="0" y="21"/>
                </a:lnTo>
                <a:lnTo>
                  <a:pt x="0" y="7"/>
                </a:lnTo>
                <a:lnTo>
                  <a:pt x="1" y="5"/>
                </a:lnTo>
                <a:lnTo>
                  <a:pt x="1" y="4"/>
                </a:lnTo>
                <a:lnTo>
                  <a:pt x="2" y="3"/>
                </a:lnTo>
                <a:lnTo>
                  <a:pt x="3" y="2"/>
                </a:lnTo>
                <a:lnTo>
                  <a:pt x="4" y="1"/>
                </a:lnTo>
                <a:lnTo>
                  <a:pt x="5" y="1"/>
                </a:lnTo>
                <a:lnTo>
                  <a:pt x="7" y="1"/>
                </a:lnTo>
                <a:lnTo>
                  <a:pt x="34" y="0"/>
                </a:lnTo>
                <a:lnTo>
                  <a:pt x="35" y="2"/>
                </a:lnTo>
                <a:lnTo>
                  <a:pt x="35" y="14"/>
                </a:lnTo>
                <a:lnTo>
                  <a:pt x="36" y="17"/>
                </a:lnTo>
                <a:lnTo>
                  <a:pt x="42" y="35"/>
                </a:lnTo>
                <a:lnTo>
                  <a:pt x="44" y="38"/>
                </a:lnTo>
                <a:lnTo>
                  <a:pt x="44" y="40"/>
                </a:lnTo>
                <a:lnTo>
                  <a:pt x="44" y="42"/>
                </a:lnTo>
                <a:lnTo>
                  <a:pt x="46" y="48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7" name="Freeform 115"/>
          <xdr:cNvSpPr>
            <a:spLocks/>
          </xdr:cNvSpPr>
        </xdr:nvSpPr>
        <xdr:spPr bwMode="auto">
          <a:xfrm>
            <a:off x="5933639" y="2482076"/>
            <a:ext cx="571068" cy="607636"/>
          </a:xfrm>
          <a:custGeom>
            <a:avLst/>
            <a:gdLst>
              <a:gd name="T0" fmla="*/ 0 w 60"/>
              <a:gd name="T1" fmla="*/ 2147483647 h 62"/>
              <a:gd name="T2" fmla="*/ 2147483647 w 60"/>
              <a:gd name="T3" fmla="*/ 2147483647 h 62"/>
              <a:gd name="T4" fmla="*/ 2147483647 w 60"/>
              <a:gd name="T5" fmla="*/ 2147483647 h 62"/>
              <a:gd name="T6" fmla="*/ 2147483647 w 60"/>
              <a:gd name="T7" fmla="*/ 2147483647 h 62"/>
              <a:gd name="T8" fmla="*/ 2147483647 w 60"/>
              <a:gd name="T9" fmla="*/ 2147483647 h 62"/>
              <a:gd name="T10" fmla="*/ 2147483647 w 60"/>
              <a:gd name="T11" fmla="*/ 2147483647 h 62"/>
              <a:gd name="T12" fmla="*/ 2147483647 w 60"/>
              <a:gd name="T13" fmla="*/ 2147483647 h 62"/>
              <a:gd name="T14" fmla="*/ 2147483647 w 60"/>
              <a:gd name="T15" fmla="*/ 0 h 62"/>
              <a:gd name="T16" fmla="*/ 2147483647 w 60"/>
              <a:gd name="T17" fmla="*/ 0 h 62"/>
              <a:gd name="T18" fmla="*/ 2147483647 w 60"/>
              <a:gd name="T19" fmla="*/ 0 h 62"/>
              <a:gd name="T20" fmla="*/ 2147483647 w 60"/>
              <a:gd name="T21" fmla="*/ 2147483647 h 62"/>
              <a:gd name="T22" fmla="*/ 2147483647 w 60"/>
              <a:gd name="T23" fmla="*/ 2147483647 h 62"/>
              <a:gd name="T24" fmla="*/ 2147483647 w 60"/>
              <a:gd name="T25" fmla="*/ 2147483647 h 62"/>
              <a:gd name="T26" fmla="*/ 2147483647 w 60"/>
              <a:gd name="T27" fmla="*/ 2147483647 h 62"/>
              <a:gd name="T28" fmla="*/ 2147483647 w 60"/>
              <a:gd name="T29" fmla="*/ 2147483647 h 62"/>
              <a:gd name="T30" fmla="*/ 2147483647 w 60"/>
              <a:gd name="T31" fmla="*/ 2147483647 h 62"/>
              <a:gd name="T32" fmla="*/ 2147483647 w 60"/>
              <a:gd name="T33" fmla="*/ 2147483647 h 62"/>
              <a:gd name="T34" fmla="*/ 2147483647 w 60"/>
              <a:gd name="T35" fmla="*/ 2147483647 h 62"/>
              <a:gd name="T36" fmla="*/ 2147483647 w 60"/>
              <a:gd name="T37" fmla="*/ 2147483647 h 62"/>
              <a:gd name="T38" fmla="*/ 2147483647 w 60"/>
              <a:gd name="T39" fmla="*/ 2147483647 h 62"/>
              <a:gd name="T40" fmla="*/ 2147483647 w 60"/>
              <a:gd name="T41" fmla="*/ 2147483647 h 62"/>
              <a:gd name="T42" fmla="*/ 2147483647 w 60"/>
              <a:gd name="T43" fmla="*/ 2147483647 h 62"/>
              <a:gd name="T44" fmla="*/ 2147483647 w 60"/>
              <a:gd name="T45" fmla="*/ 2147483647 h 62"/>
              <a:gd name="T46" fmla="*/ 2147483647 w 60"/>
              <a:gd name="T47" fmla="*/ 2147483647 h 62"/>
              <a:gd name="T48" fmla="*/ 2147483647 w 60"/>
              <a:gd name="T49" fmla="*/ 2147483647 h 62"/>
              <a:gd name="T50" fmla="*/ 2147483647 w 60"/>
              <a:gd name="T51" fmla="*/ 2147483647 h 62"/>
              <a:gd name="T52" fmla="*/ 2147483647 w 60"/>
              <a:gd name="T53" fmla="*/ 2147483647 h 62"/>
              <a:gd name="T54" fmla="*/ 2147483647 w 60"/>
              <a:gd name="T55" fmla="*/ 2147483647 h 62"/>
              <a:gd name="T56" fmla="*/ 2147483647 w 60"/>
              <a:gd name="T57" fmla="*/ 2147483647 h 62"/>
              <a:gd name="T58" fmla="*/ 2147483647 w 60"/>
              <a:gd name="T59" fmla="*/ 2147483647 h 62"/>
              <a:gd name="T60" fmla="*/ 2147483647 w 60"/>
              <a:gd name="T61" fmla="*/ 2147483647 h 62"/>
              <a:gd name="T62" fmla="*/ 2147483647 w 60"/>
              <a:gd name="T63" fmla="*/ 2147483647 h 62"/>
              <a:gd name="T64" fmla="*/ 2147483647 w 60"/>
              <a:gd name="T65" fmla="*/ 2147483647 h 62"/>
              <a:gd name="T66" fmla="*/ 2147483647 w 60"/>
              <a:gd name="T67" fmla="*/ 2147483647 h 62"/>
              <a:gd name="T68" fmla="*/ 2147483647 w 60"/>
              <a:gd name="T69" fmla="*/ 2147483647 h 62"/>
              <a:gd name="T70" fmla="*/ 2147483647 w 60"/>
              <a:gd name="T71" fmla="*/ 2147483647 h 62"/>
              <a:gd name="T72" fmla="*/ 2147483647 w 60"/>
              <a:gd name="T73" fmla="*/ 2147483647 h 62"/>
              <a:gd name="T74" fmla="*/ 2147483647 w 60"/>
              <a:gd name="T75" fmla="*/ 2147483647 h 62"/>
              <a:gd name="T76" fmla="*/ 2147483647 w 60"/>
              <a:gd name="T77" fmla="*/ 2147483647 h 62"/>
              <a:gd name="T78" fmla="*/ 2147483647 w 60"/>
              <a:gd name="T79" fmla="*/ 2147483647 h 62"/>
              <a:gd name="T80" fmla="*/ 2147483647 w 60"/>
              <a:gd name="T81" fmla="*/ 2147483647 h 62"/>
              <a:gd name="T82" fmla="*/ 2147483647 w 60"/>
              <a:gd name="T83" fmla="*/ 2147483647 h 62"/>
              <a:gd name="T84" fmla="*/ 0 w 60"/>
              <a:gd name="T85" fmla="*/ 2147483647 h 62"/>
              <a:gd name="T86" fmla="*/ 0 w 60"/>
              <a:gd name="T87" fmla="*/ 2147483647 h 6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60"/>
              <a:gd name="T133" fmla="*/ 0 h 62"/>
              <a:gd name="T134" fmla="*/ 60 w 60"/>
              <a:gd name="T135" fmla="*/ 62 h 6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60" h="62">
                <a:moveTo>
                  <a:pt x="0" y="23"/>
                </a:moveTo>
                <a:lnTo>
                  <a:pt x="10" y="23"/>
                </a:lnTo>
                <a:lnTo>
                  <a:pt x="11" y="22"/>
                </a:lnTo>
                <a:lnTo>
                  <a:pt x="13" y="22"/>
                </a:lnTo>
                <a:lnTo>
                  <a:pt x="14" y="21"/>
                </a:lnTo>
                <a:lnTo>
                  <a:pt x="15" y="20"/>
                </a:lnTo>
                <a:lnTo>
                  <a:pt x="34" y="1"/>
                </a:lnTo>
                <a:lnTo>
                  <a:pt x="33" y="0"/>
                </a:lnTo>
                <a:lnTo>
                  <a:pt x="36" y="0"/>
                </a:lnTo>
                <a:lnTo>
                  <a:pt x="40" y="0"/>
                </a:lnTo>
                <a:lnTo>
                  <a:pt x="45" y="1"/>
                </a:lnTo>
                <a:lnTo>
                  <a:pt x="46" y="2"/>
                </a:lnTo>
                <a:lnTo>
                  <a:pt x="47" y="2"/>
                </a:lnTo>
                <a:lnTo>
                  <a:pt x="48" y="3"/>
                </a:lnTo>
                <a:lnTo>
                  <a:pt x="54" y="4"/>
                </a:lnTo>
                <a:lnTo>
                  <a:pt x="55" y="4"/>
                </a:lnTo>
                <a:lnTo>
                  <a:pt x="57" y="4"/>
                </a:lnTo>
                <a:lnTo>
                  <a:pt x="58" y="4"/>
                </a:lnTo>
                <a:lnTo>
                  <a:pt x="60" y="3"/>
                </a:lnTo>
                <a:lnTo>
                  <a:pt x="59" y="6"/>
                </a:lnTo>
                <a:lnTo>
                  <a:pt x="59" y="7"/>
                </a:lnTo>
                <a:lnTo>
                  <a:pt x="59" y="8"/>
                </a:lnTo>
                <a:lnTo>
                  <a:pt x="58" y="10"/>
                </a:lnTo>
                <a:lnTo>
                  <a:pt x="58" y="11"/>
                </a:lnTo>
                <a:lnTo>
                  <a:pt x="57" y="13"/>
                </a:lnTo>
                <a:lnTo>
                  <a:pt x="56" y="15"/>
                </a:lnTo>
                <a:lnTo>
                  <a:pt x="56" y="16"/>
                </a:lnTo>
                <a:lnTo>
                  <a:pt x="55" y="17"/>
                </a:lnTo>
                <a:lnTo>
                  <a:pt x="55" y="19"/>
                </a:lnTo>
                <a:lnTo>
                  <a:pt x="55" y="21"/>
                </a:lnTo>
                <a:lnTo>
                  <a:pt x="55" y="24"/>
                </a:lnTo>
                <a:lnTo>
                  <a:pt x="56" y="39"/>
                </a:lnTo>
                <a:lnTo>
                  <a:pt x="29" y="40"/>
                </a:lnTo>
                <a:lnTo>
                  <a:pt x="27" y="40"/>
                </a:lnTo>
                <a:lnTo>
                  <a:pt x="26" y="40"/>
                </a:lnTo>
                <a:lnTo>
                  <a:pt x="25" y="41"/>
                </a:lnTo>
                <a:lnTo>
                  <a:pt x="24" y="42"/>
                </a:lnTo>
                <a:lnTo>
                  <a:pt x="23" y="43"/>
                </a:lnTo>
                <a:lnTo>
                  <a:pt x="23" y="44"/>
                </a:lnTo>
                <a:lnTo>
                  <a:pt x="22" y="46"/>
                </a:lnTo>
                <a:lnTo>
                  <a:pt x="22" y="60"/>
                </a:lnTo>
                <a:lnTo>
                  <a:pt x="22" y="62"/>
                </a:lnTo>
                <a:lnTo>
                  <a:pt x="0" y="62"/>
                </a:lnTo>
                <a:lnTo>
                  <a:pt x="0" y="23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8" name="Freeform 116"/>
          <xdr:cNvSpPr>
            <a:spLocks/>
          </xdr:cNvSpPr>
        </xdr:nvSpPr>
        <xdr:spPr bwMode="auto">
          <a:xfrm>
            <a:off x="5628006" y="1922972"/>
            <a:ext cx="838498" cy="784298"/>
          </a:xfrm>
          <a:custGeom>
            <a:avLst/>
            <a:gdLst>
              <a:gd name="T0" fmla="*/ 2147483647 w 88"/>
              <a:gd name="T1" fmla="*/ 0 h 80"/>
              <a:gd name="T2" fmla="*/ 2147483647 w 88"/>
              <a:gd name="T3" fmla="*/ 0 h 80"/>
              <a:gd name="T4" fmla="*/ 2147483647 w 88"/>
              <a:gd name="T5" fmla="*/ 2147483647 h 80"/>
              <a:gd name="T6" fmla="*/ 2147483647 w 88"/>
              <a:gd name="T7" fmla="*/ 2147483647 h 80"/>
              <a:gd name="T8" fmla="*/ 2147483647 w 88"/>
              <a:gd name="T9" fmla="*/ 2147483647 h 80"/>
              <a:gd name="T10" fmla="*/ 2147483647 w 88"/>
              <a:gd name="T11" fmla="*/ 2147483647 h 80"/>
              <a:gd name="T12" fmla="*/ 2147483647 w 88"/>
              <a:gd name="T13" fmla="*/ 2147483647 h 80"/>
              <a:gd name="T14" fmla="*/ 2147483647 w 88"/>
              <a:gd name="T15" fmla="*/ 2147483647 h 80"/>
              <a:gd name="T16" fmla="*/ 2147483647 w 88"/>
              <a:gd name="T17" fmla="*/ 2147483647 h 80"/>
              <a:gd name="T18" fmla="*/ 2147483647 w 88"/>
              <a:gd name="T19" fmla="*/ 2147483647 h 80"/>
              <a:gd name="T20" fmla="*/ 0 w 88"/>
              <a:gd name="T21" fmla="*/ 2147483647 h 80"/>
              <a:gd name="T22" fmla="*/ 0 w 88"/>
              <a:gd name="T23" fmla="*/ 2147483647 h 80"/>
              <a:gd name="T24" fmla="*/ 0 w 88"/>
              <a:gd name="T25" fmla="*/ 2147483647 h 80"/>
              <a:gd name="T26" fmla="*/ 2147483647 w 88"/>
              <a:gd name="T27" fmla="*/ 2147483647 h 80"/>
              <a:gd name="T28" fmla="*/ 2147483647 w 88"/>
              <a:gd name="T29" fmla="*/ 2147483647 h 80"/>
              <a:gd name="T30" fmla="*/ 2147483647 w 88"/>
              <a:gd name="T31" fmla="*/ 2147483647 h 80"/>
              <a:gd name="T32" fmla="*/ 2147483647 w 88"/>
              <a:gd name="T33" fmla="*/ 2147483647 h 80"/>
              <a:gd name="T34" fmla="*/ 2147483647 w 88"/>
              <a:gd name="T35" fmla="*/ 2147483647 h 80"/>
              <a:gd name="T36" fmla="*/ 2147483647 w 88"/>
              <a:gd name="T37" fmla="*/ 2147483647 h 80"/>
              <a:gd name="T38" fmla="*/ 2147483647 w 88"/>
              <a:gd name="T39" fmla="*/ 2147483647 h 80"/>
              <a:gd name="T40" fmla="*/ 2147483647 w 88"/>
              <a:gd name="T41" fmla="*/ 2147483647 h 80"/>
              <a:gd name="T42" fmla="*/ 2147483647 w 88"/>
              <a:gd name="T43" fmla="*/ 2147483647 h 80"/>
              <a:gd name="T44" fmla="*/ 2147483647 w 88"/>
              <a:gd name="T45" fmla="*/ 2147483647 h 80"/>
              <a:gd name="T46" fmla="*/ 2147483647 w 88"/>
              <a:gd name="T47" fmla="*/ 2147483647 h 80"/>
              <a:gd name="T48" fmla="*/ 2147483647 w 88"/>
              <a:gd name="T49" fmla="*/ 2147483647 h 80"/>
              <a:gd name="T50" fmla="*/ 2147483647 w 88"/>
              <a:gd name="T51" fmla="*/ 2147483647 h 80"/>
              <a:gd name="T52" fmla="*/ 2147483647 w 88"/>
              <a:gd name="T53" fmla="*/ 2147483647 h 80"/>
              <a:gd name="T54" fmla="*/ 2147483647 w 88"/>
              <a:gd name="T55" fmla="*/ 2147483647 h 80"/>
              <a:gd name="T56" fmla="*/ 2147483647 w 88"/>
              <a:gd name="T57" fmla="*/ 2147483647 h 80"/>
              <a:gd name="T58" fmla="*/ 2147483647 w 88"/>
              <a:gd name="T59" fmla="*/ 2147483647 h 80"/>
              <a:gd name="T60" fmla="*/ 2147483647 w 88"/>
              <a:gd name="T61" fmla="*/ 2147483647 h 80"/>
              <a:gd name="T62" fmla="*/ 2147483647 w 88"/>
              <a:gd name="T63" fmla="*/ 2147483647 h 80"/>
              <a:gd name="T64" fmla="*/ 2147483647 w 88"/>
              <a:gd name="T65" fmla="*/ 2147483647 h 80"/>
              <a:gd name="T66" fmla="*/ 2147483647 w 88"/>
              <a:gd name="T67" fmla="*/ 2147483647 h 80"/>
              <a:gd name="T68" fmla="*/ 2147483647 w 88"/>
              <a:gd name="T69" fmla="*/ 2147483647 h 80"/>
              <a:gd name="T70" fmla="*/ 2147483647 w 88"/>
              <a:gd name="T71" fmla="*/ 2147483647 h 80"/>
              <a:gd name="T72" fmla="*/ 2147483647 w 88"/>
              <a:gd name="T73" fmla="*/ 2147483647 h 80"/>
              <a:gd name="T74" fmla="*/ 2147483647 w 88"/>
              <a:gd name="T75" fmla="*/ 2147483647 h 80"/>
              <a:gd name="T76" fmla="*/ 2147483647 w 88"/>
              <a:gd name="T77" fmla="*/ 2147483647 h 80"/>
              <a:gd name="T78" fmla="*/ 2147483647 w 88"/>
              <a:gd name="T79" fmla="*/ 2147483647 h 80"/>
              <a:gd name="T80" fmla="*/ 2147483647 w 88"/>
              <a:gd name="T81" fmla="*/ 2147483647 h 80"/>
              <a:gd name="T82" fmla="*/ 2147483647 w 88"/>
              <a:gd name="T83" fmla="*/ 2147483647 h 80"/>
              <a:gd name="T84" fmla="*/ 2147483647 w 88"/>
              <a:gd name="T85" fmla="*/ 0 h 80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88"/>
              <a:gd name="T130" fmla="*/ 0 h 80"/>
              <a:gd name="T131" fmla="*/ 88 w 88"/>
              <a:gd name="T132" fmla="*/ 80 h 80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88" h="80">
                <a:moveTo>
                  <a:pt x="72" y="0"/>
                </a:moveTo>
                <a:lnTo>
                  <a:pt x="16" y="0"/>
                </a:lnTo>
                <a:lnTo>
                  <a:pt x="13" y="1"/>
                </a:lnTo>
                <a:lnTo>
                  <a:pt x="11" y="1"/>
                </a:lnTo>
                <a:lnTo>
                  <a:pt x="9" y="2"/>
                </a:lnTo>
                <a:lnTo>
                  <a:pt x="8" y="3"/>
                </a:lnTo>
                <a:lnTo>
                  <a:pt x="7" y="5"/>
                </a:lnTo>
                <a:lnTo>
                  <a:pt x="4" y="9"/>
                </a:lnTo>
                <a:lnTo>
                  <a:pt x="3" y="12"/>
                </a:lnTo>
                <a:lnTo>
                  <a:pt x="1" y="17"/>
                </a:lnTo>
                <a:lnTo>
                  <a:pt x="0" y="20"/>
                </a:lnTo>
                <a:lnTo>
                  <a:pt x="0" y="23"/>
                </a:lnTo>
                <a:lnTo>
                  <a:pt x="0" y="35"/>
                </a:lnTo>
                <a:lnTo>
                  <a:pt x="1" y="61"/>
                </a:lnTo>
                <a:lnTo>
                  <a:pt x="3" y="61"/>
                </a:lnTo>
                <a:lnTo>
                  <a:pt x="21" y="77"/>
                </a:lnTo>
                <a:lnTo>
                  <a:pt x="23" y="79"/>
                </a:lnTo>
                <a:lnTo>
                  <a:pt x="24" y="79"/>
                </a:lnTo>
                <a:lnTo>
                  <a:pt x="25" y="80"/>
                </a:lnTo>
                <a:lnTo>
                  <a:pt x="27" y="80"/>
                </a:lnTo>
                <a:lnTo>
                  <a:pt x="32" y="80"/>
                </a:lnTo>
                <a:lnTo>
                  <a:pt x="42" y="80"/>
                </a:lnTo>
                <a:lnTo>
                  <a:pt x="43" y="79"/>
                </a:lnTo>
                <a:lnTo>
                  <a:pt x="45" y="79"/>
                </a:lnTo>
                <a:lnTo>
                  <a:pt x="46" y="78"/>
                </a:lnTo>
                <a:lnTo>
                  <a:pt x="47" y="77"/>
                </a:lnTo>
                <a:lnTo>
                  <a:pt x="66" y="58"/>
                </a:lnTo>
                <a:lnTo>
                  <a:pt x="65" y="57"/>
                </a:lnTo>
                <a:lnTo>
                  <a:pt x="60" y="57"/>
                </a:lnTo>
                <a:lnTo>
                  <a:pt x="63" y="46"/>
                </a:lnTo>
                <a:lnTo>
                  <a:pt x="63" y="41"/>
                </a:lnTo>
                <a:lnTo>
                  <a:pt x="79" y="40"/>
                </a:lnTo>
                <a:lnTo>
                  <a:pt x="88" y="40"/>
                </a:lnTo>
                <a:lnTo>
                  <a:pt x="88" y="32"/>
                </a:lnTo>
                <a:lnTo>
                  <a:pt x="87" y="30"/>
                </a:lnTo>
                <a:lnTo>
                  <a:pt x="87" y="28"/>
                </a:lnTo>
                <a:lnTo>
                  <a:pt x="87" y="25"/>
                </a:lnTo>
                <a:lnTo>
                  <a:pt x="87" y="13"/>
                </a:lnTo>
                <a:lnTo>
                  <a:pt x="82" y="12"/>
                </a:lnTo>
                <a:lnTo>
                  <a:pt x="82" y="6"/>
                </a:lnTo>
                <a:lnTo>
                  <a:pt x="82" y="1"/>
                </a:lnTo>
                <a:lnTo>
                  <a:pt x="72" y="1"/>
                </a:lnTo>
                <a:lnTo>
                  <a:pt x="7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19" name="Freeform 117"/>
          <xdr:cNvSpPr>
            <a:spLocks/>
          </xdr:cNvSpPr>
        </xdr:nvSpPr>
        <xdr:spPr bwMode="auto">
          <a:xfrm>
            <a:off x="6199075" y="2196695"/>
            <a:ext cx="876700" cy="580466"/>
          </a:xfrm>
          <a:custGeom>
            <a:avLst/>
            <a:gdLst>
              <a:gd name="T0" fmla="*/ 2147483647 w 92"/>
              <a:gd name="T1" fmla="*/ 2147483647 h 59"/>
              <a:gd name="T2" fmla="*/ 2147483647 w 92"/>
              <a:gd name="T3" fmla="*/ 2147483647 h 59"/>
              <a:gd name="T4" fmla="*/ 2147483647 w 92"/>
              <a:gd name="T5" fmla="*/ 2147483647 h 59"/>
              <a:gd name="T6" fmla="*/ 2147483647 w 92"/>
              <a:gd name="T7" fmla="*/ 2147483647 h 59"/>
              <a:gd name="T8" fmla="*/ 2147483647 w 92"/>
              <a:gd name="T9" fmla="*/ 2147483647 h 59"/>
              <a:gd name="T10" fmla="*/ 2147483647 w 92"/>
              <a:gd name="T11" fmla="*/ 2147483647 h 59"/>
              <a:gd name="T12" fmla="*/ 2147483647 w 92"/>
              <a:gd name="T13" fmla="*/ 2147483647 h 59"/>
              <a:gd name="T14" fmla="*/ 2147483647 w 92"/>
              <a:gd name="T15" fmla="*/ 2147483647 h 59"/>
              <a:gd name="T16" fmla="*/ 2147483647 w 92"/>
              <a:gd name="T17" fmla="*/ 2147483647 h 59"/>
              <a:gd name="T18" fmla="*/ 2147483647 w 92"/>
              <a:gd name="T19" fmla="*/ 2147483647 h 59"/>
              <a:gd name="T20" fmla="*/ 2147483647 w 92"/>
              <a:gd name="T21" fmla="*/ 2147483647 h 59"/>
              <a:gd name="T22" fmla="*/ 2147483647 w 92"/>
              <a:gd name="T23" fmla="*/ 2147483647 h 59"/>
              <a:gd name="T24" fmla="*/ 2147483647 w 92"/>
              <a:gd name="T25" fmla="*/ 2147483647 h 59"/>
              <a:gd name="T26" fmla="*/ 2147483647 w 92"/>
              <a:gd name="T27" fmla="*/ 2147483647 h 59"/>
              <a:gd name="T28" fmla="*/ 2147483647 w 92"/>
              <a:gd name="T29" fmla="*/ 2147483647 h 59"/>
              <a:gd name="T30" fmla="*/ 2147483647 w 92"/>
              <a:gd name="T31" fmla="*/ 2147483647 h 59"/>
              <a:gd name="T32" fmla="*/ 2147483647 w 92"/>
              <a:gd name="T33" fmla="*/ 2147483647 h 59"/>
              <a:gd name="T34" fmla="*/ 2147483647 w 92"/>
              <a:gd name="T35" fmla="*/ 2147483647 h 59"/>
              <a:gd name="T36" fmla="*/ 2147483647 w 92"/>
              <a:gd name="T37" fmla="*/ 2147483647 h 59"/>
              <a:gd name="T38" fmla="*/ 2147483647 w 92"/>
              <a:gd name="T39" fmla="*/ 2147483647 h 59"/>
              <a:gd name="T40" fmla="*/ 2147483647 w 92"/>
              <a:gd name="T41" fmla="*/ 2147483647 h 59"/>
              <a:gd name="T42" fmla="*/ 2147483647 w 92"/>
              <a:gd name="T43" fmla="*/ 2147483647 h 59"/>
              <a:gd name="T44" fmla="*/ 2147483647 w 92"/>
              <a:gd name="T45" fmla="*/ 2147483647 h 59"/>
              <a:gd name="T46" fmla="*/ 2147483647 w 92"/>
              <a:gd name="T47" fmla="*/ 2147483647 h 59"/>
              <a:gd name="T48" fmla="*/ 2147483647 w 92"/>
              <a:gd name="T49" fmla="*/ 2147483647 h 59"/>
              <a:gd name="T50" fmla="*/ 2147483647 w 92"/>
              <a:gd name="T51" fmla="*/ 2147483647 h 59"/>
              <a:gd name="T52" fmla="*/ 2147483647 w 92"/>
              <a:gd name="T53" fmla="*/ 2147483647 h 59"/>
              <a:gd name="T54" fmla="*/ 2147483647 w 92"/>
              <a:gd name="T55" fmla="*/ 2147483647 h 59"/>
              <a:gd name="T56" fmla="*/ 2147483647 w 92"/>
              <a:gd name="T57" fmla="*/ 2147483647 h 59"/>
              <a:gd name="T58" fmla="*/ 2147483647 w 92"/>
              <a:gd name="T59" fmla="*/ 2147483647 h 59"/>
              <a:gd name="T60" fmla="*/ 2147483647 w 92"/>
              <a:gd name="T61" fmla="*/ 2147483647 h 59"/>
              <a:gd name="T62" fmla="*/ 2147483647 w 92"/>
              <a:gd name="T63" fmla="*/ 2147483647 h 59"/>
              <a:gd name="T64" fmla="*/ 0 w 92"/>
              <a:gd name="T65" fmla="*/ 2147483647 h 59"/>
              <a:gd name="T66" fmla="*/ 2147483647 w 92"/>
              <a:gd name="T67" fmla="*/ 2147483647 h 59"/>
              <a:gd name="T68" fmla="*/ 2147483647 w 92"/>
              <a:gd name="T69" fmla="*/ 2147483647 h 59"/>
              <a:gd name="T70" fmla="*/ 2147483647 w 92"/>
              <a:gd name="T71" fmla="*/ 2147483647 h 59"/>
              <a:gd name="T72" fmla="*/ 2147483647 w 92"/>
              <a:gd name="T73" fmla="*/ 2147483647 h 59"/>
              <a:gd name="T74" fmla="*/ 2147483647 w 92"/>
              <a:gd name="T75" fmla="*/ 2147483647 h 59"/>
              <a:gd name="T76" fmla="*/ 2147483647 w 92"/>
              <a:gd name="T77" fmla="*/ 2147483647 h 59"/>
              <a:gd name="T78" fmla="*/ 2147483647 w 92"/>
              <a:gd name="T79" fmla="*/ 0 h 59"/>
              <a:gd name="T80" fmla="*/ 2147483647 w 92"/>
              <a:gd name="T81" fmla="*/ 0 h 59"/>
              <a:gd name="T82" fmla="*/ 2147483647 w 92"/>
              <a:gd name="T83" fmla="*/ 0 h 59"/>
              <a:gd name="T84" fmla="*/ 2147483647 w 92"/>
              <a:gd name="T85" fmla="*/ 0 h 59"/>
              <a:gd name="T86" fmla="*/ 2147483647 w 92"/>
              <a:gd name="T87" fmla="*/ 0 h 59"/>
              <a:gd name="T88" fmla="*/ 2147483647 w 92"/>
              <a:gd name="T89" fmla="*/ 2147483647 h 59"/>
              <a:gd name="T90" fmla="*/ 2147483647 w 92"/>
              <a:gd name="T91" fmla="*/ 2147483647 h 59"/>
              <a:gd name="T92" fmla="*/ 2147483647 w 92"/>
              <a:gd name="T93" fmla="*/ 2147483647 h 59"/>
              <a:gd name="T94" fmla="*/ 2147483647 w 92"/>
              <a:gd name="T95" fmla="*/ 2147483647 h 59"/>
              <a:gd name="T96" fmla="*/ 2147483647 w 92"/>
              <a:gd name="T97" fmla="*/ 2147483647 h 5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92"/>
              <a:gd name="T148" fmla="*/ 0 h 59"/>
              <a:gd name="T149" fmla="*/ 92 w 92"/>
              <a:gd name="T150" fmla="*/ 59 h 5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92" h="59">
                <a:moveTo>
                  <a:pt x="92" y="56"/>
                </a:moveTo>
                <a:lnTo>
                  <a:pt x="83" y="58"/>
                </a:lnTo>
                <a:lnTo>
                  <a:pt x="75" y="59"/>
                </a:lnTo>
                <a:lnTo>
                  <a:pt x="72" y="59"/>
                </a:lnTo>
                <a:lnTo>
                  <a:pt x="68" y="59"/>
                </a:lnTo>
                <a:lnTo>
                  <a:pt x="57" y="56"/>
                </a:lnTo>
                <a:lnTo>
                  <a:pt x="48" y="55"/>
                </a:lnTo>
                <a:lnTo>
                  <a:pt x="37" y="52"/>
                </a:lnTo>
                <a:lnTo>
                  <a:pt x="34" y="52"/>
                </a:lnTo>
                <a:lnTo>
                  <a:pt x="27" y="53"/>
                </a:lnTo>
                <a:lnTo>
                  <a:pt x="27" y="50"/>
                </a:lnTo>
                <a:lnTo>
                  <a:pt x="27" y="48"/>
                </a:lnTo>
                <a:lnTo>
                  <a:pt x="27" y="46"/>
                </a:lnTo>
                <a:lnTo>
                  <a:pt x="28" y="45"/>
                </a:lnTo>
                <a:lnTo>
                  <a:pt x="28" y="44"/>
                </a:lnTo>
                <a:lnTo>
                  <a:pt x="29" y="42"/>
                </a:lnTo>
                <a:lnTo>
                  <a:pt x="30" y="40"/>
                </a:lnTo>
                <a:lnTo>
                  <a:pt x="30" y="39"/>
                </a:lnTo>
                <a:lnTo>
                  <a:pt x="31" y="37"/>
                </a:lnTo>
                <a:lnTo>
                  <a:pt x="31" y="35"/>
                </a:lnTo>
                <a:lnTo>
                  <a:pt x="32" y="32"/>
                </a:lnTo>
                <a:lnTo>
                  <a:pt x="30" y="33"/>
                </a:lnTo>
                <a:lnTo>
                  <a:pt x="29" y="33"/>
                </a:lnTo>
                <a:lnTo>
                  <a:pt x="27" y="33"/>
                </a:lnTo>
                <a:lnTo>
                  <a:pt x="26" y="33"/>
                </a:lnTo>
                <a:lnTo>
                  <a:pt x="20" y="32"/>
                </a:lnTo>
                <a:lnTo>
                  <a:pt x="19" y="31"/>
                </a:lnTo>
                <a:lnTo>
                  <a:pt x="18" y="31"/>
                </a:lnTo>
                <a:lnTo>
                  <a:pt x="17" y="30"/>
                </a:lnTo>
                <a:lnTo>
                  <a:pt x="12" y="29"/>
                </a:lnTo>
                <a:lnTo>
                  <a:pt x="8" y="29"/>
                </a:lnTo>
                <a:lnTo>
                  <a:pt x="5" y="29"/>
                </a:lnTo>
                <a:lnTo>
                  <a:pt x="0" y="29"/>
                </a:lnTo>
                <a:lnTo>
                  <a:pt x="3" y="18"/>
                </a:lnTo>
                <a:lnTo>
                  <a:pt x="3" y="13"/>
                </a:lnTo>
                <a:lnTo>
                  <a:pt x="19" y="12"/>
                </a:lnTo>
                <a:lnTo>
                  <a:pt x="28" y="12"/>
                </a:lnTo>
                <a:lnTo>
                  <a:pt x="28" y="4"/>
                </a:lnTo>
                <a:lnTo>
                  <a:pt x="27" y="2"/>
                </a:lnTo>
                <a:lnTo>
                  <a:pt x="27" y="0"/>
                </a:lnTo>
                <a:lnTo>
                  <a:pt x="37" y="0"/>
                </a:lnTo>
                <a:lnTo>
                  <a:pt x="68" y="0"/>
                </a:lnTo>
                <a:lnTo>
                  <a:pt x="76" y="0"/>
                </a:lnTo>
                <a:lnTo>
                  <a:pt x="79" y="0"/>
                </a:lnTo>
                <a:lnTo>
                  <a:pt x="82" y="10"/>
                </a:lnTo>
                <a:lnTo>
                  <a:pt x="85" y="10"/>
                </a:lnTo>
                <a:lnTo>
                  <a:pt x="89" y="28"/>
                </a:lnTo>
                <a:lnTo>
                  <a:pt x="89" y="37"/>
                </a:lnTo>
                <a:lnTo>
                  <a:pt x="92" y="56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0" name="Freeform 118"/>
          <xdr:cNvSpPr>
            <a:spLocks/>
          </xdr:cNvSpPr>
        </xdr:nvSpPr>
        <xdr:spPr bwMode="auto">
          <a:xfrm>
            <a:off x="5467632" y="1519165"/>
            <a:ext cx="846055" cy="757129"/>
          </a:xfrm>
          <a:custGeom>
            <a:avLst/>
            <a:gdLst>
              <a:gd name="T0" fmla="*/ 2147483647 w 89"/>
              <a:gd name="T1" fmla="*/ 2147483647 h 77"/>
              <a:gd name="T2" fmla="*/ 2147483647 w 89"/>
              <a:gd name="T3" fmla="*/ 2147483647 h 77"/>
              <a:gd name="T4" fmla="*/ 2147483647 w 89"/>
              <a:gd name="T5" fmla="*/ 2147483647 h 77"/>
              <a:gd name="T6" fmla="*/ 2147483647 w 89"/>
              <a:gd name="T7" fmla="*/ 2147483647 h 77"/>
              <a:gd name="T8" fmla="*/ 2147483647 w 89"/>
              <a:gd name="T9" fmla="*/ 2147483647 h 77"/>
              <a:gd name="T10" fmla="*/ 2147483647 w 89"/>
              <a:gd name="T11" fmla="*/ 2147483647 h 77"/>
              <a:gd name="T12" fmla="*/ 2147483647 w 89"/>
              <a:gd name="T13" fmla="*/ 2147483647 h 77"/>
              <a:gd name="T14" fmla="*/ 2147483647 w 89"/>
              <a:gd name="T15" fmla="*/ 2147483647 h 77"/>
              <a:gd name="T16" fmla="*/ 2147483647 w 89"/>
              <a:gd name="T17" fmla="*/ 2147483647 h 77"/>
              <a:gd name="T18" fmla="*/ 2147483647 w 89"/>
              <a:gd name="T19" fmla="*/ 2147483647 h 77"/>
              <a:gd name="T20" fmla="*/ 2147483647 w 89"/>
              <a:gd name="T21" fmla="*/ 2147483647 h 77"/>
              <a:gd name="T22" fmla="*/ 2147483647 w 89"/>
              <a:gd name="T23" fmla="*/ 2147483647 h 77"/>
              <a:gd name="T24" fmla="*/ 2147483647 w 89"/>
              <a:gd name="T25" fmla="*/ 2147483647 h 77"/>
              <a:gd name="T26" fmla="*/ 2147483647 w 89"/>
              <a:gd name="T27" fmla="*/ 2147483647 h 77"/>
              <a:gd name="T28" fmla="*/ 2147483647 w 89"/>
              <a:gd name="T29" fmla="*/ 2147483647 h 77"/>
              <a:gd name="T30" fmla="*/ 2147483647 w 89"/>
              <a:gd name="T31" fmla="*/ 2147483647 h 77"/>
              <a:gd name="T32" fmla="*/ 2147483647 w 89"/>
              <a:gd name="T33" fmla="*/ 2147483647 h 77"/>
              <a:gd name="T34" fmla="*/ 2147483647 w 89"/>
              <a:gd name="T35" fmla="*/ 2147483647 h 77"/>
              <a:gd name="T36" fmla="*/ 0 w 89"/>
              <a:gd name="T37" fmla="*/ 2147483647 h 77"/>
              <a:gd name="T38" fmla="*/ 0 w 89"/>
              <a:gd name="T39" fmla="*/ 2147483647 h 77"/>
              <a:gd name="T40" fmla="*/ 2147483647 w 89"/>
              <a:gd name="T41" fmla="*/ 2147483647 h 77"/>
              <a:gd name="T42" fmla="*/ 2147483647 w 89"/>
              <a:gd name="T43" fmla="*/ 2147483647 h 77"/>
              <a:gd name="T44" fmla="*/ 2147483647 w 89"/>
              <a:gd name="T45" fmla="*/ 2147483647 h 77"/>
              <a:gd name="T46" fmla="*/ 2147483647 w 89"/>
              <a:gd name="T47" fmla="*/ 2147483647 h 77"/>
              <a:gd name="T48" fmla="*/ 2147483647 w 89"/>
              <a:gd name="T49" fmla="*/ 2147483647 h 77"/>
              <a:gd name="T50" fmla="*/ 2147483647 w 89"/>
              <a:gd name="T51" fmla="*/ 2147483647 h 77"/>
              <a:gd name="T52" fmla="*/ 2147483647 w 89"/>
              <a:gd name="T53" fmla="*/ 2147483647 h 77"/>
              <a:gd name="T54" fmla="*/ 2147483647 w 89"/>
              <a:gd name="T55" fmla="*/ 2147483647 h 77"/>
              <a:gd name="T56" fmla="*/ 2147483647 w 89"/>
              <a:gd name="T57" fmla="*/ 2147483647 h 77"/>
              <a:gd name="T58" fmla="*/ 2147483647 w 89"/>
              <a:gd name="T59" fmla="*/ 2147483647 h 77"/>
              <a:gd name="T60" fmla="*/ 2147483647 w 89"/>
              <a:gd name="T61" fmla="*/ 2147483647 h 77"/>
              <a:gd name="T62" fmla="*/ 2147483647 w 89"/>
              <a:gd name="T63" fmla="*/ 2147483647 h 77"/>
              <a:gd name="T64" fmla="*/ 2147483647 w 89"/>
              <a:gd name="T65" fmla="*/ 2147483647 h 77"/>
              <a:gd name="T66" fmla="*/ 2147483647 w 89"/>
              <a:gd name="T67" fmla="*/ 2147483647 h 77"/>
              <a:gd name="T68" fmla="*/ 2147483647 w 89"/>
              <a:gd name="T69" fmla="*/ 2147483647 h 77"/>
              <a:gd name="T70" fmla="*/ 2147483647 w 89"/>
              <a:gd name="T71" fmla="*/ 2147483647 h 77"/>
              <a:gd name="T72" fmla="*/ 2147483647 w 89"/>
              <a:gd name="T73" fmla="*/ 2147483647 h 77"/>
              <a:gd name="T74" fmla="*/ 2147483647 w 89"/>
              <a:gd name="T75" fmla="*/ 2147483647 h 77"/>
              <a:gd name="T76" fmla="*/ 2147483647 w 89"/>
              <a:gd name="T77" fmla="*/ 2147483647 h 77"/>
              <a:gd name="T78" fmla="*/ 2147483647 w 89"/>
              <a:gd name="T79" fmla="*/ 2147483647 h 77"/>
              <a:gd name="T80" fmla="*/ 2147483647 w 89"/>
              <a:gd name="T81" fmla="*/ 2147483647 h 77"/>
              <a:gd name="T82" fmla="*/ 2147483647 w 89"/>
              <a:gd name="T83" fmla="*/ 0 h 77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89"/>
              <a:gd name="T127" fmla="*/ 0 h 77"/>
              <a:gd name="T128" fmla="*/ 89 w 89"/>
              <a:gd name="T129" fmla="*/ 77 h 77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89" h="77">
                <a:moveTo>
                  <a:pt x="7" y="0"/>
                </a:moveTo>
                <a:lnTo>
                  <a:pt x="19" y="4"/>
                </a:lnTo>
                <a:lnTo>
                  <a:pt x="29" y="7"/>
                </a:lnTo>
                <a:lnTo>
                  <a:pt x="31" y="7"/>
                </a:lnTo>
                <a:lnTo>
                  <a:pt x="35" y="5"/>
                </a:lnTo>
                <a:lnTo>
                  <a:pt x="39" y="6"/>
                </a:lnTo>
                <a:lnTo>
                  <a:pt x="50" y="6"/>
                </a:lnTo>
                <a:lnTo>
                  <a:pt x="53" y="6"/>
                </a:lnTo>
                <a:lnTo>
                  <a:pt x="53" y="10"/>
                </a:lnTo>
                <a:lnTo>
                  <a:pt x="52" y="11"/>
                </a:lnTo>
                <a:lnTo>
                  <a:pt x="52" y="14"/>
                </a:lnTo>
                <a:lnTo>
                  <a:pt x="52" y="22"/>
                </a:lnTo>
                <a:lnTo>
                  <a:pt x="55" y="22"/>
                </a:lnTo>
                <a:lnTo>
                  <a:pt x="60" y="16"/>
                </a:lnTo>
                <a:lnTo>
                  <a:pt x="79" y="30"/>
                </a:lnTo>
                <a:lnTo>
                  <a:pt x="86" y="35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89" y="41"/>
                </a:lnTo>
                <a:lnTo>
                  <a:pt x="33" y="41"/>
                </a:lnTo>
                <a:lnTo>
                  <a:pt x="30" y="42"/>
                </a:lnTo>
                <a:lnTo>
                  <a:pt x="28" y="42"/>
                </a:lnTo>
                <a:lnTo>
                  <a:pt x="26" y="43"/>
                </a:lnTo>
                <a:lnTo>
                  <a:pt x="25" y="44"/>
                </a:lnTo>
                <a:lnTo>
                  <a:pt x="24" y="46"/>
                </a:lnTo>
                <a:lnTo>
                  <a:pt x="21" y="50"/>
                </a:lnTo>
                <a:lnTo>
                  <a:pt x="20" y="53"/>
                </a:lnTo>
                <a:lnTo>
                  <a:pt x="18" y="58"/>
                </a:lnTo>
                <a:lnTo>
                  <a:pt x="17" y="61"/>
                </a:lnTo>
                <a:lnTo>
                  <a:pt x="17" y="64"/>
                </a:lnTo>
                <a:lnTo>
                  <a:pt x="17" y="75"/>
                </a:lnTo>
                <a:lnTo>
                  <a:pt x="6" y="76"/>
                </a:lnTo>
                <a:lnTo>
                  <a:pt x="5" y="77"/>
                </a:lnTo>
                <a:lnTo>
                  <a:pt x="0" y="77"/>
                </a:lnTo>
                <a:lnTo>
                  <a:pt x="0" y="76"/>
                </a:lnTo>
                <a:lnTo>
                  <a:pt x="0" y="75"/>
                </a:lnTo>
                <a:lnTo>
                  <a:pt x="0" y="73"/>
                </a:lnTo>
                <a:lnTo>
                  <a:pt x="1" y="68"/>
                </a:lnTo>
                <a:lnTo>
                  <a:pt x="2" y="61"/>
                </a:lnTo>
                <a:lnTo>
                  <a:pt x="2" y="60"/>
                </a:lnTo>
                <a:lnTo>
                  <a:pt x="2" y="57"/>
                </a:lnTo>
                <a:lnTo>
                  <a:pt x="3" y="55"/>
                </a:lnTo>
                <a:lnTo>
                  <a:pt x="4" y="52"/>
                </a:lnTo>
                <a:lnTo>
                  <a:pt x="7" y="41"/>
                </a:lnTo>
                <a:lnTo>
                  <a:pt x="7" y="38"/>
                </a:lnTo>
                <a:lnTo>
                  <a:pt x="8" y="36"/>
                </a:lnTo>
                <a:lnTo>
                  <a:pt x="8" y="34"/>
                </a:lnTo>
                <a:lnTo>
                  <a:pt x="9" y="29"/>
                </a:lnTo>
                <a:lnTo>
                  <a:pt x="9" y="26"/>
                </a:lnTo>
                <a:lnTo>
                  <a:pt x="10" y="23"/>
                </a:lnTo>
                <a:lnTo>
                  <a:pt x="14" y="17"/>
                </a:lnTo>
                <a:lnTo>
                  <a:pt x="16" y="18"/>
                </a:lnTo>
                <a:lnTo>
                  <a:pt x="16" y="17"/>
                </a:lnTo>
                <a:lnTo>
                  <a:pt x="17" y="16"/>
                </a:lnTo>
                <a:lnTo>
                  <a:pt x="18" y="15"/>
                </a:lnTo>
                <a:lnTo>
                  <a:pt x="19" y="13"/>
                </a:lnTo>
                <a:lnTo>
                  <a:pt x="18" y="12"/>
                </a:lnTo>
                <a:lnTo>
                  <a:pt x="17" y="12"/>
                </a:lnTo>
                <a:lnTo>
                  <a:pt x="17" y="11"/>
                </a:lnTo>
                <a:lnTo>
                  <a:pt x="16" y="11"/>
                </a:lnTo>
                <a:lnTo>
                  <a:pt x="15" y="10"/>
                </a:lnTo>
                <a:lnTo>
                  <a:pt x="14" y="9"/>
                </a:lnTo>
                <a:lnTo>
                  <a:pt x="13" y="8"/>
                </a:lnTo>
                <a:lnTo>
                  <a:pt x="11" y="8"/>
                </a:lnTo>
                <a:lnTo>
                  <a:pt x="10" y="7"/>
                </a:lnTo>
                <a:lnTo>
                  <a:pt x="10" y="6"/>
                </a:lnTo>
                <a:lnTo>
                  <a:pt x="10" y="5"/>
                </a:lnTo>
                <a:lnTo>
                  <a:pt x="10" y="4"/>
                </a:lnTo>
                <a:lnTo>
                  <a:pt x="10" y="3"/>
                </a:lnTo>
                <a:lnTo>
                  <a:pt x="10" y="1"/>
                </a:lnTo>
                <a:lnTo>
                  <a:pt x="8" y="0"/>
                </a:lnTo>
                <a:lnTo>
                  <a:pt x="7" y="0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1" name="Freeform 119"/>
          <xdr:cNvSpPr>
            <a:spLocks/>
          </xdr:cNvSpPr>
        </xdr:nvSpPr>
        <xdr:spPr bwMode="auto">
          <a:xfrm>
            <a:off x="5637558" y="3089713"/>
            <a:ext cx="561517" cy="520279"/>
          </a:xfrm>
          <a:custGeom>
            <a:avLst/>
            <a:gdLst>
              <a:gd name="T0" fmla="*/ 2147483647 w 59"/>
              <a:gd name="T1" fmla="*/ 2147483647 h 53"/>
              <a:gd name="T2" fmla="*/ 2147483647 w 59"/>
              <a:gd name="T3" fmla="*/ 2147483647 h 53"/>
              <a:gd name="T4" fmla="*/ 2147483647 w 59"/>
              <a:gd name="T5" fmla="*/ 2147483647 h 53"/>
              <a:gd name="T6" fmla="*/ 2147483647 w 59"/>
              <a:gd name="T7" fmla="*/ 2147483647 h 53"/>
              <a:gd name="T8" fmla="*/ 2147483647 w 59"/>
              <a:gd name="T9" fmla="*/ 2147483647 h 53"/>
              <a:gd name="T10" fmla="*/ 2147483647 w 59"/>
              <a:gd name="T11" fmla="*/ 2147483647 h 53"/>
              <a:gd name="T12" fmla="*/ 2147483647 w 59"/>
              <a:gd name="T13" fmla="*/ 2147483647 h 53"/>
              <a:gd name="T14" fmla="*/ 2147483647 w 59"/>
              <a:gd name="T15" fmla="*/ 2147483647 h 53"/>
              <a:gd name="T16" fmla="*/ 2147483647 w 59"/>
              <a:gd name="T17" fmla="*/ 2147483647 h 53"/>
              <a:gd name="T18" fmla="*/ 2147483647 w 59"/>
              <a:gd name="T19" fmla="*/ 2147483647 h 53"/>
              <a:gd name="T20" fmla="*/ 2147483647 w 59"/>
              <a:gd name="T21" fmla="*/ 2147483647 h 53"/>
              <a:gd name="T22" fmla="*/ 2147483647 w 59"/>
              <a:gd name="T23" fmla="*/ 2147483647 h 53"/>
              <a:gd name="T24" fmla="*/ 2147483647 w 59"/>
              <a:gd name="T25" fmla="*/ 2147483647 h 53"/>
              <a:gd name="T26" fmla="*/ 2147483647 w 59"/>
              <a:gd name="T27" fmla="*/ 2147483647 h 53"/>
              <a:gd name="T28" fmla="*/ 2147483647 w 59"/>
              <a:gd name="T29" fmla="*/ 2147483647 h 53"/>
              <a:gd name="T30" fmla="*/ 2147483647 w 59"/>
              <a:gd name="T31" fmla="*/ 2147483647 h 53"/>
              <a:gd name="T32" fmla="*/ 2147483647 w 59"/>
              <a:gd name="T33" fmla="*/ 2147483647 h 53"/>
              <a:gd name="T34" fmla="*/ 0 w 59"/>
              <a:gd name="T35" fmla="*/ 2147483647 h 53"/>
              <a:gd name="T36" fmla="*/ 0 w 59"/>
              <a:gd name="T37" fmla="*/ 2147483647 h 53"/>
              <a:gd name="T38" fmla="*/ 0 w 59"/>
              <a:gd name="T39" fmla="*/ 0 h 53"/>
              <a:gd name="T40" fmla="*/ 2147483647 w 59"/>
              <a:gd name="T41" fmla="*/ 0 h 53"/>
              <a:gd name="T42" fmla="*/ 2147483647 w 59"/>
              <a:gd name="T43" fmla="*/ 0 h 53"/>
              <a:gd name="T44" fmla="*/ 2147483647 w 59"/>
              <a:gd name="T45" fmla="*/ 2147483647 h 53"/>
              <a:gd name="T46" fmla="*/ 2147483647 w 59"/>
              <a:gd name="T47" fmla="*/ 2147483647 h 53"/>
              <a:gd name="T48" fmla="*/ 2147483647 w 59"/>
              <a:gd name="T49" fmla="*/ 2147483647 h 53"/>
              <a:gd name="T50" fmla="*/ 2147483647 w 59"/>
              <a:gd name="T51" fmla="*/ 2147483647 h 53"/>
              <a:gd name="T52" fmla="*/ 2147483647 w 59"/>
              <a:gd name="T53" fmla="*/ 2147483647 h 53"/>
              <a:gd name="T54" fmla="*/ 2147483647 w 59"/>
              <a:gd name="T55" fmla="*/ 2147483647 h 53"/>
              <a:gd name="T56" fmla="*/ 2147483647 w 59"/>
              <a:gd name="T57" fmla="*/ 2147483647 h 53"/>
              <a:gd name="T58" fmla="*/ 2147483647 w 59"/>
              <a:gd name="T59" fmla="*/ 2147483647 h 53"/>
              <a:gd name="T60" fmla="*/ 2147483647 w 59"/>
              <a:gd name="T61" fmla="*/ 2147483647 h 53"/>
              <a:gd name="T62" fmla="*/ 2147483647 w 59"/>
              <a:gd name="T63" fmla="*/ 2147483647 h 53"/>
              <a:gd name="T64" fmla="*/ 2147483647 w 59"/>
              <a:gd name="T65" fmla="*/ 2147483647 h 53"/>
              <a:gd name="T66" fmla="*/ 2147483647 w 59"/>
              <a:gd name="T67" fmla="*/ 2147483647 h 53"/>
              <a:gd name="T68" fmla="*/ 2147483647 w 59"/>
              <a:gd name="T69" fmla="*/ 2147483647 h 53"/>
              <a:gd name="T70" fmla="*/ 2147483647 w 59"/>
              <a:gd name="T71" fmla="*/ 2147483647 h 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59"/>
              <a:gd name="T109" fmla="*/ 0 h 53"/>
              <a:gd name="T110" fmla="*/ 59 w 59"/>
              <a:gd name="T111" fmla="*/ 53 h 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59" h="53">
                <a:moveTo>
                  <a:pt x="55" y="43"/>
                </a:moveTo>
                <a:lnTo>
                  <a:pt x="55" y="44"/>
                </a:lnTo>
                <a:lnTo>
                  <a:pt x="51" y="53"/>
                </a:lnTo>
                <a:lnTo>
                  <a:pt x="46" y="52"/>
                </a:lnTo>
                <a:lnTo>
                  <a:pt x="44" y="52"/>
                </a:lnTo>
                <a:lnTo>
                  <a:pt x="41" y="52"/>
                </a:lnTo>
                <a:lnTo>
                  <a:pt x="11" y="52"/>
                </a:lnTo>
                <a:lnTo>
                  <a:pt x="10" y="23"/>
                </a:lnTo>
                <a:lnTo>
                  <a:pt x="10" y="22"/>
                </a:lnTo>
                <a:lnTo>
                  <a:pt x="10" y="21"/>
                </a:lnTo>
                <a:lnTo>
                  <a:pt x="10" y="20"/>
                </a:lnTo>
                <a:lnTo>
                  <a:pt x="9" y="19"/>
                </a:lnTo>
                <a:lnTo>
                  <a:pt x="8" y="18"/>
                </a:lnTo>
                <a:lnTo>
                  <a:pt x="3" y="14"/>
                </a:lnTo>
                <a:lnTo>
                  <a:pt x="2" y="13"/>
                </a:lnTo>
                <a:lnTo>
                  <a:pt x="1" y="12"/>
                </a:lnTo>
                <a:lnTo>
                  <a:pt x="0" y="10"/>
                </a:lnTo>
                <a:lnTo>
                  <a:pt x="0" y="9"/>
                </a:lnTo>
                <a:lnTo>
                  <a:pt x="0" y="0"/>
                </a:lnTo>
                <a:lnTo>
                  <a:pt x="32" y="0"/>
                </a:lnTo>
                <a:lnTo>
                  <a:pt x="53" y="0"/>
                </a:lnTo>
                <a:lnTo>
                  <a:pt x="54" y="3"/>
                </a:lnTo>
                <a:lnTo>
                  <a:pt x="54" y="6"/>
                </a:lnTo>
                <a:lnTo>
                  <a:pt x="57" y="13"/>
                </a:lnTo>
                <a:lnTo>
                  <a:pt x="58" y="15"/>
                </a:lnTo>
                <a:lnTo>
                  <a:pt x="58" y="16"/>
                </a:lnTo>
                <a:lnTo>
                  <a:pt x="58" y="18"/>
                </a:lnTo>
                <a:lnTo>
                  <a:pt x="59" y="19"/>
                </a:lnTo>
                <a:lnTo>
                  <a:pt x="59" y="21"/>
                </a:lnTo>
                <a:lnTo>
                  <a:pt x="59" y="22"/>
                </a:lnTo>
                <a:lnTo>
                  <a:pt x="59" y="23"/>
                </a:lnTo>
                <a:lnTo>
                  <a:pt x="57" y="38"/>
                </a:lnTo>
                <a:lnTo>
                  <a:pt x="56" y="39"/>
                </a:lnTo>
                <a:lnTo>
                  <a:pt x="56" y="41"/>
                </a:lnTo>
                <a:lnTo>
                  <a:pt x="55" y="43"/>
                </a:lnTo>
                <a:close/>
              </a:path>
            </a:pathLst>
          </a:custGeom>
          <a:pattFill prst="pct5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2" name="Freeform 120"/>
          <xdr:cNvSpPr>
            <a:spLocks/>
          </xdr:cNvSpPr>
        </xdr:nvSpPr>
        <xdr:spPr bwMode="auto">
          <a:xfrm>
            <a:off x="5209754" y="2619913"/>
            <a:ext cx="427803" cy="1226929"/>
          </a:xfrm>
          <a:custGeom>
            <a:avLst/>
            <a:gdLst>
              <a:gd name="T0" fmla="*/ 2147483647 w 45"/>
              <a:gd name="T1" fmla="*/ 2147483647 h 125"/>
              <a:gd name="T2" fmla="*/ 2147483647 w 45"/>
              <a:gd name="T3" fmla="*/ 2147483647 h 125"/>
              <a:gd name="T4" fmla="*/ 2147483647 w 45"/>
              <a:gd name="T5" fmla="*/ 2147483647 h 125"/>
              <a:gd name="T6" fmla="*/ 2147483647 w 45"/>
              <a:gd name="T7" fmla="*/ 2147483647 h 125"/>
              <a:gd name="T8" fmla="*/ 2147483647 w 45"/>
              <a:gd name="T9" fmla="*/ 2147483647 h 125"/>
              <a:gd name="T10" fmla="*/ 2147483647 w 45"/>
              <a:gd name="T11" fmla="*/ 2147483647 h 125"/>
              <a:gd name="T12" fmla="*/ 2147483647 w 45"/>
              <a:gd name="T13" fmla="*/ 2147483647 h 125"/>
              <a:gd name="T14" fmla="*/ 2147483647 w 45"/>
              <a:gd name="T15" fmla="*/ 2147483647 h 125"/>
              <a:gd name="T16" fmla="*/ 2147483647 w 45"/>
              <a:gd name="T17" fmla="*/ 2147483647 h 125"/>
              <a:gd name="T18" fmla="*/ 2147483647 w 45"/>
              <a:gd name="T19" fmla="*/ 2147483647 h 125"/>
              <a:gd name="T20" fmla="*/ 2147483647 w 45"/>
              <a:gd name="T21" fmla="*/ 2147483647 h 125"/>
              <a:gd name="T22" fmla="*/ 2147483647 w 45"/>
              <a:gd name="T23" fmla="*/ 2147483647 h 125"/>
              <a:gd name="T24" fmla="*/ 2147483647 w 45"/>
              <a:gd name="T25" fmla="*/ 2147483647 h 125"/>
              <a:gd name="T26" fmla="*/ 2147483647 w 45"/>
              <a:gd name="T27" fmla="*/ 2147483647 h 125"/>
              <a:gd name="T28" fmla="*/ 2147483647 w 45"/>
              <a:gd name="T29" fmla="*/ 2147483647 h 125"/>
              <a:gd name="T30" fmla="*/ 2147483647 w 45"/>
              <a:gd name="T31" fmla="*/ 2147483647 h 125"/>
              <a:gd name="T32" fmla="*/ 2147483647 w 45"/>
              <a:gd name="T33" fmla="*/ 2147483647 h 125"/>
              <a:gd name="T34" fmla="*/ 2147483647 w 45"/>
              <a:gd name="T35" fmla="*/ 2147483647 h 125"/>
              <a:gd name="T36" fmla="*/ 2147483647 w 45"/>
              <a:gd name="T37" fmla="*/ 2147483647 h 125"/>
              <a:gd name="T38" fmla="*/ 2147483647 w 45"/>
              <a:gd name="T39" fmla="*/ 2147483647 h 125"/>
              <a:gd name="T40" fmla="*/ 2147483647 w 45"/>
              <a:gd name="T41" fmla="*/ 2147483647 h 125"/>
              <a:gd name="T42" fmla="*/ 2147483647 w 45"/>
              <a:gd name="T43" fmla="*/ 2147483647 h 125"/>
              <a:gd name="T44" fmla="*/ 2147483647 w 45"/>
              <a:gd name="T45" fmla="*/ 2147483647 h 125"/>
              <a:gd name="T46" fmla="*/ 2147483647 w 45"/>
              <a:gd name="T47" fmla="*/ 2147483647 h 125"/>
              <a:gd name="T48" fmla="*/ 2147483647 w 45"/>
              <a:gd name="T49" fmla="*/ 2147483647 h 125"/>
              <a:gd name="T50" fmla="*/ 2147483647 w 45"/>
              <a:gd name="T51" fmla="*/ 2147483647 h 125"/>
              <a:gd name="T52" fmla="*/ 2147483647 w 45"/>
              <a:gd name="T53" fmla="*/ 2147483647 h 125"/>
              <a:gd name="T54" fmla="*/ 2147483647 w 45"/>
              <a:gd name="T55" fmla="*/ 2147483647 h 125"/>
              <a:gd name="T56" fmla="*/ 2147483647 w 45"/>
              <a:gd name="T57" fmla="*/ 2147483647 h 125"/>
              <a:gd name="T58" fmla="*/ 2147483647 w 45"/>
              <a:gd name="T59" fmla="*/ 2147483647 h 125"/>
              <a:gd name="T60" fmla="*/ 2147483647 w 45"/>
              <a:gd name="T61" fmla="*/ 2147483647 h 125"/>
              <a:gd name="T62" fmla="*/ 2147483647 w 45"/>
              <a:gd name="T63" fmla="*/ 2147483647 h 125"/>
              <a:gd name="T64" fmla="*/ 2147483647 w 45"/>
              <a:gd name="T65" fmla="*/ 2147483647 h 125"/>
              <a:gd name="T66" fmla="*/ 2147483647 w 45"/>
              <a:gd name="T67" fmla="*/ 2147483647 h 125"/>
              <a:gd name="T68" fmla="*/ 2147483647 w 45"/>
              <a:gd name="T69" fmla="*/ 2147483647 h 125"/>
              <a:gd name="T70" fmla="*/ 2147483647 w 45"/>
              <a:gd name="T71" fmla="*/ 2147483647 h 125"/>
              <a:gd name="T72" fmla="*/ 2147483647 w 45"/>
              <a:gd name="T73" fmla="*/ 2147483647 h 125"/>
              <a:gd name="T74" fmla="*/ 2147483647 w 45"/>
              <a:gd name="T75" fmla="*/ 2147483647 h 125"/>
              <a:gd name="T76" fmla="*/ 0 w 45"/>
              <a:gd name="T77" fmla="*/ 2147483647 h 125"/>
              <a:gd name="T78" fmla="*/ 2147483647 w 45"/>
              <a:gd name="T79" fmla="*/ 2147483647 h 125"/>
              <a:gd name="T80" fmla="*/ 2147483647 w 45"/>
              <a:gd name="T81" fmla="*/ 2147483647 h 125"/>
              <a:gd name="T82" fmla="*/ 2147483647 w 45"/>
              <a:gd name="T83" fmla="*/ 2147483647 h 125"/>
              <a:gd name="T84" fmla="*/ 2147483647 w 45"/>
              <a:gd name="T85" fmla="*/ 2147483647 h 125"/>
              <a:gd name="T86" fmla="*/ 2147483647 w 45"/>
              <a:gd name="T87" fmla="*/ 2147483647 h 125"/>
              <a:gd name="T88" fmla="*/ 2147483647 w 45"/>
              <a:gd name="T89" fmla="*/ 2147483647 h 125"/>
              <a:gd name="T90" fmla="*/ 0 w 45"/>
              <a:gd name="T91" fmla="*/ 2147483647 h 125"/>
              <a:gd name="T92" fmla="*/ 2147483647 w 45"/>
              <a:gd name="T93" fmla="*/ 2147483647 h 125"/>
              <a:gd name="T94" fmla="*/ 2147483647 w 45"/>
              <a:gd name="T95" fmla="*/ 2147483647 h 125"/>
              <a:gd name="T96" fmla="*/ 2147483647 w 45"/>
              <a:gd name="T97" fmla="*/ 2147483647 h 125"/>
              <a:gd name="T98" fmla="*/ 2147483647 w 45"/>
              <a:gd name="T99" fmla="*/ 2147483647 h 125"/>
              <a:gd name="T100" fmla="*/ 2147483647 w 45"/>
              <a:gd name="T101" fmla="*/ 2147483647 h 125"/>
              <a:gd name="T102" fmla="*/ 2147483647 w 45"/>
              <a:gd name="T103" fmla="*/ 2147483647 h 125"/>
              <a:gd name="T104" fmla="*/ 2147483647 w 45"/>
              <a:gd name="T105" fmla="*/ 2147483647 h 125"/>
              <a:gd name="T106" fmla="*/ 2147483647 w 45"/>
              <a:gd name="T107" fmla="*/ 2147483647 h 125"/>
              <a:gd name="T108" fmla="*/ 2147483647 w 45"/>
              <a:gd name="T109" fmla="*/ 2147483647 h 125"/>
              <a:gd name="T110" fmla="*/ 2147483647 w 45"/>
              <a:gd name="T111" fmla="*/ 2147483647 h 125"/>
              <a:gd name="T112" fmla="*/ 2147483647 w 45"/>
              <a:gd name="T113" fmla="*/ 2147483647 h 125"/>
              <a:gd name="T114" fmla="*/ 2147483647 w 45"/>
              <a:gd name="T115" fmla="*/ 2147483647 h 125"/>
              <a:gd name="T116" fmla="*/ 2147483647 w 45"/>
              <a:gd name="T117" fmla="*/ 2147483647 h 125"/>
              <a:gd name="T118" fmla="*/ 2147483647 w 45"/>
              <a:gd name="T119" fmla="*/ 0 h 125"/>
              <a:gd name="T120" fmla="*/ 2147483647 w 45"/>
              <a:gd name="T121" fmla="*/ 0 h 125"/>
              <a:gd name="T122" fmla="*/ 2147483647 w 45"/>
              <a:gd name="T123" fmla="*/ 2147483647 h 125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45"/>
              <a:gd name="T187" fmla="*/ 0 h 125"/>
              <a:gd name="T188" fmla="*/ 45 w 45"/>
              <a:gd name="T189" fmla="*/ 125 h 125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45" h="125">
                <a:moveTo>
                  <a:pt x="45" y="24"/>
                </a:moveTo>
                <a:lnTo>
                  <a:pt x="36" y="24"/>
                </a:lnTo>
                <a:lnTo>
                  <a:pt x="28" y="25"/>
                </a:lnTo>
                <a:lnTo>
                  <a:pt x="14" y="27"/>
                </a:lnTo>
                <a:lnTo>
                  <a:pt x="16" y="33"/>
                </a:lnTo>
                <a:lnTo>
                  <a:pt x="17" y="38"/>
                </a:lnTo>
                <a:lnTo>
                  <a:pt x="17" y="48"/>
                </a:lnTo>
                <a:lnTo>
                  <a:pt x="17" y="69"/>
                </a:lnTo>
                <a:lnTo>
                  <a:pt x="17" y="102"/>
                </a:lnTo>
                <a:lnTo>
                  <a:pt x="18" y="102"/>
                </a:lnTo>
                <a:lnTo>
                  <a:pt x="20" y="102"/>
                </a:lnTo>
                <a:lnTo>
                  <a:pt x="26" y="101"/>
                </a:lnTo>
                <a:lnTo>
                  <a:pt x="28" y="101"/>
                </a:lnTo>
                <a:lnTo>
                  <a:pt x="30" y="100"/>
                </a:lnTo>
                <a:lnTo>
                  <a:pt x="41" y="100"/>
                </a:lnTo>
                <a:lnTo>
                  <a:pt x="37" y="106"/>
                </a:lnTo>
                <a:lnTo>
                  <a:pt x="34" y="110"/>
                </a:lnTo>
                <a:lnTo>
                  <a:pt x="33" y="112"/>
                </a:lnTo>
                <a:lnTo>
                  <a:pt x="29" y="116"/>
                </a:lnTo>
                <a:lnTo>
                  <a:pt x="26" y="120"/>
                </a:lnTo>
                <a:lnTo>
                  <a:pt x="25" y="122"/>
                </a:lnTo>
                <a:lnTo>
                  <a:pt x="25" y="125"/>
                </a:lnTo>
                <a:lnTo>
                  <a:pt x="23" y="125"/>
                </a:lnTo>
                <a:lnTo>
                  <a:pt x="20" y="125"/>
                </a:lnTo>
                <a:lnTo>
                  <a:pt x="17" y="125"/>
                </a:lnTo>
                <a:lnTo>
                  <a:pt x="18" y="120"/>
                </a:lnTo>
                <a:lnTo>
                  <a:pt x="14" y="119"/>
                </a:lnTo>
                <a:lnTo>
                  <a:pt x="12" y="118"/>
                </a:lnTo>
                <a:lnTo>
                  <a:pt x="9" y="116"/>
                </a:lnTo>
                <a:lnTo>
                  <a:pt x="8" y="115"/>
                </a:lnTo>
                <a:lnTo>
                  <a:pt x="8" y="110"/>
                </a:lnTo>
                <a:lnTo>
                  <a:pt x="7" y="109"/>
                </a:lnTo>
                <a:lnTo>
                  <a:pt x="7" y="107"/>
                </a:lnTo>
                <a:lnTo>
                  <a:pt x="7" y="104"/>
                </a:lnTo>
                <a:lnTo>
                  <a:pt x="3" y="103"/>
                </a:lnTo>
                <a:lnTo>
                  <a:pt x="3" y="98"/>
                </a:lnTo>
                <a:lnTo>
                  <a:pt x="4" y="95"/>
                </a:lnTo>
                <a:lnTo>
                  <a:pt x="0" y="94"/>
                </a:lnTo>
                <a:lnTo>
                  <a:pt x="4" y="79"/>
                </a:lnTo>
                <a:lnTo>
                  <a:pt x="5" y="73"/>
                </a:lnTo>
                <a:lnTo>
                  <a:pt x="5" y="68"/>
                </a:lnTo>
                <a:lnTo>
                  <a:pt x="6" y="63"/>
                </a:lnTo>
                <a:lnTo>
                  <a:pt x="6" y="59"/>
                </a:lnTo>
                <a:lnTo>
                  <a:pt x="5" y="55"/>
                </a:lnTo>
                <a:lnTo>
                  <a:pt x="0" y="15"/>
                </a:lnTo>
                <a:lnTo>
                  <a:pt x="4" y="15"/>
                </a:lnTo>
                <a:lnTo>
                  <a:pt x="11" y="14"/>
                </a:lnTo>
                <a:lnTo>
                  <a:pt x="15" y="14"/>
                </a:lnTo>
                <a:lnTo>
                  <a:pt x="18" y="15"/>
                </a:lnTo>
                <a:lnTo>
                  <a:pt x="25" y="15"/>
                </a:lnTo>
                <a:lnTo>
                  <a:pt x="26" y="15"/>
                </a:lnTo>
                <a:lnTo>
                  <a:pt x="27" y="14"/>
                </a:lnTo>
                <a:lnTo>
                  <a:pt x="30" y="13"/>
                </a:lnTo>
                <a:lnTo>
                  <a:pt x="33" y="12"/>
                </a:lnTo>
                <a:lnTo>
                  <a:pt x="36" y="9"/>
                </a:lnTo>
                <a:lnTo>
                  <a:pt x="38" y="8"/>
                </a:lnTo>
                <a:lnTo>
                  <a:pt x="38" y="5"/>
                </a:lnTo>
                <a:lnTo>
                  <a:pt x="39" y="2"/>
                </a:lnTo>
                <a:lnTo>
                  <a:pt x="43" y="0"/>
                </a:lnTo>
                <a:lnTo>
                  <a:pt x="45" y="0"/>
                </a:lnTo>
                <a:lnTo>
                  <a:pt x="45" y="24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3" name="Freeform 121"/>
          <xdr:cNvSpPr>
            <a:spLocks/>
          </xdr:cNvSpPr>
        </xdr:nvSpPr>
        <xdr:spPr bwMode="auto">
          <a:xfrm>
            <a:off x="6581116" y="3140193"/>
            <a:ext cx="657027" cy="667824"/>
          </a:xfrm>
          <a:custGeom>
            <a:avLst/>
            <a:gdLst>
              <a:gd name="T0" fmla="*/ 0 w 69"/>
              <a:gd name="T1" fmla="*/ 2147483647 h 68"/>
              <a:gd name="T2" fmla="*/ 2147483647 w 69"/>
              <a:gd name="T3" fmla="*/ 2147483647 h 68"/>
              <a:gd name="T4" fmla="*/ 2147483647 w 69"/>
              <a:gd name="T5" fmla="*/ 2147483647 h 68"/>
              <a:gd name="T6" fmla="*/ 2147483647 w 69"/>
              <a:gd name="T7" fmla="*/ 2147483647 h 68"/>
              <a:gd name="T8" fmla="*/ 2147483647 w 69"/>
              <a:gd name="T9" fmla="*/ 2147483647 h 68"/>
              <a:gd name="T10" fmla="*/ 2147483647 w 69"/>
              <a:gd name="T11" fmla="*/ 2147483647 h 68"/>
              <a:gd name="T12" fmla="*/ 2147483647 w 69"/>
              <a:gd name="T13" fmla="*/ 2147483647 h 68"/>
              <a:gd name="T14" fmla="*/ 2147483647 w 69"/>
              <a:gd name="T15" fmla="*/ 2147483647 h 68"/>
              <a:gd name="T16" fmla="*/ 2147483647 w 69"/>
              <a:gd name="T17" fmla="*/ 2147483647 h 68"/>
              <a:gd name="T18" fmla="*/ 2147483647 w 69"/>
              <a:gd name="T19" fmla="*/ 2147483647 h 68"/>
              <a:gd name="T20" fmla="*/ 2147483647 w 69"/>
              <a:gd name="T21" fmla="*/ 2147483647 h 68"/>
              <a:gd name="T22" fmla="*/ 2147483647 w 69"/>
              <a:gd name="T23" fmla="*/ 2147483647 h 68"/>
              <a:gd name="T24" fmla="*/ 2147483647 w 69"/>
              <a:gd name="T25" fmla="*/ 2147483647 h 68"/>
              <a:gd name="T26" fmla="*/ 2147483647 w 69"/>
              <a:gd name="T27" fmla="*/ 2147483647 h 68"/>
              <a:gd name="T28" fmla="*/ 2147483647 w 69"/>
              <a:gd name="T29" fmla="*/ 2147483647 h 68"/>
              <a:gd name="T30" fmla="*/ 2147483647 w 69"/>
              <a:gd name="T31" fmla="*/ 2147483647 h 68"/>
              <a:gd name="T32" fmla="*/ 2147483647 w 69"/>
              <a:gd name="T33" fmla="*/ 2147483647 h 68"/>
              <a:gd name="T34" fmla="*/ 2147483647 w 69"/>
              <a:gd name="T35" fmla="*/ 2147483647 h 68"/>
              <a:gd name="T36" fmla="*/ 2147483647 w 69"/>
              <a:gd name="T37" fmla="*/ 2147483647 h 68"/>
              <a:gd name="T38" fmla="*/ 2147483647 w 69"/>
              <a:gd name="T39" fmla="*/ 2147483647 h 68"/>
              <a:gd name="T40" fmla="*/ 2147483647 w 69"/>
              <a:gd name="T41" fmla="*/ 2147483647 h 68"/>
              <a:gd name="T42" fmla="*/ 2147483647 w 69"/>
              <a:gd name="T43" fmla="*/ 2147483647 h 68"/>
              <a:gd name="T44" fmla="*/ 2147483647 w 69"/>
              <a:gd name="T45" fmla="*/ 2147483647 h 68"/>
              <a:gd name="T46" fmla="*/ 2147483647 w 69"/>
              <a:gd name="T47" fmla="*/ 2147483647 h 68"/>
              <a:gd name="T48" fmla="*/ 2147483647 w 69"/>
              <a:gd name="T49" fmla="*/ 2147483647 h 68"/>
              <a:gd name="T50" fmla="*/ 2147483647 w 69"/>
              <a:gd name="T51" fmla="*/ 2147483647 h 68"/>
              <a:gd name="T52" fmla="*/ 2147483647 w 69"/>
              <a:gd name="T53" fmla="*/ 2147483647 h 68"/>
              <a:gd name="T54" fmla="*/ 2147483647 w 69"/>
              <a:gd name="T55" fmla="*/ 2147483647 h 68"/>
              <a:gd name="T56" fmla="*/ 2147483647 w 69"/>
              <a:gd name="T57" fmla="*/ 2147483647 h 68"/>
              <a:gd name="T58" fmla="*/ 2147483647 w 69"/>
              <a:gd name="T59" fmla="*/ 2147483647 h 68"/>
              <a:gd name="T60" fmla="*/ 2147483647 w 69"/>
              <a:gd name="T61" fmla="*/ 2147483647 h 68"/>
              <a:gd name="T62" fmla="*/ 2147483647 w 69"/>
              <a:gd name="T63" fmla="*/ 2147483647 h 68"/>
              <a:gd name="T64" fmla="*/ 2147483647 w 69"/>
              <a:gd name="T65" fmla="*/ 2147483647 h 68"/>
              <a:gd name="T66" fmla="*/ 2147483647 w 69"/>
              <a:gd name="T67" fmla="*/ 2147483647 h 68"/>
              <a:gd name="T68" fmla="*/ 2147483647 w 69"/>
              <a:gd name="T69" fmla="*/ 0 h 68"/>
              <a:gd name="T70" fmla="*/ 2147483647 w 69"/>
              <a:gd name="T71" fmla="*/ 2147483647 h 68"/>
              <a:gd name="T72" fmla="*/ 2147483647 w 69"/>
              <a:gd name="T73" fmla="*/ 2147483647 h 68"/>
              <a:gd name="T74" fmla="*/ 2147483647 w 69"/>
              <a:gd name="T75" fmla="*/ 2147483647 h 68"/>
              <a:gd name="T76" fmla="*/ 2147483647 w 69"/>
              <a:gd name="T77" fmla="*/ 2147483647 h 68"/>
              <a:gd name="T78" fmla="*/ 0 w 69"/>
              <a:gd name="T79" fmla="*/ 2147483647 h 68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69"/>
              <a:gd name="T121" fmla="*/ 0 h 68"/>
              <a:gd name="T122" fmla="*/ 69 w 69"/>
              <a:gd name="T123" fmla="*/ 68 h 68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69" h="68">
                <a:moveTo>
                  <a:pt x="0" y="20"/>
                </a:moveTo>
                <a:lnTo>
                  <a:pt x="2" y="29"/>
                </a:lnTo>
                <a:lnTo>
                  <a:pt x="6" y="36"/>
                </a:lnTo>
                <a:lnTo>
                  <a:pt x="8" y="40"/>
                </a:lnTo>
                <a:lnTo>
                  <a:pt x="10" y="42"/>
                </a:lnTo>
                <a:lnTo>
                  <a:pt x="12" y="50"/>
                </a:lnTo>
                <a:lnTo>
                  <a:pt x="16" y="58"/>
                </a:lnTo>
                <a:lnTo>
                  <a:pt x="19" y="64"/>
                </a:lnTo>
                <a:lnTo>
                  <a:pt x="21" y="68"/>
                </a:lnTo>
                <a:lnTo>
                  <a:pt x="26" y="66"/>
                </a:lnTo>
                <a:lnTo>
                  <a:pt x="35" y="63"/>
                </a:lnTo>
                <a:lnTo>
                  <a:pt x="38" y="62"/>
                </a:lnTo>
                <a:lnTo>
                  <a:pt x="40" y="62"/>
                </a:lnTo>
                <a:lnTo>
                  <a:pt x="42" y="61"/>
                </a:lnTo>
                <a:lnTo>
                  <a:pt x="43" y="61"/>
                </a:lnTo>
                <a:lnTo>
                  <a:pt x="49" y="58"/>
                </a:lnTo>
                <a:lnTo>
                  <a:pt x="53" y="56"/>
                </a:lnTo>
                <a:lnTo>
                  <a:pt x="56" y="54"/>
                </a:lnTo>
                <a:lnTo>
                  <a:pt x="63" y="50"/>
                </a:lnTo>
                <a:lnTo>
                  <a:pt x="59" y="40"/>
                </a:lnTo>
                <a:lnTo>
                  <a:pt x="58" y="37"/>
                </a:lnTo>
                <a:lnTo>
                  <a:pt x="58" y="36"/>
                </a:lnTo>
                <a:lnTo>
                  <a:pt x="58" y="34"/>
                </a:lnTo>
                <a:lnTo>
                  <a:pt x="57" y="34"/>
                </a:lnTo>
                <a:lnTo>
                  <a:pt x="54" y="22"/>
                </a:lnTo>
                <a:lnTo>
                  <a:pt x="60" y="21"/>
                </a:lnTo>
                <a:lnTo>
                  <a:pt x="65" y="20"/>
                </a:lnTo>
                <a:lnTo>
                  <a:pt x="69" y="20"/>
                </a:lnTo>
                <a:lnTo>
                  <a:pt x="67" y="16"/>
                </a:lnTo>
                <a:lnTo>
                  <a:pt x="66" y="11"/>
                </a:lnTo>
                <a:lnTo>
                  <a:pt x="65" y="9"/>
                </a:lnTo>
                <a:lnTo>
                  <a:pt x="64" y="8"/>
                </a:lnTo>
                <a:lnTo>
                  <a:pt x="63" y="4"/>
                </a:lnTo>
                <a:lnTo>
                  <a:pt x="61" y="2"/>
                </a:lnTo>
                <a:lnTo>
                  <a:pt x="60" y="0"/>
                </a:lnTo>
                <a:lnTo>
                  <a:pt x="40" y="7"/>
                </a:lnTo>
                <a:lnTo>
                  <a:pt x="35" y="8"/>
                </a:lnTo>
                <a:lnTo>
                  <a:pt x="36" y="10"/>
                </a:lnTo>
                <a:lnTo>
                  <a:pt x="24" y="13"/>
                </a:lnTo>
                <a:lnTo>
                  <a:pt x="0" y="20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4" name="Freeform 122"/>
          <xdr:cNvSpPr>
            <a:spLocks/>
          </xdr:cNvSpPr>
        </xdr:nvSpPr>
        <xdr:spPr bwMode="auto">
          <a:xfrm>
            <a:off x="6124661" y="3423625"/>
            <a:ext cx="657028" cy="481455"/>
          </a:xfrm>
          <a:custGeom>
            <a:avLst/>
            <a:gdLst>
              <a:gd name="T0" fmla="*/ 2147483647 w 69"/>
              <a:gd name="T1" fmla="*/ 2147483647 h 49"/>
              <a:gd name="T2" fmla="*/ 2147483647 w 69"/>
              <a:gd name="T3" fmla="*/ 2147483647 h 49"/>
              <a:gd name="T4" fmla="*/ 2147483647 w 69"/>
              <a:gd name="T5" fmla="*/ 2147483647 h 49"/>
              <a:gd name="T6" fmla="*/ 2147483647 w 69"/>
              <a:gd name="T7" fmla="*/ 2147483647 h 49"/>
              <a:gd name="T8" fmla="*/ 2147483647 w 69"/>
              <a:gd name="T9" fmla="*/ 2147483647 h 49"/>
              <a:gd name="T10" fmla="*/ 2147483647 w 69"/>
              <a:gd name="T11" fmla="*/ 2147483647 h 49"/>
              <a:gd name="T12" fmla="*/ 2147483647 w 69"/>
              <a:gd name="T13" fmla="*/ 2147483647 h 49"/>
              <a:gd name="T14" fmla="*/ 2147483647 w 69"/>
              <a:gd name="T15" fmla="*/ 2147483647 h 49"/>
              <a:gd name="T16" fmla="*/ 2147483647 w 69"/>
              <a:gd name="T17" fmla="*/ 2147483647 h 49"/>
              <a:gd name="T18" fmla="*/ 2147483647 w 69"/>
              <a:gd name="T19" fmla="*/ 2147483647 h 49"/>
              <a:gd name="T20" fmla="*/ 2147483647 w 69"/>
              <a:gd name="T21" fmla="*/ 2147483647 h 49"/>
              <a:gd name="T22" fmla="*/ 2147483647 w 69"/>
              <a:gd name="T23" fmla="*/ 2147483647 h 49"/>
              <a:gd name="T24" fmla="*/ 2147483647 w 69"/>
              <a:gd name="T25" fmla="*/ 2147483647 h 49"/>
              <a:gd name="T26" fmla="*/ 2147483647 w 69"/>
              <a:gd name="T27" fmla="*/ 2147483647 h 49"/>
              <a:gd name="T28" fmla="*/ 2147483647 w 69"/>
              <a:gd name="T29" fmla="*/ 2147483647 h 49"/>
              <a:gd name="T30" fmla="*/ 2147483647 w 69"/>
              <a:gd name="T31" fmla="*/ 2147483647 h 49"/>
              <a:gd name="T32" fmla="*/ 2147483647 w 69"/>
              <a:gd name="T33" fmla="*/ 2147483647 h 49"/>
              <a:gd name="T34" fmla="*/ 2147483647 w 69"/>
              <a:gd name="T35" fmla="*/ 2147483647 h 49"/>
              <a:gd name="T36" fmla="*/ 2147483647 w 69"/>
              <a:gd name="T37" fmla="*/ 2147483647 h 49"/>
              <a:gd name="T38" fmla="*/ 2147483647 w 69"/>
              <a:gd name="T39" fmla="*/ 2147483647 h 49"/>
              <a:gd name="T40" fmla="*/ 2147483647 w 69"/>
              <a:gd name="T41" fmla="*/ 2147483647 h 49"/>
              <a:gd name="T42" fmla="*/ 2147483647 w 69"/>
              <a:gd name="T43" fmla="*/ 2147483647 h 49"/>
              <a:gd name="T44" fmla="*/ 2147483647 w 69"/>
              <a:gd name="T45" fmla="*/ 2147483647 h 49"/>
              <a:gd name="T46" fmla="*/ 2147483647 w 69"/>
              <a:gd name="T47" fmla="*/ 2147483647 h 49"/>
              <a:gd name="T48" fmla="*/ 0 w 69"/>
              <a:gd name="T49" fmla="*/ 2147483647 h 49"/>
              <a:gd name="T50" fmla="*/ 2147483647 w 69"/>
              <a:gd name="T51" fmla="*/ 2147483647 h 49"/>
              <a:gd name="T52" fmla="*/ 2147483647 w 69"/>
              <a:gd name="T53" fmla="*/ 2147483647 h 49"/>
              <a:gd name="T54" fmla="*/ 2147483647 w 69"/>
              <a:gd name="T55" fmla="*/ 2147483647 h 49"/>
              <a:gd name="T56" fmla="*/ 2147483647 w 69"/>
              <a:gd name="T57" fmla="*/ 2147483647 h 49"/>
              <a:gd name="T58" fmla="*/ 2147483647 w 69"/>
              <a:gd name="T59" fmla="*/ 2147483647 h 49"/>
              <a:gd name="T60" fmla="*/ 2147483647 w 69"/>
              <a:gd name="T61" fmla="*/ 2147483647 h 49"/>
              <a:gd name="T62" fmla="*/ 2147483647 w 69"/>
              <a:gd name="T63" fmla="*/ 2147483647 h 49"/>
              <a:gd name="T64" fmla="*/ 2147483647 w 69"/>
              <a:gd name="T65" fmla="*/ 2147483647 h 49"/>
              <a:gd name="T66" fmla="*/ 2147483647 w 69"/>
              <a:gd name="T67" fmla="*/ 2147483647 h 49"/>
              <a:gd name="T68" fmla="*/ 2147483647 w 69"/>
              <a:gd name="T69" fmla="*/ 2147483647 h 49"/>
              <a:gd name="T70" fmla="*/ 2147483647 w 69"/>
              <a:gd name="T71" fmla="*/ 2147483647 h 49"/>
              <a:gd name="T72" fmla="*/ 2147483647 w 69"/>
              <a:gd name="T73" fmla="*/ 2147483647 h 49"/>
              <a:gd name="T74" fmla="*/ 2147483647 w 69"/>
              <a:gd name="T75" fmla="*/ 2147483647 h 49"/>
              <a:gd name="T76" fmla="*/ 2147483647 w 69"/>
              <a:gd name="T77" fmla="*/ 2147483647 h 49"/>
              <a:gd name="T78" fmla="*/ 2147483647 w 69"/>
              <a:gd name="T79" fmla="*/ 0 h 49"/>
              <a:gd name="T80" fmla="*/ 2147483647 w 69"/>
              <a:gd name="T81" fmla="*/ 2147483647 h 49"/>
              <a:gd name="T82" fmla="*/ 2147483647 w 69"/>
              <a:gd name="T83" fmla="*/ 2147483647 h 49"/>
              <a:gd name="T84" fmla="*/ 2147483647 w 69"/>
              <a:gd name="T85" fmla="*/ 2147483647 h 49"/>
              <a:gd name="T86" fmla="*/ 2147483647 w 69"/>
              <a:gd name="T87" fmla="*/ 2147483647 h 49"/>
              <a:gd name="T88" fmla="*/ 2147483647 w 69"/>
              <a:gd name="T89" fmla="*/ 2147483647 h 49"/>
              <a:gd name="T90" fmla="*/ 2147483647 w 69"/>
              <a:gd name="T91" fmla="*/ 2147483647 h 49"/>
              <a:gd name="T92" fmla="*/ 2147483647 w 69"/>
              <a:gd name="T93" fmla="*/ 2147483647 h 49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69"/>
              <a:gd name="T142" fmla="*/ 0 h 49"/>
              <a:gd name="T143" fmla="*/ 69 w 69"/>
              <a:gd name="T144" fmla="*/ 49 h 49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69" h="49">
                <a:moveTo>
                  <a:pt x="69" y="39"/>
                </a:moveTo>
                <a:lnTo>
                  <a:pt x="67" y="40"/>
                </a:lnTo>
                <a:lnTo>
                  <a:pt x="66" y="41"/>
                </a:lnTo>
                <a:lnTo>
                  <a:pt x="64" y="41"/>
                </a:lnTo>
                <a:lnTo>
                  <a:pt x="54" y="43"/>
                </a:lnTo>
                <a:lnTo>
                  <a:pt x="49" y="44"/>
                </a:lnTo>
                <a:lnTo>
                  <a:pt x="47" y="45"/>
                </a:lnTo>
                <a:lnTo>
                  <a:pt x="43" y="45"/>
                </a:lnTo>
                <a:lnTo>
                  <a:pt x="42" y="45"/>
                </a:lnTo>
                <a:lnTo>
                  <a:pt x="40" y="46"/>
                </a:lnTo>
                <a:lnTo>
                  <a:pt x="36" y="47"/>
                </a:lnTo>
                <a:lnTo>
                  <a:pt x="35" y="48"/>
                </a:lnTo>
                <a:lnTo>
                  <a:pt x="33" y="48"/>
                </a:lnTo>
                <a:lnTo>
                  <a:pt x="30" y="49"/>
                </a:lnTo>
                <a:lnTo>
                  <a:pt x="29" y="48"/>
                </a:lnTo>
                <a:lnTo>
                  <a:pt x="28" y="48"/>
                </a:lnTo>
                <a:lnTo>
                  <a:pt x="25" y="48"/>
                </a:lnTo>
                <a:lnTo>
                  <a:pt x="16" y="47"/>
                </a:lnTo>
                <a:lnTo>
                  <a:pt x="16" y="39"/>
                </a:lnTo>
                <a:lnTo>
                  <a:pt x="11" y="37"/>
                </a:lnTo>
                <a:lnTo>
                  <a:pt x="4" y="32"/>
                </a:lnTo>
                <a:lnTo>
                  <a:pt x="3" y="26"/>
                </a:lnTo>
                <a:lnTo>
                  <a:pt x="3" y="19"/>
                </a:lnTo>
                <a:lnTo>
                  <a:pt x="0" y="19"/>
                </a:lnTo>
                <a:lnTo>
                  <a:pt x="4" y="10"/>
                </a:lnTo>
                <a:lnTo>
                  <a:pt x="6" y="10"/>
                </a:lnTo>
                <a:lnTo>
                  <a:pt x="8" y="10"/>
                </a:lnTo>
                <a:lnTo>
                  <a:pt x="9" y="10"/>
                </a:lnTo>
                <a:lnTo>
                  <a:pt x="12" y="10"/>
                </a:lnTo>
                <a:lnTo>
                  <a:pt x="21" y="9"/>
                </a:lnTo>
                <a:lnTo>
                  <a:pt x="25" y="9"/>
                </a:lnTo>
                <a:lnTo>
                  <a:pt x="24" y="6"/>
                </a:lnTo>
                <a:lnTo>
                  <a:pt x="26" y="6"/>
                </a:lnTo>
                <a:lnTo>
                  <a:pt x="28" y="5"/>
                </a:lnTo>
                <a:lnTo>
                  <a:pt x="34" y="4"/>
                </a:lnTo>
                <a:lnTo>
                  <a:pt x="38" y="3"/>
                </a:lnTo>
                <a:lnTo>
                  <a:pt x="42" y="3"/>
                </a:lnTo>
                <a:lnTo>
                  <a:pt x="43" y="2"/>
                </a:lnTo>
                <a:lnTo>
                  <a:pt x="50" y="0"/>
                </a:lnTo>
                <a:lnTo>
                  <a:pt x="54" y="7"/>
                </a:lnTo>
                <a:lnTo>
                  <a:pt x="56" y="11"/>
                </a:lnTo>
                <a:lnTo>
                  <a:pt x="58" y="13"/>
                </a:lnTo>
                <a:lnTo>
                  <a:pt x="60" y="21"/>
                </a:lnTo>
                <a:lnTo>
                  <a:pt x="64" y="29"/>
                </a:lnTo>
                <a:lnTo>
                  <a:pt x="67" y="35"/>
                </a:lnTo>
                <a:lnTo>
                  <a:pt x="69" y="39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5" name="Freeform 123"/>
          <xdr:cNvSpPr>
            <a:spLocks/>
          </xdr:cNvSpPr>
        </xdr:nvSpPr>
        <xdr:spPr bwMode="auto">
          <a:xfrm>
            <a:off x="1943719" y="6310405"/>
            <a:ext cx="504212" cy="520279"/>
          </a:xfrm>
          <a:custGeom>
            <a:avLst/>
            <a:gdLst>
              <a:gd name="T0" fmla="*/ 2147483647 w 53"/>
              <a:gd name="T1" fmla="*/ 2147483647 h 53"/>
              <a:gd name="T2" fmla="*/ 2147483647 w 53"/>
              <a:gd name="T3" fmla="*/ 2147483647 h 53"/>
              <a:gd name="T4" fmla="*/ 2147483647 w 53"/>
              <a:gd name="T5" fmla="*/ 2147483647 h 53"/>
              <a:gd name="T6" fmla="*/ 2147483647 w 53"/>
              <a:gd name="T7" fmla="*/ 2147483647 h 53"/>
              <a:gd name="T8" fmla="*/ 2147483647 w 53"/>
              <a:gd name="T9" fmla="*/ 2147483647 h 53"/>
              <a:gd name="T10" fmla="*/ 2147483647 w 53"/>
              <a:gd name="T11" fmla="*/ 2147483647 h 53"/>
              <a:gd name="T12" fmla="*/ 2147483647 w 53"/>
              <a:gd name="T13" fmla="*/ 2147483647 h 53"/>
              <a:gd name="T14" fmla="*/ 2147483647 w 53"/>
              <a:gd name="T15" fmla="*/ 2147483647 h 53"/>
              <a:gd name="T16" fmla="*/ 2147483647 w 53"/>
              <a:gd name="T17" fmla="*/ 2147483647 h 53"/>
              <a:gd name="T18" fmla="*/ 2147483647 w 53"/>
              <a:gd name="T19" fmla="*/ 2147483647 h 53"/>
              <a:gd name="T20" fmla="*/ 2147483647 w 53"/>
              <a:gd name="T21" fmla="*/ 2147483647 h 53"/>
              <a:gd name="T22" fmla="*/ 2147483647 w 53"/>
              <a:gd name="T23" fmla="*/ 2147483647 h 53"/>
              <a:gd name="T24" fmla="*/ 2147483647 w 53"/>
              <a:gd name="T25" fmla="*/ 2147483647 h 53"/>
              <a:gd name="T26" fmla="*/ 2147483647 w 53"/>
              <a:gd name="T27" fmla="*/ 2147483647 h 53"/>
              <a:gd name="T28" fmla="*/ 2147483647 w 53"/>
              <a:gd name="T29" fmla="*/ 2147483647 h 53"/>
              <a:gd name="T30" fmla="*/ 2147483647 w 53"/>
              <a:gd name="T31" fmla="*/ 2147483647 h 53"/>
              <a:gd name="T32" fmla="*/ 2147483647 w 53"/>
              <a:gd name="T33" fmla="*/ 2147483647 h 53"/>
              <a:gd name="T34" fmla="*/ 2147483647 w 53"/>
              <a:gd name="T35" fmla="*/ 2147483647 h 53"/>
              <a:gd name="T36" fmla="*/ 2147483647 w 53"/>
              <a:gd name="T37" fmla="*/ 2147483647 h 53"/>
              <a:gd name="T38" fmla="*/ 2147483647 w 53"/>
              <a:gd name="T39" fmla="*/ 2147483647 h 53"/>
              <a:gd name="T40" fmla="*/ 2147483647 w 53"/>
              <a:gd name="T41" fmla="*/ 2147483647 h 53"/>
              <a:gd name="T42" fmla="*/ 2147483647 w 53"/>
              <a:gd name="T43" fmla="*/ 2147483647 h 53"/>
              <a:gd name="T44" fmla="*/ 0 w 53"/>
              <a:gd name="T45" fmla="*/ 0 h 53"/>
              <a:gd name="T46" fmla="*/ 2147483647 w 53"/>
              <a:gd name="T47" fmla="*/ 2147483647 h 53"/>
              <a:gd name="T48" fmla="*/ 2147483647 w 53"/>
              <a:gd name="T49" fmla="*/ 2147483647 h 53"/>
              <a:gd name="T50" fmla="*/ 2147483647 w 53"/>
              <a:gd name="T51" fmla="*/ 2147483647 h 53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53"/>
              <a:gd name="T79" fmla="*/ 0 h 53"/>
              <a:gd name="T80" fmla="*/ 53 w 53"/>
              <a:gd name="T81" fmla="*/ 53 h 53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53" h="53">
                <a:moveTo>
                  <a:pt x="52" y="6"/>
                </a:moveTo>
                <a:lnTo>
                  <a:pt x="53" y="12"/>
                </a:lnTo>
                <a:lnTo>
                  <a:pt x="52" y="17"/>
                </a:lnTo>
                <a:lnTo>
                  <a:pt x="52" y="23"/>
                </a:lnTo>
                <a:lnTo>
                  <a:pt x="52" y="26"/>
                </a:lnTo>
                <a:lnTo>
                  <a:pt x="52" y="28"/>
                </a:lnTo>
                <a:lnTo>
                  <a:pt x="52" y="35"/>
                </a:lnTo>
                <a:lnTo>
                  <a:pt x="52" y="39"/>
                </a:lnTo>
                <a:lnTo>
                  <a:pt x="53" y="44"/>
                </a:lnTo>
                <a:lnTo>
                  <a:pt x="53" y="50"/>
                </a:lnTo>
                <a:lnTo>
                  <a:pt x="53" y="53"/>
                </a:lnTo>
                <a:lnTo>
                  <a:pt x="37" y="47"/>
                </a:lnTo>
                <a:lnTo>
                  <a:pt x="35" y="46"/>
                </a:lnTo>
                <a:lnTo>
                  <a:pt x="32" y="45"/>
                </a:lnTo>
                <a:lnTo>
                  <a:pt x="16" y="43"/>
                </a:lnTo>
                <a:lnTo>
                  <a:pt x="14" y="43"/>
                </a:lnTo>
                <a:lnTo>
                  <a:pt x="12" y="36"/>
                </a:lnTo>
                <a:lnTo>
                  <a:pt x="11" y="35"/>
                </a:lnTo>
                <a:lnTo>
                  <a:pt x="9" y="32"/>
                </a:lnTo>
                <a:lnTo>
                  <a:pt x="8" y="31"/>
                </a:lnTo>
                <a:lnTo>
                  <a:pt x="7" y="28"/>
                </a:lnTo>
                <a:lnTo>
                  <a:pt x="4" y="18"/>
                </a:lnTo>
                <a:lnTo>
                  <a:pt x="0" y="0"/>
                </a:lnTo>
                <a:lnTo>
                  <a:pt x="17" y="2"/>
                </a:lnTo>
                <a:lnTo>
                  <a:pt x="32" y="3"/>
                </a:lnTo>
                <a:lnTo>
                  <a:pt x="52" y="6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6" name="Freeform 124"/>
          <xdr:cNvSpPr>
            <a:spLocks/>
          </xdr:cNvSpPr>
        </xdr:nvSpPr>
        <xdr:spPr bwMode="auto">
          <a:xfrm>
            <a:off x="1657189" y="6733622"/>
            <a:ext cx="895803" cy="382443"/>
          </a:xfrm>
          <a:custGeom>
            <a:avLst/>
            <a:gdLst>
              <a:gd name="T0" fmla="*/ 2147483647 w 94"/>
              <a:gd name="T1" fmla="*/ 2147483647 h 39"/>
              <a:gd name="T2" fmla="*/ 2147483647 w 94"/>
              <a:gd name="T3" fmla="*/ 2147483647 h 39"/>
              <a:gd name="T4" fmla="*/ 2147483647 w 94"/>
              <a:gd name="T5" fmla="*/ 2147483647 h 39"/>
              <a:gd name="T6" fmla="*/ 2147483647 w 94"/>
              <a:gd name="T7" fmla="*/ 2147483647 h 39"/>
              <a:gd name="T8" fmla="*/ 2147483647 w 94"/>
              <a:gd name="T9" fmla="*/ 2147483647 h 39"/>
              <a:gd name="T10" fmla="*/ 2147483647 w 94"/>
              <a:gd name="T11" fmla="*/ 2147483647 h 39"/>
              <a:gd name="T12" fmla="*/ 2147483647 w 94"/>
              <a:gd name="T13" fmla="*/ 2147483647 h 39"/>
              <a:gd name="T14" fmla="*/ 2147483647 w 94"/>
              <a:gd name="T15" fmla="*/ 2147483647 h 39"/>
              <a:gd name="T16" fmla="*/ 2147483647 w 94"/>
              <a:gd name="T17" fmla="*/ 2147483647 h 39"/>
              <a:gd name="T18" fmla="*/ 2147483647 w 94"/>
              <a:gd name="T19" fmla="*/ 2147483647 h 39"/>
              <a:gd name="T20" fmla="*/ 2147483647 w 94"/>
              <a:gd name="T21" fmla="*/ 2147483647 h 39"/>
              <a:gd name="T22" fmla="*/ 2147483647 w 94"/>
              <a:gd name="T23" fmla="*/ 2147483647 h 39"/>
              <a:gd name="T24" fmla="*/ 2147483647 w 94"/>
              <a:gd name="T25" fmla="*/ 2147483647 h 39"/>
              <a:gd name="T26" fmla="*/ 2147483647 w 94"/>
              <a:gd name="T27" fmla="*/ 2147483647 h 39"/>
              <a:gd name="T28" fmla="*/ 2147483647 w 94"/>
              <a:gd name="T29" fmla="*/ 2147483647 h 39"/>
              <a:gd name="T30" fmla="*/ 2147483647 w 94"/>
              <a:gd name="T31" fmla="*/ 2147483647 h 39"/>
              <a:gd name="T32" fmla="*/ 2147483647 w 94"/>
              <a:gd name="T33" fmla="*/ 2147483647 h 39"/>
              <a:gd name="T34" fmla="*/ 2147483647 w 94"/>
              <a:gd name="T35" fmla="*/ 2147483647 h 39"/>
              <a:gd name="T36" fmla="*/ 2147483647 w 94"/>
              <a:gd name="T37" fmla="*/ 2147483647 h 39"/>
              <a:gd name="T38" fmla="*/ 2147483647 w 94"/>
              <a:gd name="T39" fmla="*/ 2147483647 h 39"/>
              <a:gd name="T40" fmla="*/ 2147483647 w 94"/>
              <a:gd name="T41" fmla="*/ 2147483647 h 39"/>
              <a:gd name="T42" fmla="*/ 2147483647 w 94"/>
              <a:gd name="T43" fmla="*/ 2147483647 h 39"/>
              <a:gd name="T44" fmla="*/ 2147483647 w 94"/>
              <a:gd name="T45" fmla="*/ 2147483647 h 39"/>
              <a:gd name="T46" fmla="*/ 2147483647 w 94"/>
              <a:gd name="T47" fmla="*/ 2147483647 h 39"/>
              <a:gd name="T48" fmla="*/ 2147483647 w 94"/>
              <a:gd name="T49" fmla="*/ 2147483647 h 39"/>
              <a:gd name="T50" fmla="*/ 2147483647 w 94"/>
              <a:gd name="T51" fmla="*/ 2147483647 h 39"/>
              <a:gd name="T52" fmla="*/ 0 w 94"/>
              <a:gd name="T53" fmla="*/ 2147483647 h 39"/>
              <a:gd name="T54" fmla="*/ 2147483647 w 94"/>
              <a:gd name="T55" fmla="*/ 2147483647 h 39"/>
              <a:gd name="T56" fmla="*/ 2147483647 w 94"/>
              <a:gd name="T57" fmla="*/ 2147483647 h 39"/>
              <a:gd name="T58" fmla="*/ 2147483647 w 94"/>
              <a:gd name="T59" fmla="*/ 2147483647 h 39"/>
              <a:gd name="T60" fmla="*/ 2147483647 w 94"/>
              <a:gd name="T61" fmla="*/ 2147483647 h 39"/>
              <a:gd name="T62" fmla="*/ 2147483647 w 94"/>
              <a:gd name="T63" fmla="*/ 2147483647 h 39"/>
              <a:gd name="T64" fmla="*/ 2147483647 w 94"/>
              <a:gd name="T65" fmla="*/ 2147483647 h 39"/>
              <a:gd name="T66" fmla="*/ 2147483647 w 94"/>
              <a:gd name="T67" fmla="*/ 2147483647 h 39"/>
              <a:gd name="T68" fmla="*/ 2147483647 w 94"/>
              <a:gd name="T69" fmla="*/ 0 h 39"/>
              <a:gd name="T70" fmla="*/ 2147483647 w 94"/>
              <a:gd name="T71" fmla="*/ 0 h 39"/>
              <a:gd name="T72" fmla="*/ 2147483647 w 94"/>
              <a:gd name="T73" fmla="*/ 2147483647 h 39"/>
              <a:gd name="T74" fmla="*/ 2147483647 w 94"/>
              <a:gd name="T75" fmla="*/ 2147483647 h 39"/>
              <a:gd name="T76" fmla="*/ 2147483647 w 94"/>
              <a:gd name="T77" fmla="*/ 2147483647 h 39"/>
              <a:gd name="T78" fmla="*/ 2147483647 w 94"/>
              <a:gd name="T79" fmla="*/ 2147483647 h 39"/>
              <a:gd name="T80" fmla="*/ 2147483647 w 94"/>
              <a:gd name="T81" fmla="*/ 2147483647 h 3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94"/>
              <a:gd name="T124" fmla="*/ 0 h 39"/>
              <a:gd name="T125" fmla="*/ 94 w 94"/>
              <a:gd name="T126" fmla="*/ 39 h 39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94" h="39">
                <a:moveTo>
                  <a:pt x="94" y="14"/>
                </a:moveTo>
                <a:lnTo>
                  <a:pt x="93" y="16"/>
                </a:lnTo>
                <a:lnTo>
                  <a:pt x="92" y="16"/>
                </a:lnTo>
                <a:lnTo>
                  <a:pt x="88" y="15"/>
                </a:lnTo>
                <a:lnTo>
                  <a:pt x="87" y="15"/>
                </a:lnTo>
                <a:lnTo>
                  <a:pt x="86" y="15"/>
                </a:lnTo>
                <a:lnTo>
                  <a:pt x="83" y="16"/>
                </a:lnTo>
                <a:lnTo>
                  <a:pt x="70" y="22"/>
                </a:lnTo>
                <a:lnTo>
                  <a:pt x="66" y="24"/>
                </a:lnTo>
                <a:lnTo>
                  <a:pt x="63" y="26"/>
                </a:lnTo>
                <a:lnTo>
                  <a:pt x="57" y="29"/>
                </a:lnTo>
                <a:lnTo>
                  <a:pt x="52" y="31"/>
                </a:lnTo>
                <a:lnTo>
                  <a:pt x="52" y="30"/>
                </a:lnTo>
                <a:lnTo>
                  <a:pt x="49" y="31"/>
                </a:lnTo>
                <a:lnTo>
                  <a:pt x="42" y="34"/>
                </a:lnTo>
                <a:lnTo>
                  <a:pt x="41" y="35"/>
                </a:lnTo>
                <a:lnTo>
                  <a:pt x="31" y="38"/>
                </a:lnTo>
                <a:lnTo>
                  <a:pt x="22" y="38"/>
                </a:lnTo>
                <a:lnTo>
                  <a:pt x="13" y="38"/>
                </a:lnTo>
                <a:lnTo>
                  <a:pt x="8" y="39"/>
                </a:lnTo>
                <a:lnTo>
                  <a:pt x="5" y="39"/>
                </a:lnTo>
                <a:lnTo>
                  <a:pt x="4" y="35"/>
                </a:lnTo>
                <a:lnTo>
                  <a:pt x="3" y="32"/>
                </a:lnTo>
                <a:lnTo>
                  <a:pt x="2" y="29"/>
                </a:lnTo>
                <a:lnTo>
                  <a:pt x="2" y="26"/>
                </a:lnTo>
                <a:lnTo>
                  <a:pt x="1" y="23"/>
                </a:lnTo>
                <a:lnTo>
                  <a:pt x="0" y="19"/>
                </a:lnTo>
                <a:lnTo>
                  <a:pt x="1" y="17"/>
                </a:lnTo>
                <a:lnTo>
                  <a:pt x="1" y="15"/>
                </a:lnTo>
                <a:lnTo>
                  <a:pt x="2" y="12"/>
                </a:lnTo>
                <a:lnTo>
                  <a:pt x="3" y="10"/>
                </a:lnTo>
                <a:lnTo>
                  <a:pt x="3" y="7"/>
                </a:lnTo>
                <a:lnTo>
                  <a:pt x="5" y="1"/>
                </a:lnTo>
                <a:lnTo>
                  <a:pt x="8" y="1"/>
                </a:lnTo>
                <a:lnTo>
                  <a:pt x="44" y="0"/>
                </a:lnTo>
                <a:lnTo>
                  <a:pt x="46" y="0"/>
                </a:lnTo>
                <a:lnTo>
                  <a:pt x="62" y="2"/>
                </a:lnTo>
                <a:lnTo>
                  <a:pt x="65" y="3"/>
                </a:lnTo>
                <a:lnTo>
                  <a:pt x="67" y="4"/>
                </a:lnTo>
                <a:lnTo>
                  <a:pt x="83" y="10"/>
                </a:lnTo>
                <a:lnTo>
                  <a:pt x="94" y="14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7" name="Freeform 125"/>
          <xdr:cNvSpPr>
            <a:spLocks/>
          </xdr:cNvSpPr>
        </xdr:nvSpPr>
        <xdr:spPr bwMode="auto">
          <a:xfrm>
            <a:off x="1724045" y="6290993"/>
            <a:ext cx="351396" cy="452336"/>
          </a:xfrm>
          <a:custGeom>
            <a:avLst/>
            <a:gdLst>
              <a:gd name="T0" fmla="*/ 2147483647 w 37"/>
              <a:gd name="T1" fmla="*/ 2147483647 h 46"/>
              <a:gd name="T2" fmla="*/ 2147483647 w 37"/>
              <a:gd name="T3" fmla="*/ 2147483647 h 46"/>
              <a:gd name="T4" fmla="*/ 2147483647 w 37"/>
              <a:gd name="T5" fmla="*/ 2147483647 h 46"/>
              <a:gd name="T6" fmla="*/ 2147483647 w 37"/>
              <a:gd name="T7" fmla="*/ 2147483647 h 46"/>
              <a:gd name="T8" fmla="*/ 2147483647 w 37"/>
              <a:gd name="T9" fmla="*/ 2147483647 h 46"/>
              <a:gd name="T10" fmla="*/ 2147483647 w 37"/>
              <a:gd name="T11" fmla="*/ 2147483647 h 46"/>
              <a:gd name="T12" fmla="*/ 2147483647 w 37"/>
              <a:gd name="T13" fmla="*/ 2147483647 h 46"/>
              <a:gd name="T14" fmla="*/ 2147483647 w 37"/>
              <a:gd name="T15" fmla="*/ 2147483647 h 46"/>
              <a:gd name="T16" fmla="*/ 2147483647 w 37"/>
              <a:gd name="T17" fmla="*/ 2147483647 h 46"/>
              <a:gd name="T18" fmla="*/ 0 w 37"/>
              <a:gd name="T19" fmla="*/ 2147483647 h 46"/>
              <a:gd name="T20" fmla="*/ 0 w 37"/>
              <a:gd name="T21" fmla="*/ 2147483647 h 46"/>
              <a:gd name="T22" fmla="*/ 2147483647 w 37"/>
              <a:gd name="T23" fmla="*/ 2147483647 h 46"/>
              <a:gd name="T24" fmla="*/ 2147483647 w 37"/>
              <a:gd name="T25" fmla="*/ 0 h 46"/>
              <a:gd name="T26" fmla="*/ 2147483647 w 37"/>
              <a:gd name="T27" fmla="*/ 2147483647 h 4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37"/>
              <a:gd name="T43" fmla="*/ 0 h 46"/>
              <a:gd name="T44" fmla="*/ 37 w 37"/>
              <a:gd name="T45" fmla="*/ 46 h 4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37" h="46">
                <a:moveTo>
                  <a:pt x="23" y="2"/>
                </a:moveTo>
                <a:lnTo>
                  <a:pt x="27" y="20"/>
                </a:lnTo>
                <a:lnTo>
                  <a:pt x="30" y="30"/>
                </a:lnTo>
                <a:lnTo>
                  <a:pt x="31" y="33"/>
                </a:lnTo>
                <a:lnTo>
                  <a:pt x="32" y="34"/>
                </a:lnTo>
                <a:lnTo>
                  <a:pt x="34" y="37"/>
                </a:lnTo>
                <a:lnTo>
                  <a:pt x="35" y="38"/>
                </a:lnTo>
                <a:lnTo>
                  <a:pt x="37" y="45"/>
                </a:lnTo>
                <a:lnTo>
                  <a:pt x="1" y="46"/>
                </a:lnTo>
                <a:lnTo>
                  <a:pt x="0" y="21"/>
                </a:lnTo>
                <a:lnTo>
                  <a:pt x="0" y="1"/>
                </a:lnTo>
                <a:lnTo>
                  <a:pt x="8" y="1"/>
                </a:lnTo>
                <a:lnTo>
                  <a:pt x="7" y="0"/>
                </a:lnTo>
                <a:lnTo>
                  <a:pt x="23" y="2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8" name="Freeform 126"/>
          <xdr:cNvSpPr>
            <a:spLocks/>
          </xdr:cNvSpPr>
        </xdr:nvSpPr>
        <xdr:spPr bwMode="auto">
          <a:xfrm>
            <a:off x="1363101" y="6242461"/>
            <a:ext cx="437354" cy="510574"/>
          </a:xfrm>
          <a:custGeom>
            <a:avLst/>
            <a:gdLst>
              <a:gd name="T0" fmla="*/ 2147483647 w 46"/>
              <a:gd name="T1" fmla="*/ 2147483647 h 52"/>
              <a:gd name="T2" fmla="*/ 2147483647 w 46"/>
              <a:gd name="T3" fmla="*/ 2147483647 h 52"/>
              <a:gd name="T4" fmla="*/ 2147483647 w 46"/>
              <a:gd name="T5" fmla="*/ 2147483647 h 52"/>
              <a:gd name="T6" fmla="*/ 2147483647 w 46"/>
              <a:gd name="T7" fmla="*/ 2147483647 h 52"/>
              <a:gd name="T8" fmla="*/ 2147483647 w 46"/>
              <a:gd name="T9" fmla="*/ 2147483647 h 52"/>
              <a:gd name="T10" fmla="*/ 2147483647 w 46"/>
              <a:gd name="T11" fmla="*/ 2147483647 h 52"/>
              <a:gd name="T12" fmla="*/ 2147483647 w 46"/>
              <a:gd name="T13" fmla="*/ 2147483647 h 52"/>
              <a:gd name="T14" fmla="*/ 2147483647 w 46"/>
              <a:gd name="T15" fmla="*/ 2147483647 h 52"/>
              <a:gd name="T16" fmla="*/ 2147483647 w 46"/>
              <a:gd name="T17" fmla="*/ 2147483647 h 52"/>
              <a:gd name="T18" fmla="*/ 0 w 46"/>
              <a:gd name="T19" fmla="*/ 0 h 52"/>
              <a:gd name="T20" fmla="*/ 2147483647 w 46"/>
              <a:gd name="T21" fmla="*/ 2147483647 h 52"/>
              <a:gd name="T22" fmla="*/ 2147483647 w 46"/>
              <a:gd name="T23" fmla="*/ 2147483647 h 52"/>
              <a:gd name="T24" fmla="*/ 2147483647 w 46"/>
              <a:gd name="T25" fmla="*/ 2147483647 h 52"/>
              <a:gd name="T26" fmla="*/ 2147483647 w 46"/>
              <a:gd name="T27" fmla="*/ 2147483647 h 5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46"/>
              <a:gd name="T43" fmla="*/ 0 h 52"/>
              <a:gd name="T44" fmla="*/ 46 w 46"/>
              <a:gd name="T45" fmla="*/ 52 h 5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46" h="52">
                <a:moveTo>
                  <a:pt x="45" y="5"/>
                </a:moveTo>
                <a:lnTo>
                  <a:pt x="46" y="6"/>
                </a:lnTo>
                <a:lnTo>
                  <a:pt x="38" y="6"/>
                </a:lnTo>
                <a:lnTo>
                  <a:pt x="38" y="26"/>
                </a:lnTo>
                <a:lnTo>
                  <a:pt x="39" y="51"/>
                </a:lnTo>
                <a:lnTo>
                  <a:pt x="36" y="51"/>
                </a:lnTo>
                <a:lnTo>
                  <a:pt x="30" y="51"/>
                </a:lnTo>
                <a:lnTo>
                  <a:pt x="11" y="52"/>
                </a:lnTo>
                <a:lnTo>
                  <a:pt x="2" y="52"/>
                </a:lnTo>
                <a:lnTo>
                  <a:pt x="0" y="0"/>
                </a:lnTo>
                <a:lnTo>
                  <a:pt x="15" y="2"/>
                </a:lnTo>
                <a:lnTo>
                  <a:pt x="22" y="2"/>
                </a:lnTo>
                <a:lnTo>
                  <a:pt x="42" y="4"/>
                </a:lnTo>
                <a:lnTo>
                  <a:pt x="45" y="5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29" name="Freeform 127"/>
          <xdr:cNvSpPr>
            <a:spLocks/>
          </xdr:cNvSpPr>
        </xdr:nvSpPr>
        <xdr:spPr bwMode="auto">
          <a:xfrm>
            <a:off x="2885284" y="6525892"/>
            <a:ext cx="685680" cy="403805"/>
          </a:xfrm>
          <a:custGeom>
            <a:avLst/>
            <a:gdLst>
              <a:gd name="T0" fmla="*/ 2147483647 w 72"/>
              <a:gd name="T1" fmla="*/ 2147483647 h 41"/>
              <a:gd name="T2" fmla="*/ 2147483647 w 72"/>
              <a:gd name="T3" fmla="*/ 2147483647 h 41"/>
              <a:gd name="T4" fmla="*/ 2147483647 w 72"/>
              <a:gd name="T5" fmla="*/ 0 h 41"/>
              <a:gd name="T6" fmla="*/ 2147483647 w 72"/>
              <a:gd name="T7" fmla="*/ 2147483647 h 41"/>
              <a:gd name="T8" fmla="*/ 2147483647 w 72"/>
              <a:gd name="T9" fmla="*/ 2147483647 h 41"/>
              <a:gd name="T10" fmla="*/ 2147483647 w 72"/>
              <a:gd name="T11" fmla="*/ 2147483647 h 41"/>
              <a:gd name="T12" fmla="*/ 2147483647 w 72"/>
              <a:gd name="T13" fmla="*/ 2147483647 h 41"/>
              <a:gd name="T14" fmla="*/ 2147483647 w 72"/>
              <a:gd name="T15" fmla="*/ 2147483647 h 41"/>
              <a:gd name="T16" fmla="*/ 2147483647 w 72"/>
              <a:gd name="T17" fmla="*/ 2147483647 h 41"/>
              <a:gd name="T18" fmla="*/ 2147483647 w 72"/>
              <a:gd name="T19" fmla="*/ 2147483647 h 41"/>
              <a:gd name="T20" fmla="*/ 0 w 72"/>
              <a:gd name="T21" fmla="*/ 2147483647 h 41"/>
              <a:gd name="T22" fmla="*/ 2147483647 w 72"/>
              <a:gd name="T23" fmla="*/ 2147483647 h 41"/>
              <a:gd name="T24" fmla="*/ 2147483647 w 72"/>
              <a:gd name="T25" fmla="*/ 2147483647 h 41"/>
              <a:gd name="T26" fmla="*/ 2147483647 w 72"/>
              <a:gd name="T27" fmla="*/ 2147483647 h 41"/>
              <a:gd name="T28" fmla="*/ 2147483647 w 72"/>
              <a:gd name="T29" fmla="*/ 2147483647 h 41"/>
              <a:gd name="T30" fmla="*/ 2147483647 w 72"/>
              <a:gd name="T31" fmla="*/ 2147483647 h 41"/>
              <a:gd name="T32" fmla="*/ 2147483647 w 72"/>
              <a:gd name="T33" fmla="*/ 2147483647 h 41"/>
              <a:gd name="T34" fmla="*/ 2147483647 w 72"/>
              <a:gd name="T35" fmla="*/ 2147483647 h 41"/>
              <a:gd name="T36" fmla="*/ 2147483647 w 72"/>
              <a:gd name="T37" fmla="*/ 2147483647 h 41"/>
              <a:gd name="T38" fmla="*/ 2147483647 w 72"/>
              <a:gd name="T39" fmla="*/ 2147483647 h 41"/>
              <a:gd name="T40" fmla="*/ 2147483647 w 72"/>
              <a:gd name="T41" fmla="*/ 2147483647 h 41"/>
              <a:gd name="T42" fmla="*/ 2147483647 w 72"/>
              <a:gd name="T43" fmla="*/ 2147483647 h 41"/>
              <a:gd name="T44" fmla="*/ 2147483647 w 72"/>
              <a:gd name="T45" fmla="*/ 2147483647 h 41"/>
              <a:gd name="T46" fmla="*/ 2147483647 w 72"/>
              <a:gd name="T47" fmla="*/ 2147483647 h 41"/>
              <a:gd name="T48" fmla="*/ 2147483647 w 72"/>
              <a:gd name="T49" fmla="*/ 2147483647 h 41"/>
              <a:gd name="T50" fmla="*/ 2147483647 w 72"/>
              <a:gd name="T51" fmla="*/ 2147483647 h 41"/>
              <a:gd name="T52" fmla="*/ 2147483647 w 72"/>
              <a:gd name="T53" fmla="*/ 2147483647 h 41"/>
              <a:gd name="T54" fmla="*/ 2147483647 w 72"/>
              <a:gd name="T55" fmla="*/ 2147483647 h 41"/>
              <a:gd name="T56" fmla="*/ 2147483647 w 72"/>
              <a:gd name="T57" fmla="*/ 2147483647 h 41"/>
              <a:gd name="T58" fmla="*/ 2147483647 w 72"/>
              <a:gd name="T59" fmla="*/ 2147483647 h 41"/>
              <a:gd name="T60" fmla="*/ 2147483647 w 72"/>
              <a:gd name="T61" fmla="*/ 2147483647 h 41"/>
              <a:gd name="T62" fmla="*/ 2147483647 w 72"/>
              <a:gd name="T63" fmla="*/ 2147483647 h 41"/>
              <a:gd name="T64" fmla="*/ 2147483647 w 72"/>
              <a:gd name="T65" fmla="*/ 2147483647 h 41"/>
              <a:gd name="T66" fmla="*/ 2147483647 w 72"/>
              <a:gd name="T67" fmla="*/ 2147483647 h 41"/>
              <a:gd name="T68" fmla="*/ 2147483647 w 72"/>
              <a:gd name="T69" fmla="*/ 2147483647 h 41"/>
              <a:gd name="T70" fmla="*/ 2147483647 w 72"/>
              <a:gd name="T71" fmla="*/ 2147483647 h 41"/>
              <a:gd name="T72" fmla="*/ 2147483647 w 72"/>
              <a:gd name="T73" fmla="*/ 2147483647 h 41"/>
              <a:gd name="T74" fmla="*/ 2147483647 w 72"/>
              <a:gd name="T75" fmla="*/ 2147483647 h 41"/>
              <a:gd name="T76" fmla="*/ 2147483647 w 72"/>
              <a:gd name="T77" fmla="*/ 2147483647 h 41"/>
              <a:gd name="T78" fmla="*/ 2147483647 w 72"/>
              <a:gd name="T79" fmla="*/ 2147483647 h 41"/>
              <a:gd name="T80" fmla="*/ 2147483647 w 72"/>
              <a:gd name="T81" fmla="*/ 2147483647 h 41"/>
              <a:gd name="T82" fmla="*/ 2147483647 w 72"/>
              <a:gd name="T83" fmla="*/ 2147483647 h 41"/>
              <a:gd name="T84" fmla="*/ 2147483647 w 72"/>
              <a:gd name="T85" fmla="*/ 2147483647 h 41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72"/>
              <a:gd name="T130" fmla="*/ 0 h 41"/>
              <a:gd name="T131" fmla="*/ 72 w 72"/>
              <a:gd name="T132" fmla="*/ 41 h 41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72" h="41">
                <a:moveTo>
                  <a:pt x="72" y="15"/>
                </a:moveTo>
                <a:lnTo>
                  <a:pt x="72" y="15"/>
                </a:lnTo>
                <a:lnTo>
                  <a:pt x="68" y="0"/>
                </a:lnTo>
                <a:lnTo>
                  <a:pt x="50" y="4"/>
                </a:lnTo>
                <a:lnTo>
                  <a:pt x="40" y="6"/>
                </a:lnTo>
                <a:lnTo>
                  <a:pt x="29" y="9"/>
                </a:lnTo>
                <a:lnTo>
                  <a:pt x="22" y="12"/>
                </a:lnTo>
                <a:lnTo>
                  <a:pt x="12" y="15"/>
                </a:lnTo>
                <a:lnTo>
                  <a:pt x="11" y="15"/>
                </a:lnTo>
                <a:lnTo>
                  <a:pt x="4" y="18"/>
                </a:lnTo>
                <a:lnTo>
                  <a:pt x="0" y="20"/>
                </a:lnTo>
                <a:lnTo>
                  <a:pt x="3" y="25"/>
                </a:lnTo>
                <a:lnTo>
                  <a:pt x="4" y="26"/>
                </a:lnTo>
                <a:lnTo>
                  <a:pt x="4" y="28"/>
                </a:lnTo>
                <a:lnTo>
                  <a:pt x="2" y="31"/>
                </a:lnTo>
                <a:lnTo>
                  <a:pt x="27" y="41"/>
                </a:lnTo>
                <a:lnTo>
                  <a:pt x="30" y="33"/>
                </a:lnTo>
                <a:lnTo>
                  <a:pt x="33" y="34"/>
                </a:lnTo>
                <a:lnTo>
                  <a:pt x="36" y="34"/>
                </a:lnTo>
                <a:lnTo>
                  <a:pt x="38" y="34"/>
                </a:lnTo>
                <a:lnTo>
                  <a:pt x="39" y="34"/>
                </a:lnTo>
                <a:lnTo>
                  <a:pt x="41" y="33"/>
                </a:lnTo>
                <a:lnTo>
                  <a:pt x="44" y="33"/>
                </a:lnTo>
                <a:lnTo>
                  <a:pt x="47" y="31"/>
                </a:lnTo>
                <a:lnTo>
                  <a:pt x="48" y="29"/>
                </a:lnTo>
                <a:lnTo>
                  <a:pt x="50" y="27"/>
                </a:lnTo>
                <a:lnTo>
                  <a:pt x="51" y="26"/>
                </a:lnTo>
                <a:lnTo>
                  <a:pt x="52" y="25"/>
                </a:lnTo>
                <a:lnTo>
                  <a:pt x="55" y="23"/>
                </a:lnTo>
                <a:lnTo>
                  <a:pt x="57" y="23"/>
                </a:lnTo>
                <a:lnTo>
                  <a:pt x="58" y="22"/>
                </a:lnTo>
                <a:lnTo>
                  <a:pt x="60" y="20"/>
                </a:lnTo>
                <a:lnTo>
                  <a:pt x="61" y="20"/>
                </a:lnTo>
                <a:lnTo>
                  <a:pt x="63" y="19"/>
                </a:lnTo>
                <a:lnTo>
                  <a:pt x="64" y="19"/>
                </a:lnTo>
                <a:lnTo>
                  <a:pt x="67" y="18"/>
                </a:lnTo>
                <a:lnTo>
                  <a:pt x="68" y="17"/>
                </a:lnTo>
                <a:lnTo>
                  <a:pt x="70" y="16"/>
                </a:lnTo>
                <a:lnTo>
                  <a:pt x="72" y="15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0" name="Freeform 128"/>
          <xdr:cNvSpPr>
            <a:spLocks/>
          </xdr:cNvSpPr>
        </xdr:nvSpPr>
        <xdr:spPr bwMode="auto">
          <a:xfrm>
            <a:off x="8303870" y="6114331"/>
            <a:ext cx="410694" cy="382442"/>
          </a:xfrm>
          <a:custGeom>
            <a:avLst/>
            <a:gdLst>
              <a:gd name="T0" fmla="*/ 2147483647 w 43"/>
              <a:gd name="T1" fmla="*/ 2147483647 h 39"/>
              <a:gd name="T2" fmla="*/ 2147483647 w 43"/>
              <a:gd name="T3" fmla="*/ 2147483647 h 39"/>
              <a:gd name="T4" fmla="*/ 2147483647 w 43"/>
              <a:gd name="T5" fmla="*/ 2147483647 h 39"/>
              <a:gd name="T6" fmla="*/ 2147483647 w 43"/>
              <a:gd name="T7" fmla="*/ 2147483647 h 39"/>
              <a:gd name="T8" fmla="*/ 2147483647 w 43"/>
              <a:gd name="T9" fmla="*/ 2147483647 h 39"/>
              <a:gd name="T10" fmla="*/ 2147483647 w 43"/>
              <a:gd name="T11" fmla="*/ 2147483647 h 39"/>
              <a:gd name="T12" fmla="*/ 2147483647 w 43"/>
              <a:gd name="T13" fmla="*/ 2147483647 h 39"/>
              <a:gd name="T14" fmla="*/ 2147483647 w 43"/>
              <a:gd name="T15" fmla="*/ 2147483647 h 39"/>
              <a:gd name="T16" fmla="*/ 2147483647 w 43"/>
              <a:gd name="T17" fmla="*/ 2147483647 h 39"/>
              <a:gd name="T18" fmla="*/ 2147483647 w 43"/>
              <a:gd name="T19" fmla="*/ 2147483647 h 39"/>
              <a:gd name="T20" fmla="*/ 2147483647 w 43"/>
              <a:gd name="T21" fmla="*/ 2147483647 h 39"/>
              <a:gd name="T22" fmla="*/ 2147483647 w 43"/>
              <a:gd name="T23" fmla="*/ 2147483647 h 39"/>
              <a:gd name="T24" fmla="*/ 2147483647 w 43"/>
              <a:gd name="T25" fmla="*/ 2147483647 h 39"/>
              <a:gd name="T26" fmla="*/ 2147483647 w 43"/>
              <a:gd name="T27" fmla="*/ 2147483647 h 39"/>
              <a:gd name="T28" fmla="*/ 2147483647 w 43"/>
              <a:gd name="T29" fmla="*/ 2147483647 h 39"/>
              <a:gd name="T30" fmla="*/ 2147483647 w 43"/>
              <a:gd name="T31" fmla="*/ 2147483647 h 39"/>
              <a:gd name="T32" fmla="*/ 2147483647 w 43"/>
              <a:gd name="T33" fmla="*/ 2147483647 h 39"/>
              <a:gd name="T34" fmla="*/ 2147483647 w 43"/>
              <a:gd name="T35" fmla="*/ 2147483647 h 39"/>
              <a:gd name="T36" fmla="*/ 2147483647 w 43"/>
              <a:gd name="T37" fmla="*/ 0 h 39"/>
              <a:gd name="T38" fmla="*/ 2147483647 w 43"/>
              <a:gd name="T39" fmla="*/ 0 h 39"/>
              <a:gd name="T40" fmla="*/ 2147483647 w 43"/>
              <a:gd name="T41" fmla="*/ 2147483647 h 39"/>
              <a:gd name="T42" fmla="*/ 2147483647 w 43"/>
              <a:gd name="T43" fmla="*/ 2147483647 h 39"/>
              <a:gd name="T44" fmla="*/ 2147483647 w 43"/>
              <a:gd name="T45" fmla="*/ 2147483647 h 39"/>
              <a:gd name="T46" fmla="*/ 2147483647 w 43"/>
              <a:gd name="T47" fmla="*/ 2147483647 h 39"/>
              <a:gd name="T48" fmla="*/ 2147483647 w 43"/>
              <a:gd name="T49" fmla="*/ 2147483647 h 39"/>
              <a:gd name="T50" fmla="*/ 2147483647 w 43"/>
              <a:gd name="T51" fmla="*/ 2147483647 h 39"/>
              <a:gd name="T52" fmla="*/ 0 w 43"/>
              <a:gd name="T53" fmla="*/ 2147483647 h 39"/>
              <a:gd name="T54" fmla="*/ 0 w 43"/>
              <a:gd name="T55" fmla="*/ 2147483647 h 39"/>
              <a:gd name="T56" fmla="*/ 0 w 43"/>
              <a:gd name="T57" fmla="*/ 2147483647 h 39"/>
              <a:gd name="T58" fmla="*/ 0 w 43"/>
              <a:gd name="T59" fmla="*/ 2147483647 h 39"/>
              <a:gd name="T60" fmla="*/ 0 w 43"/>
              <a:gd name="T61" fmla="*/ 2147483647 h 39"/>
              <a:gd name="T62" fmla="*/ 2147483647 w 43"/>
              <a:gd name="T63" fmla="*/ 2147483647 h 39"/>
              <a:gd name="T64" fmla="*/ 2147483647 w 43"/>
              <a:gd name="T65" fmla="*/ 2147483647 h 39"/>
              <a:gd name="T66" fmla="*/ 2147483647 w 43"/>
              <a:gd name="T67" fmla="*/ 2147483647 h 39"/>
              <a:gd name="T68" fmla="*/ 2147483647 w 43"/>
              <a:gd name="T69" fmla="*/ 2147483647 h 39"/>
              <a:gd name="T70" fmla="*/ 2147483647 w 43"/>
              <a:gd name="T71" fmla="*/ 2147483647 h 39"/>
              <a:gd name="T72" fmla="*/ 2147483647 w 43"/>
              <a:gd name="T73" fmla="*/ 2147483647 h 39"/>
              <a:gd name="T74" fmla="*/ 2147483647 w 43"/>
              <a:gd name="T75" fmla="*/ 2147483647 h 39"/>
              <a:gd name="T76" fmla="*/ 2147483647 w 43"/>
              <a:gd name="T77" fmla="*/ 2147483647 h 39"/>
              <a:gd name="T78" fmla="*/ 2147483647 w 43"/>
              <a:gd name="T79" fmla="*/ 2147483647 h 39"/>
              <a:gd name="T80" fmla="*/ 2147483647 w 43"/>
              <a:gd name="T81" fmla="*/ 2147483647 h 3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43"/>
              <a:gd name="T124" fmla="*/ 0 h 39"/>
              <a:gd name="T125" fmla="*/ 43 w 43"/>
              <a:gd name="T126" fmla="*/ 39 h 39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43" h="39">
                <a:moveTo>
                  <a:pt x="29" y="27"/>
                </a:moveTo>
                <a:lnTo>
                  <a:pt x="32" y="26"/>
                </a:lnTo>
                <a:lnTo>
                  <a:pt x="33" y="25"/>
                </a:lnTo>
                <a:lnTo>
                  <a:pt x="34" y="24"/>
                </a:lnTo>
                <a:lnTo>
                  <a:pt x="37" y="22"/>
                </a:lnTo>
                <a:lnTo>
                  <a:pt x="39" y="20"/>
                </a:lnTo>
                <a:lnTo>
                  <a:pt x="40" y="19"/>
                </a:lnTo>
                <a:lnTo>
                  <a:pt x="41" y="18"/>
                </a:lnTo>
                <a:lnTo>
                  <a:pt x="42" y="17"/>
                </a:lnTo>
                <a:lnTo>
                  <a:pt x="43" y="16"/>
                </a:lnTo>
                <a:lnTo>
                  <a:pt x="39" y="13"/>
                </a:lnTo>
                <a:lnTo>
                  <a:pt x="36" y="12"/>
                </a:lnTo>
                <a:lnTo>
                  <a:pt x="25" y="7"/>
                </a:lnTo>
                <a:lnTo>
                  <a:pt x="24" y="6"/>
                </a:lnTo>
                <a:lnTo>
                  <a:pt x="21" y="2"/>
                </a:lnTo>
                <a:lnTo>
                  <a:pt x="19" y="2"/>
                </a:lnTo>
                <a:lnTo>
                  <a:pt x="12" y="0"/>
                </a:lnTo>
                <a:lnTo>
                  <a:pt x="6" y="0"/>
                </a:lnTo>
                <a:lnTo>
                  <a:pt x="6" y="7"/>
                </a:lnTo>
                <a:lnTo>
                  <a:pt x="5" y="7"/>
                </a:lnTo>
                <a:lnTo>
                  <a:pt x="5" y="9"/>
                </a:lnTo>
                <a:lnTo>
                  <a:pt x="2" y="9"/>
                </a:lnTo>
                <a:lnTo>
                  <a:pt x="2" y="13"/>
                </a:lnTo>
                <a:lnTo>
                  <a:pt x="1" y="18"/>
                </a:lnTo>
                <a:lnTo>
                  <a:pt x="0" y="23"/>
                </a:lnTo>
                <a:lnTo>
                  <a:pt x="0" y="38"/>
                </a:lnTo>
                <a:lnTo>
                  <a:pt x="4" y="38"/>
                </a:lnTo>
                <a:lnTo>
                  <a:pt x="5" y="38"/>
                </a:lnTo>
                <a:lnTo>
                  <a:pt x="12" y="38"/>
                </a:lnTo>
                <a:lnTo>
                  <a:pt x="13" y="39"/>
                </a:lnTo>
                <a:lnTo>
                  <a:pt x="13" y="28"/>
                </a:lnTo>
                <a:lnTo>
                  <a:pt x="18" y="28"/>
                </a:lnTo>
                <a:lnTo>
                  <a:pt x="20" y="28"/>
                </a:lnTo>
                <a:lnTo>
                  <a:pt x="22" y="28"/>
                </a:lnTo>
                <a:lnTo>
                  <a:pt x="25" y="28"/>
                </a:lnTo>
                <a:lnTo>
                  <a:pt x="29" y="27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1" name="Freeform 129"/>
          <xdr:cNvSpPr>
            <a:spLocks/>
          </xdr:cNvSpPr>
        </xdr:nvSpPr>
        <xdr:spPr bwMode="auto">
          <a:xfrm>
            <a:off x="990611" y="5417389"/>
            <a:ext cx="733435" cy="481455"/>
          </a:xfrm>
          <a:custGeom>
            <a:avLst/>
            <a:gdLst>
              <a:gd name="T0" fmla="*/ 0 w 77"/>
              <a:gd name="T1" fmla="*/ 2147483647 h 49"/>
              <a:gd name="T2" fmla="*/ 2147483647 w 77"/>
              <a:gd name="T3" fmla="*/ 2147483647 h 49"/>
              <a:gd name="T4" fmla="*/ 2147483647 w 77"/>
              <a:gd name="T5" fmla="*/ 2147483647 h 49"/>
              <a:gd name="T6" fmla="*/ 2147483647 w 77"/>
              <a:gd name="T7" fmla="*/ 2147483647 h 49"/>
              <a:gd name="T8" fmla="*/ 2147483647 w 77"/>
              <a:gd name="T9" fmla="*/ 2147483647 h 49"/>
              <a:gd name="T10" fmla="*/ 2147483647 w 77"/>
              <a:gd name="T11" fmla="*/ 2147483647 h 49"/>
              <a:gd name="T12" fmla="*/ 2147483647 w 77"/>
              <a:gd name="T13" fmla="*/ 2147483647 h 49"/>
              <a:gd name="T14" fmla="*/ 2147483647 w 77"/>
              <a:gd name="T15" fmla="*/ 2147483647 h 49"/>
              <a:gd name="T16" fmla="*/ 2147483647 w 77"/>
              <a:gd name="T17" fmla="*/ 2147483647 h 49"/>
              <a:gd name="T18" fmla="*/ 2147483647 w 77"/>
              <a:gd name="T19" fmla="*/ 2147483647 h 49"/>
              <a:gd name="T20" fmla="*/ 2147483647 w 77"/>
              <a:gd name="T21" fmla="*/ 2147483647 h 49"/>
              <a:gd name="T22" fmla="*/ 2147483647 w 77"/>
              <a:gd name="T23" fmla="*/ 0 h 49"/>
              <a:gd name="T24" fmla="*/ 2147483647 w 77"/>
              <a:gd name="T25" fmla="*/ 2147483647 h 49"/>
              <a:gd name="T26" fmla="*/ 2147483647 w 77"/>
              <a:gd name="T27" fmla="*/ 2147483647 h 49"/>
              <a:gd name="T28" fmla="*/ 2147483647 w 77"/>
              <a:gd name="T29" fmla="*/ 2147483647 h 49"/>
              <a:gd name="T30" fmla="*/ 2147483647 w 77"/>
              <a:gd name="T31" fmla="*/ 2147483647 h 49"/>
              <a:gd name="T32" fmla="*/ 2147483647 w 77"/>
              <a:gd name="T33" fmla="*/ 2147483647 h 49"/>
              <a:gd name="T34" fmla="*/ 2147483647 w 77"/>
              <a:gd name="T35" fmla="*/ 2147483647 h 49"/>
              <a:gd name="T36" fmla="*/ 2147483647 w 77"/>
              <a:gd name="T37" fmla="*/ 2147483647 h 49"/>
              <a:gd name="T38" fmla="*/ 2147483647 w 77"/>
              <a:gd name="T39" fmla="*/ 2147483647 h 49"/>
              <a:gd name="T40" fmla="*/ 2147483647 w 77"/>
              <a:gd name="T41" fmla="*/ 2147483647 h 49"/>
              <a:gd name="T42" fmla="*/ 2147483647 w 77"/>
              <a:gd name="T43" fmla="*/ 2147483647 h 49"/>
              <a:gd name="T44" fmla="*/ 2147483647 w 77"/>
              <a:gd name="T45" fmla="*/ 2147483647 h 49"/>
              <a:gd name="T46" fmla="*/ 2147483647 w 77"/>
              <a:gd name="T47" fmla="*/ 2147483647 h 49"/>
              <a:gd name="T48" fmla="*/ 2147483647 w 77"/>
              <a:gd name="T49" fmla="*/ 2147483647 h 49"/>
              <a:gd name="T50" fmla="*/ 2147483647 w 77"/>
              <a:gd name="T51" fmla="*/ 2147483647 h 49"/>
              <a:gd name="T52" fmla="*/ 0 w 77"/>
              <a:gd name="T53" fmla="*/ 2147483647 h 4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77"/>
              <a:gd name="T82" fmla="*/ 0 h 49"/>
              <a:gd name="T83" fmla="*/ 77 w 77"/>
              <a:gd name="T84" fmla="*/ 49 h 4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77" h="49">
                <a:moveTo>
                  <a:pt x="0" y="47"/>
                </a:moveTo>
                <a:lnTo>
                  <a:pt x="23" y="49"/>
                </a:lnTo>
                <a:lnTo>
                  <a:pt x="29" y="49"/>
                </a:lnTo>
                <a:lnTo>
                  <a:pt x="77" y="48"/>
                </a:lnTo>
                <a:lnTo>
                  <a:pt x="73" y="28"/>
                </a:lnTo>
                <a:lnTo>
                  <a:pt x="72" y="23"/>
                </a:lnTo>
                <a:lnTo>
                  <a:pt x="71" y="20"/>
                </a:lnTo>
                <a:lnTo>
                  <a:pt x="71" y="16"/>
                </a:lnTo>
                <a:lnTo>
                  <a:pt x="71" y="12"/>
                </a:lnTo>
                <a:lnTo>
                  <a:pt x="71" y="6"/>
                </a:lnTo>
                <a:lnTo>
                  <a:pt x="71" y="2"/>
                </a:lnTo>
                <a:lnTo>
                  <a:pt x="71" y="0"/>
                </a:lnTo>
                <a:lnTo>
                  <a:pt x="36" y="13"/>
                </a:lnTo>
                <a:lnTo>
                  <a:pt x="28" y="16"/>
                </a:lnTo>
                <a:lnTo>
                  <a:pt x="11" y="21"/>
                </a:lnTo>
                <a:lnTo>
                  <a:pt x="10" y="22"/>
                </a:lnTo>
                <a:lnTo>
                  <a:pt x="9" y="24"/>
                </a:lnTo>
                <a:lnTo>
                  <a:pt x="8" y="27"/>
                </a:lnTo>
                <a:lnTo>
                  <a:pt x="7" y="30"/>
                </a:lnTo>
                <a:lnTo>
                  <a:pt x="6" y="32"/>
                </a:lnTo>
                <a:lnTo>
                  <a:pt x="5" y="35"/>
                </a:lnTo>
                <a:lnTo>
                  <a:pt x="4" y="36"/>
                </a:lnTo>
                <a:lnTo>
                  <a:pt x="3" y="39"/>
                </a:lnTo>
                <a:lnTo>
                  <a:pt x="2" y="42"/>
                </a:lnTo>
                <a:lnTo>
                  <a:pt x="2" y="44"/>
                </a:lnTo>
                <a:lnTo>
                  <a:pt x="1" y="46"/>
                </a:lnTo>
                <a:lnTo>
                  <a:pt x="0" y="47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2" name="Freeform 130"/>
          <xdr:cNvSpPr>
            <a:spLocks/>
          </xdr:cNvSpPr>
        </xdr:nvSpPr>
        <xdr:spPr bwMode="auto">
          <a:xfrm>
            <a:off x="1886413" y="4768978"/>
            <a:ext cx="733436" cy="520279"/>
          </a:xfrm>
          <a:custGeom>
            <a:avLst/>
            <a:gdLst>
              <a:gd name="T0" fmla="*/ 2147483647 w 77"/>
              <a:gd name="T1" fmla="*/ 2147483647 h 53"/>
              <a:gd name="T2" fmla="*/ 2147483647 w 77"/>
              <a:gd name="T3" fmla="*/ 2147483647 h 53"/>
              <a:gd name="T4" fmla="*/ 2147483647 w 77"/>
              <a:gd name="T5" fmla="*/ 2147483647 h 53"/>
              <a:gd name="T6" fmla="*/ 2147483647 w 77"/>
              <a:gd name="T7" fmla="*/ 2147483647 h 53"/>
              <a:gd name="T8" fmla="*/ 2147483647 w 77"/>
              <a:gd name="T9" fmla="*/ 2147483647 h 53"/>
              <a:gd name="T10" fmla="*/ 2147483647 w 77"/>
              <a:gd name="T11" fmla="*/ 2147483647 h 53"/>
              <a:gd name="T12" fmla="*/ 2147483647 w 77"/>
              <a:gd name="T13" fmla="*/ 2147483647 h 53"/>
              <a:gd name="T14" fmla="*/ 2147483647 w 77"/>
              <a:gd name="T15" fmla="*/ 2147483647 h 53"/>
              <a:gd name="T16" fmla="*/ 2147483647 w 77"/>
              <a:gd name="T17" fmla="*/ 2147483647 h 53"/>
              <a:gd name="T18" fmla="*/ 2147483647 w 77"/>
              <a:gd name="T19" fmla="*/ 2147483647 h 53"/>
              <a:gd name="T20" fmla="*/ 0 w 77"/>
              <a:gd name="T21" fmla="*/ 2147483647 h 53"/>
              <a:gd name="T22" fmla="*/ 2147483647 w 77"/>
              <a:gd name="T23" fmla="*/ 2147483647 h 53"/>
              <a:gd name="T24" fmla="*/ 2147483647 w 77"/>
              <a:gd name="T25" fmla="*/ 2147483647 h 53"/>
              <a:gd name="T26" fmla="*/ 2147483647 w 77"/>
              <a:gd name="T27" fmla="*/ 2147483647 h 53"/>
              <a:gd name="T28" fmla="*/ 2147483647 w 77"/>
              <a:gd name="T29" fmla="*/ 2147483647 h 53"/>
              <a:gd name="T30" fmla="*/ 2147483647 w 77"/>
              <a:gd name="T31" fmla="*/ 2147483647 h 53"/>
              <a:gd name="T32" fmla="*/ 2147483647 w 77"/>
              <a:gd name="T33" fmla="*/ 2147483647 h 53"/>
              <a:gd name="T34" fmla="*/ 2147483647 w 77"/>
              <a:gd name="T35" fmla="*/ 2147483647 h 53"/>
              <a:gd name="T36" fmla="*/ 2147483647 w 77"/>
              <a:gd name="T37" fmla="*/ 2147483647 h 53"/>
              <a:gd name="T38" fmla="*/ 2147483647 w 77"/>
              <a:gd name="T39" fmla="*/ 2147483647 h 53"/>
              <a:gd name="T40" fmla="*/ 2147483647 w 77"/>
              <a:gd name="T41" fmla="*/ 2147483647 h 53"/>
              <a:gd name="T42" fmla="*/ 2147483647 w 77"/>
              <a:gd name="T43" fmla="*/ 2147483647 h 53"/>
              <a:gd name="T44" fmla="*/ 2147483647 w 77"/>
              <a:gd name="T45" fmla="*/ 2147483647 h 53"/>
              <a:gd name="T46" fmla="*/ 2147483647 w 77"/>
              <a:gd name="T47" fmla="*/ 2147483647 h 53"/>
              <a:gd name="T48" fmla="*/ 2147483647 w 77"/>
              <a:gd name="T49" fmla="*/ 2147483647 h 53"/>
              <a:gd name="T50" fmla="*/ 2147483647 w 77"/>
              <a:gd name="T51" fmla="*/ 2147483647 h 53"/>
              <a:gd name="T52" fmla="*/ 2147483647 w 77"/>
              <a:gd name="T53" fmla="*/ 2147483647 h 53"/>
              <a:gd name="T54" fmla="*/ 2147483647 w 77"/>
              <a:gd name="T55" fmla="*/ 2147483647 h 53"/>
              <a:gd name="T56" fmla="*/ 2147483647 w 77"/>
              <a:gd name="T57" fmla="*/ 2147483647 h 53"/>
              <a:gd name="T58" fmla="*/ 2147483647 w 77"/>
              <a:gd name="T59" fmla="*/ 2147483647 h 53"/>
              <a:gd name="T60" fmla="*/ 2147483647 w 77"/>
              <a:gd name="T61" fmla="*/ 2147483647 h 53"/>
              <a:gd name="T62" fmla="*/ 2147483647 w 77"/>
              <a:gd name="T63" fmla="*/ 2147483647 h 53"/>
              <a:gd name="T64" fmla="*/ 2147483647 w 77"/>
              <a:gd name="T65" fmla="*/ 2147483647 h 53"/>
              <a:gd name="T66" fmla="*/ 2147483647 w 77"/>
              <a:gd name="T67" fmla="*/ 2147483647 h 53"/>
              <a:gd name="T68" fmla="*/ 2147483647 w 77"/>
              <a:gd name="T69" fmla="*/ 2147483647 h 53"/>
              <a:gd name="T70" fmla="*/ 2147483647 w 77"/>
              <a:gd name="T71" fmla="*/ 2147483647 h 53"/>
              <a:gd name="T72" fmla="*/ 2147483647 w 77"/>
              <a:gd name="T73" fmla="*/ 0 h 53"/>
              <a:gd name="T74" fmla="*/ 2147483647 w 77"/>
              <a:gd name="T75" fmla="*/ 2147483647 h 53"/>
              <a:gd name="T76" fmla="*/ 2147483647 w 77"/>
              <a:gd name="T77" fmla="*/ 2147483647 h 53"/>
              <a:gd name="T78" fmla="*/ 2147483647 w 77"/>
              <a:gd name="T79" fmla="*/ 2147483647 h 53"/>
              <a:gd name="T80" fmla="*/ 2147483647 w 77"/>
              <a:gd name="T81" fmla="*/ 2147483647 h 53"/>
              <a:gd name="T82" fmla="*/ 2147483647 w 77"/>
              <a:gd name="T83" fmla="*/ 2147483647 h 53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77"/>
              <a:gd name="T127" fmla="*/ 0 h 53"/>
              <a:gd name="T128" fmla="*/ 77 w 77"/>
              <a:gd name="T129" fmla="*/ 53 h 53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77" h="53">
                <a:moveTo>
                  <a:pt x="77" y="34"/>
                </a:moveTo>
                <a:lnTo>
                  <a:pt x="53" y="41"/>
                </a:lnTo>
                <a:lnTo>
                  <a:pt x="29" y="49"/>
                </a:lnTo>
                <a:lnTo>
                  <a:pt x="15" y="53"/>
                </a:lnTo>
                <a:lnTo>
                  <a:pt x="13" y="50"/>
                </a:lnTo>
                <a:lnTo>
                  <a:pt x="12" y="49"/>
                </a:lnTo>
                <a:lnTo>
                  <a:pt x="8" y="46"/>
                </a:lnTo>
                <a:lnTo>
                  <a:pt x="6" y="45"/>
                </a:lnTo>
                <a:lnTo>
                  <a:pt x="5" y="44"/>
                </a:lnTo>
                <a:lnTo>
                  <a:pt x="3" y="42"/>
                </a:lnTo>
                <a:lnTo>
                  <a:pt x="0" y="40"/>
                </a:lnTo>
                <a:lnTo>
                  <a:pt x="2" y="38"/>
                </a:lnTo>
                <a:lnTo>
                  <a:pt x="2" y="37"/>
                </a:lnTo>
                <a:lnTo>
                  <a:pt x="2" y="33"/>
                </a:lnTo>
                <a:lnTo>
                  <a:pt x="6" y="33"/>
                </a:lnTo>
                <a:lnTo>
                  <a:pt x="9" y="33"/>
                </a:lnTo>
                <a:lnTo>
                  <a:pt x="9" y="32"/>
                </a:lnTo>
                <a:lnTo>
                  <a:pt x="11" y="31"/>
                </a:lnTo>
                <a:lnTo>
                  <a:pt x="13" y="30"/>
                </a:lnTo>
                <a:lnTo>
                  <a:pt x="18" y="28"/>
                </a:lnTo>
                <a:lnTo>
                  <a:pt x="21" y="27"/>
                </a:lnTo>
                <a:lnTo>
                  <a:pt x="22" y="26"/>
                </a:lnTo>
                <a:lnTo>
                  <a:pt x="22" y="25"/>
                </a:lnTo>
                <a:lnTo>
                  <a:pt x="26" y="23"/>
                </a:lnTo>
                <a:lnTo>
                  <a:pt x="28" y="22"/>
                </a:lnTo>
                <a:lnTo>
                  <a:pt x="31" y="20"/>
                </a:lnTo>
                <a:lnTo>
                  <a:pt x="35" y="19"/>
                </a:lnTo>
                <a:lnTo>
                  <a:pt x="39" y="17"/>
                </a:lnTo>
                <a:lnTo>
                  <a:pt x="43" y="15"/>
                </a:lnTo>
                <a:lnTo>
                  <a:pt x="43" y="13"/>
                </a:lnTo>
                <a:lnTo>
                  <a:pt x="52" y="8"/>
                </a:lnTo>
                <a:lnTo>
                  <a:pt x="53" y="7"/>
                </a:lnTo>
                <a:lnTo>
                  <a:pt x="59" y="5"/>
                </a:lnTo>
                <a:lnTo>
                  <a:pt x="61" y="3"/>
                </a:lnTo>
                <a:lnTo>
                  <a:pt x="64" y="1"/>
                </a:lnTo>
                <a:lnTo>
                  <a:pt x="67" y="0"/>
                </a:lnTo>
                <a:lnTo>
                  <a:pt x="71" y="7"/>
                </a:lnTo>
                <a:lnTo>
                  <a:pt x="71" y="10"/>
                </a:lnTo>
                <a:lnTo>
                  <a:pt x="72" y="16"/>
                </a:lnTo>
                <a:lnTo>
                  <a:pt x="76" y="29"/>
                </a:lnTo>
                <a:lnTo>
                  <a:pt x="77" y="34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3" name="Freeform 131"/>
          <xdr:cNvSpPr>
            <a:spLocks/>
          </xdr:cNvSpPr>
        </xdr:nvSpPr>
        <xdr:spPr bwMode="auto">
          <a:xfrm>
            <a:off x="1657189" y="5161126"/>
            <a:ext cx="599722" cy="541642"/>
          </a:xfrm>
          <a:custGeom>
            <a:avLst/>
            <a:gdLst>
              <a:gd name="T0" fmla="*/ 2147483647 w 63"/>
              <a:gd name="T1" fmla="*/ 2147483647 h 55"/>
              <a:gd name="T2" fmla="*/ 2147483647 w 63"/>
              <a:gd name="T3" fmla="*/ 2147483647 h 55"/>
              <a:gd name="T4" fmla="*/ 2147483647 w 63"/>
              <a:gd name="T5" fmla="*/ 2147483647 h 55"/>
              <a:gd name="T6" fmla="*/ 2147483647 w 63"/>
              <a:gd name="T7" fmla="*/ 2147483647 h 55"/>
              <a:gd name="T8" fmla="*/ 2147483647 w 63"/>
              <a:gd name="T9" fmla="*/ 2147483647 h 55"/>
              <a:gd name="T10" fmla="*/ 2147483647 w 63"/>
              <a:gd name="T11" fmla="*/ 2147483647 h 55"/>
              <a:gd name="T12" fmla="*/ 2147483647 w 63"/>
              <a:gd name="T13" fmla="*/ 2147483647 h 55"/>
              <a:gd name="T14" fmla="*/ 2147483647 w 63"/>
              <a:gd name="T15" fmla="*/ 2147483647 h 55"/>
              <a:gd name="T16" fmla="*/ 2147483647 w 63"/>
              <a:gd name="T17" fmla="*/ 2147483647 h 55"/>
              <a:gd name="T18" fmla="*/ 2147483647 w 63"/>
              <a:gd name="T19" fmla="*/ 2147483647 h 55"/>
              <a:gd name="T20" fmla="*/ 2147483647 w 63"/>
              <a:gd name="T21" fmla="*/ 2147483647 h 55"/>
              <a:gd name="T22" fmla="*/ 2147483647 w 63"/>
              <a:gd name="T23" fmla="*/ 2147483647 h 55"/>
              <a:gd name="T24" fmla="*/ 2147483647 w 63"/>
              <a:gd name="T25" fmla="*/ 2147483647 h 55"/>
              <a:gd name="T26" fmla="*/ 2147483647 w 63"/>
              <a:gd name="T27" fmla="*/ 2147483647 h 55"/>
              <a:gd name="T28" fmla="*/ 2147483647 w 63"/>
              <a:gd name="T29" fmla="*/ 2147483647 h 55"/>
              <a:gd name="T30" fmla="*/ 2147483647 w 63"/>
              <a:gd name="T31" fmla="*/ 2147483647 h 55"/>
              <a:gd name="T32" fmla="*/ 2147483647 w 63"/>
              <a:gd name="T33" fmla="*/ 2147483647 h 55"/>
              <a:gd name="T34" fmla="*/ 2147483647 w 63"/>
              <a:gd name="T35" fmla="*/ 2147483647 h 55"/>
              <a:gd name="T36" fmla="*/ 2147483647 w 63"/>
              <a:gd name="T37" fmla="*/ 2147483647 h 55"/>
              <a:gd name="T38" fmla="*/ 2147483647 w 63"/>
              <a:gd name="T39" fmla="*/ 2147483647 h 55"/>
              <a:gd name="T40" fmla="*/ 2147483647 w 63"/>
              <a:gd name="T41" fmla="*/ 2147483647 h 55"/>
              <a:gd name="T42" fmla="*/ 2147483647 w 63"/>
              <a:gd name="T43" fmla="*/ 2147483647 h 55"/>
              <a:gd name="T44" fmla="*/ 2147483647 w 63"/>
              <a:gd name="T45" fmla="*/ 2147483647 h 55"/>
              <a:gd name="T46" fmla="*/ 2147483647 w 63"/>
              <a:gd name="T47" fmla="*/ 2147483647 h 55"/>
              <a:gd name="T48" fmla="*/ 0 w 63"/>
              <a:gd name="T49" fmla="*/ 2147483647 h 55"/>
              <a:gd name="T50" fmla="*/ 2147483647 w 63"/>
              <a:gd name="T51" fmla="*/ 2147483647 h 55"/>
              <a:gd name="T52" fmla="*/ 2147483647 w 63"/>
              <a:gd name="T53" fmla="*/ 2147483647 h 55"/>
              <a:gd name="T54" fmla="*/ 2147483647 w 63"/>
              <a:gd name="T55" fmla="*/ 2147483647 h 55"/>
              <a:gd name="T56" fmla="*/ 2147483647 w 63"/>
              <a:gd name="T57" fmla="*/ 2147483647 h 55"/>
              <a:gd name="T58" fmla="*/ 2147483647 w 63"/>
              <a:gd name="T59" fmla="*/ 2147483647 h 55"/>
              <a:gd name="T60" fmla="*/ 2147483647 w 63"/>
              <a:gd name="T61" fmla="*/ 2147483647 h 55"/>
              <a:gd name="T62" fmla="*/ 2147483647 w 63"/>
              <a:gd name="T63" fmla="*/ 2147483647 h 55"/>
              <a:gd name="T64" fmla="*/ 2147483647 w 63"/>
              <a:gd name="T65" fmla="*/ 2147483647 h 55"/>
              <a:gd name="T66" fmla="*/ 2147483647 w 63"/>
              <a:gd name="T67" fmla="*/ 2147483647 h 55"/>
              <a:gd name="T68" fmla="*/ 2147483647 w 63"/>
              <a:gd name="T69" fmla="*/ 2147483647 h 55"/>
              <a:gd name="T70" fmla="*/ 2147483647 w 63"/>
              <a:gd name="T71" fmla="*/ 2147483647 h 55"/>
              <a:gd name="T72" fmla="*/ 2147483647 w 63"/>
              <a:gd name="T73" fmla="*/ 2147483647 h 55"/>
              <a:gd name="T74" fmla="*/ 2147483647 w 63"/>
              <a:gd name="T75" fmla="*/ 2147483647 h 55"/>
              <a:gd name="T76" fmla="*/ 2147483647 w 63"/>
              <a:gd name="T77" fmla="*/ 0 h 55"/>
              <a:gd name="T78" fmla="*/ 2147483647 w 63"/>
              <a:gd name="T79" fmla="*/ 2147483647 h 55"/>
              <a:gd name="T80" fmla="*/ 2147483647 w 63"/>
              <a:gd name="T81" fmla="*/ 2147483647 h 55"/>
              <a:gd name="T82" fmla="*/ 2147483647 w 63"/>
              <a:gd name="T83" fmla="*/ 2147483647 h 55"/>
              <a:gd name="T84" fmla="*/ 2147483647 w 63"/>
              <a:gd name="T85" fmla="*/ 2147483647 h 55"/>
              <a:gd name="T86" fmla="*/ 2147483647 w 63"/>
              <a:gd name="T87" fmla="*/ 2147483647 h 55"/>
              <a:gd name="T88" fmla="*/ 2147483647 w 63"/>
              <a:gd name="T89" fmla="*/ 2147483647 h 55"/>
              <a:gd name="T90" fmla="*/ 2147483647 w 63"/>
              <a:gd name="T91" fmla="*/ 2147483647 h 55"/>
              <a:gd name="T92" fmla="*/ 2147483647 w 63"/>
              <a:gd name="T93" fmla="*/ 2147483647 h 55"/>
              <a:gd name="T94" fmla="*/ 2147483647 w 63"/>
              <a:gd name="T95" fmla="*/ 2147483647 h 55"/>
              <a:gd name="T96" fmla="*/ 2147483647 w 63"/>
              <a:gd name="T97" fmla="*/ 2147483647 h 55"/>
              <a:gd name="T98" fmla="*/ 2147483647 w 63"/>
              <a:gd name="T99" fmla="*/ 2147483647 h 55"/>
              <a:gd name="T100" fmla="*/ 2147483647 w 63"/>
              <a:gd name="T101" fmla="*/ 2147483647 h 55"/>
              <a:gd name="T102" fmla="*/ 2147483647 w 63"/>
              <a:gd name="T103" fmla="*/ 2147483647 h 55"/>
              <a:gd name="T104" fmla="*/ 2147483647 w 63"/>
              <a:gd name="T105" fmla="*/ 2147483647 h 55"/>
              <a:gd name="T106" fmla="*/ 2147483647 w 63"/>
              <a:gd name="T107" fmla="*/ 2147483647 h 55"/>
              <a:gd name="T108" fmla="*/ 2147483647 w 63"/>
              <a:gd name="T109" fmla="*/ 2147483647 h 55"/>
              <a:gd name="T110" fmla="*/ 2147483647 w 63"/>
              <a:gd name="T111" fmla="*/ 2147483647 h 55"/>
              <a:gd name="T112" fmla="*/ 2147483647 w 63"/>
              <a:gd name="T113" fmla="*/ 2147483647 h 55"/>
              <a:gd name="T114" fmla="*/ 2147483647 w 63"/>
              <a:gd name="T115" fmla="*/ 2147483647 h 55"/>
              <a:gd name="T116" fmla="*/ 2147483647 w 63"/>
              <a:gd name="T117" fmla="*/ 2147483647 h 55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3"/>
              <a:gd name="T178" fmla="*/ 0 h 55"/>
              <a:gd name="T179" fmla="*/ 63 w 63"/>
              <a:gd name="T180" fmla="*/ 55 h 55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3" h="55">
                <a:moveTo>
                  <a:pt x="63" y="48"/>
                </a:moveTo>
                <a:lnTo>
                  <a:pt x="58" y="48"/>
                </a:lnTo>
                <a:lnTo>
                  <a:pt x="55" y="49"/>
                </a:lnTo>
                <a:lnTo>
                  <a:pt x="48" y="50"/>
                </a:lnTo>
                <a:lnTo>
                  <a:pt x="47" y="50"/>
                </a:lnTo>
                <a:lnTo>
                  <a:pt x="44" y="52"/>
                </a:lnTo>
                <a:lnTo>
                  <a:pt x="42" y="52"/>
                </a:lnTo>
                <a:lnTo>
                  <a:pt x="31" y="55"/>
                </a:lnTo>
                <a:lnTo>
                  <a:pt x="30" y="50"/>
                </a:lnTo>
                <a:lnTo>
                  <a:pt x="26" y="51"/>
                </a:lnTo>
                <a:lnTo>
                  <a:pt x="20" y="52"/>
                </a:lnTo>
                <a:lnTo>
                  <a:pt x="17" y="52"/>
                </a:lnTo>
                <a:lnTo>
                  <a:pt x="14" y="52"/>
                </a:lnTo>
                <a:lnTo>
                  <a:pt x="10" y="53"/>
                </a:lnTo>
                <a:lnTo>
                  <a:pt x="6" y="53"/>
                </a:lnTo>
                <a:lnTo>
                  <a:pt x="3" y="54"/>
                </a:lnTo>
                <a:lnTo>
                  <a:pt x="2" y="49"/>
                </a:lnTo>
                <a:lnTo>
                  <a:pt x="1" y="46"/>
                </a:lnTo>
                <a:lnTo>
                  <a:pt x="1" y="42"/>
                </a:lnTo>
                <a:lnTo>
                  <a:pt x="1" y="38"/>
                </a:lnTo>
                <a:lnTo>
                  <a:pt x="1" y="32"/>
                </a:lnTo>
                <a:lnTo>
                  <a:pt x="1" y="28"/>
                </a:lnTo>
                <a:lnTo>
                  <a:pt x="1" y="26"/>
                </a:lnTo>
                <a:lnTo>
                  <a:pt x="0" y="23"/>
                </a:lnTo>
                <a:lnTo>
                  <a:pt x="1" y="23"/>
                </a:lnTo>
                <a:lnTo>
                  <a:pt x="3" y="23"/>
                </a:lnTo>
                <a:lnTo>
                  <a:pt x="5" y="21"/>
                </a:lnTo>
                <a:lnTo>
                  <a:pt x="5" y="20"/>
                </a:lnTo>
                <a:lnTo>
                  <a:pt x="6" y="19"/>
                </a:lnTo>
                <a:lnTo>
                  <a:pt x="7" y="17"/>
                </a:lnTo>
                <a:lnTo>
                  <a:pt x="10" y="14"/>
                </a:lnTo>
                <a:lnTo>
                  <a:pt x="11" y="12"/>
                </a:lnTo>
                <a:lnTo>
                  <a:pt x="14" y="10"/>
                </a:lnTo>
                <a:lnTo>
                  <a:pt x="16" y="8"/>
                </a:lnTo>
                <a:lnTo>
                  <a:pt x="19" y="6"/>
                </a:lnTo>
                <a:lnTo>
                  <a:pt x="21" y="4"/>
                </a:lnTo>
                <a:lnTo>
                  <a:pt x="22" y="2"/>
                </a:lnTo>
                <a:lnTo>
                  <a:pt x="24" y="0"/>
                </a:lnTo>
                <a:lnTo>
                  <a:pt x="27" y="2"/>
                </a:lnTo>
                <a:lnTo>
                  <a:pt x="29" y="4"/>
                </a:lnTo>
                <a:lnTo>
                  <a:pt x="30" y="5"/>
                </a:lnTo>
                <a:lnTo>
                  <a:pt x="32" y="6"/>
                </a:lnTo>
                <a:lnTo>
                  <a:pt x="36" y="9"/>
                </a:lnTo>
                <a:lnTo>
                  <a:pt x="37" y="10"/>
                </a:lnTo>
                <a:lnTo>
                  <a:pt x="39" y="13"/>
                </a:lnTo>
                <a:lnTo>
                  <a:pt x="53" y="9"/>
                </a:lnTo>
                <a:lnTo>
                  <a:pt x="53" y="13"/>
                </a:lnTo>
                <a:lnTo>
                  <a:pt x="54" y="16"/>
                </a:lnTo>
                <a:lnTo>
                  <a:pt x="54" y="23"/>
                </a:lnTo>
                <a:lnTo>
                  <a:pt x="54" y="26"/>
                </a:lnTo>
                <a:lnTo>
                  <a:pt x="55" y="29"/>
                </a:lnTo>
                <a:lnTo>
                  <a:pt x="57" y="33"/>
                </a:lnTo>
                <a:lnTo>
                  <a:pt x="58" y="37"/>
                </a:lnTo>
                <a:lnTo>
                  <a:pt x="58" y="38"/>
                </a:lnTo>
                <a:lnTo>
                  <a:pt x="59" y="39"/>
                </a:lnTo>
                <a:lnTo>
                  <a:pt x="60" y="41"/>
                </a:lnTo>
                <a:lnTo>
                  <a:pt x="61" y="43"/>
                </a:lnTo>
                <a:lnTo>
                  <a:pt x="63" y="48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4" name="Freeform 132"/>
          <xdr:cNvSpPr>
            <a:spLocks/>
          </xdr:cNvSpPr>
        </xdr:nvSpPr>
        <xdr:spPr bwMode="auto">
          <a:xfrm>
            <a:off x="2161400" y="5102889"/>
            <a:ext cx="563510" cy="529987"/>
          </a:xfrm>
          <a:custGeom>
            <a:avLst/>
            <a:gdLst>
              <a:gd name="T0" fmla="*/ 2147483647 w 59"/>
              <a:gd name="T1" fmla="*/ 2147483647 h 54"/>
              <a:gd name="T2" fmla="*/ 2147483647 w 59"/>
              <a:gd name="T3" fmla="*/ 2147483647 h 54"/>
              <a:gd name="T4" fmla="*/ 2147483647 w 59"/>
              <a:gd name="T5" fmla="*/ 2147483647 h 54"/>
              <a:gd name="T6" fmla="*/ 2147483647 w 59"/>
              <a:gd name="T7" fmla="*/ 2147483647 h 54"/>
              <a:gd name="T8" fmla="*/ 2147483647 w 59"/>
              <a:gd name="T9" fmla="*/ 2147483647 h 54"/>
              <a:gd name="T10" fmla="*/ 2147483647 w 59"/>
              <a:gd name="T11" fmla="*/ 2147483647 h 54"/>
              <a:gd name="T12" fmla="*/ 2147483647 w 59"/>
              <a:gd name="T13" fmla="*/ 2147483647 h 54"/>
              <a:gd name="T14" fmla="*/ 2147483647 w 59"/>
              <a:gd name="T15" fmla="*/ 2147483647 h 54"/>
              <a:gd name="T16" fmla="*/ 2147483647 w 59"/>
              <a:gd name="T17" fmla="*/ 2147483647 h 54"/>
              <a:gd name="T18" fmla="*/ 2147483647 w 59"/>
              <a:gd name="T19" fmla="*/ 2147483647 h 54"/>
              <a:gd name="T20" fmla="*/ 2147483647 w 59"/>
              <a:gd name="T21" fmla="*/ 2147483647 h 54"/>
              <a:gd name="T22" fmla="*/ 2147483647 w 59"/>
              <a:gd name="T23" fmla="*/ 2147483647 h 54"/>
              <a:gd name="T24" fmla="*/ 2147483647 w 59"/>
              <a:gd name="T25" fmla="*/ 2147483647 h 54"/>
              <a:gd name="T26" fmla="*/ 2147483647 w 59"/>
              <a:gd name="T27" fmla="*/ 2147483647 h 54"/>
              <a:gd name="T28" fmla="*/ 2147483647 w 59"/>
              <a:gd name="T29" fmla="*/ 2147483647 h 54"/>
              <a:gd name="T30" fmla="*/ 2147483647 w 59"/>
              <a:gd name="T31" fmla="*/ 2147483647 h 54"/>
              <a:gd name="T32" fmla="*/ 2147483647 w 59"/>
              <a:gd name="T33" fmla="*/ 2147483647 h 54"/>
              <a:gd name="T34" fmla="*/ 2147483647 w 59"/>
              <a:gd name="T35" fmla="*/ 2147483647 h 54"/>
              <a:gd name="T36" fmla="*/ 2147483647 w 59"/>
              <a:gd name="T37" fmla="*/ 2147483647 h 54"/>
              <a:gd name="T38" fmla="*/ 2147483647 w 59"/>
              <a:gd name="T39" fmla="*/ 2147483647 h 54"/>
              <a:gd name="T40" fmla="*/ 2147483647 w 59"/>
              <a:gd name="T41" fmla="*/ 2147483647 h 54"/>
              <a:gd name="T42" fmla="*/ 2147483647 w 59"/>
              <a:gd name="T43" fmla="*/ 2147483647 h 54"/>
              <a:gd name="T44" fmla="*/ 2147483647 w 59"/>
              <a:gd name="T45" fmla="*/ 2147483647 h 54"/>
              <a:gd name="T46" fmla="*/ 2147483647 w 59"/>
              <a:gd name="T47" fmla="*/ 2147483647 h 54"/>
              <a:gd name="T48" fmla="*/ 2147483647 w 59"/>
              <a:gd name="T49" fmla="*/ 2147483647 h 54"/>
              <a:gd name="T50" fmla="*/ 2147483647 w 59"/>
              <a:gd name="T51" fmla="*/ 2147483647 h 54"/>
              <a:gd name="T52" fmla="*/ 2147483647 w 59"/>
              <a:gd name="T53" fmla="*/ 2147483647 h 54"/>
              <a:gd name="T54" fmla="*/ 2147483647 w 59"/>
              <a:gd name="T55" fmla="*/ 2147483647 h 54"/>
              <a:gd name="T56" fmla="*/ 2147483647 w 59"/>
              <a:gd name="T57" fmla="*/ 2147483647 h 54"/>
              <a:gd name="T58" fmla="*/ 2147483647 w 59"/>
              <a:gd name="T59" fmla="*/ 2147483647 h 54"/>
              <a:gd name="T60" fmla="*/ 2147483647 w 59"/>
              <a:gd name="T61" fmla="*/ 2147483647 h 54"/>
              <a:gd name="T62" fmla="*/ 0 w 59"/>
              <a:gd name="T63" fmla="*/ 2147483647 h 54"/>
              <a:gd name="T64" fmla="*/ 0 w 59"/>
              <a:gd name="T65" fmla="*/ 2147483647 h 54"/>
              <a:gd name="T66" fmla="*/ 2147483647 w 59"/>
              <a:gd name="T67" fmla="*/ 2147483647 h 54"/>
              <a:gd name="T68" fmla="*/ 2147483647 w 59"/>
              <a:gd name="T69" fmla="*/ 0 h 54"/>
              <a:gd name="T70" fmla="*/ 2147483647 w 59"/>
              <a:gd name="T71" fmla="*/ 2147483647 h 54"/>
              <a:gd name="T72" fmla="*/ 2147483647 w 59"/>
              <a:gd name="T73" fmla="*/ 2147483647 h 54"/>
              <a:gd name="T74" fmla="*/ 2147483647 w 59"/>
              <a:gd name="T75" fmla="*/ 2147483647 h 54"/>
              <a:gd name="T76" fmla="*/ 2147483647 w 59"/>
              <a:gd name="T77" fmla="*/ 2147483647 h 54"/>
              <a:gd name="T78" fmla="*/ 2147483647 w 59"/>
              <a:gd name="T79" fmla="*/ 2147483647 h 54"/>
              <a:gd name="T80" fmla="*/ 2147483647 w 59"/>
              <a:gd name="T81" fmla="*/ 2147483647 h 54"/>
              <a:gd name="T82" fmla="*/ 2147483647 w 59"/>
              <a:gd name="T83" fmla="*/ 2147483647 h 54"/>
              <a:gd name="T84" fmla="*/ 2147483647 w 59"/>
              <a:gd name="T85" fmla="*/ 2147483647 h 54"/>
              <a:gd name="T86" fmla="*/ 2147483647 w 59"/>
              <a:gd name="T87" fmla="*/ 2147483647 h 54"/>
              <a:gd name="T88" fmla="*/ 2147483647 w 59"/>
              <a:gd name="T89" fmla="*/ 2147483647 h 54"/>
              <a:gd name="T90" fmla="*/ 2147483647 w 59"/>
              <a:gd name="T91" fmla="*/ 2147483647 h 5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59"/>
              <a:gd name="T139" fmla="*/ 0 h 54"/>
              <a:gd name="T140" fmla="*/ 59 w 59"/>
              <a:gd name="T141" fmla="*/ 54 h 54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59" h="54">
                <a:moveTo>
                  <a:pt x="59" y="43"/>
                </a:moveTo>
                <a:lnTo>
                  <a:pt x="58" y="44"/>
                </a:lnTo>
                <a:lnTo>
                  <a:pt x="57" y="45"/>
                </a:lnTo>
                <a:lnTo>
                  <a:pt x="56" y="47"/>
                </a:lnTo>
                <a:lnTo>
                  <a:pt x="55" y="47"/>
                </a:lnTo>
                <a:lnTo>
                  <a:pt x="51" y="49"/>
                </a:lnTo>
                <a:lnTo>
                  <a:pt x="46" y="50"/>
                </a:lnTo>
                <a:lnTo>
                  <a:pt x="45" y="50"/>
                </a:lnTo>
                <a:lnTo>
                  <a:pt x="44" y="50"/>
                </a:lnTo>
                <a:lnTo>
                  <a:pt x="37" y="51"/>
                </a:lnTo>
                <a:lnTo>
                  <a:pt x="33" y="51"/>
                </a:lnTo>
                <a:lnTo>
                  <a:pt x="29" y="52"/>
                </a:lnTo>
                <a:lnTo>
                  <a:pt x="23" y="53"/>
                </a:lnTo>
                <a:lnTo>
                  <a:pt x="21" y="53"/>
                </a:lnTo>
                <a:lnTo>
                  <a:pt x="18" y="53"/>
                </a:lnTo>
                <a:lnTo>
                  <a:pt x="14" y="53"/>
                </a:lnTo>
                <a:lnTo>
                  <a:pt x="10" y="54"/>
                </a:lnTo>
                <a:lnTo>
                  <a:pt x="8" y="49"/>
                </a:lnTo>
                <a:lnTo>
                  <a:pt x="7" y="47"/>
                </a:lnTo>
                <a:lnTo>
                  <a:pt x="6" y="45"/>
                </a:lnTo>
                <a:lnTo>
                  <a:pt x="5" y="44"/>
                </a:lnTo>
                <a:lnTo>
                  <a:pt x="5" y="43"/>
                </a:lnTo>
                <a:lnTo>
                  <a:pt x="4" y="39"/>
                </a:lnTo>
                <a:lnTo>
                  <a:pt x="2" y="35"/>
                </a:lnTo>
                <a:lnTo>
                  <a:pt x="1" y="32"/>
                </a:lnTo>
                <a:lnTo>
                  <a:pt x="1" y="29"/>
                </a:lnTo>
                <a:lnTo>
                  <a:pt x="1" y="22"/>
                </a:lnTo>
                <a:lnTo>
                  <a:pt x="0" y="19"/>
                </a:lnTo>
                <a:lnTo>
                  <a:pt x="0" y="15"/>
                </a:lnTo>
                <a:lnTo>
                  <a:pt x="24" y="7"/>
                </a:lnTo>
                <a:lnTo>
                  <a:pt x="48" y="0"/>
                </a:lnTo>
                <a:lnTo>
                  <a:pt x="50" y="6"/>
                </a:lnTo>
                <a:lnTo>
                  <a:pt x="51" y="11"/>
                </a:lnTo>
                <a:lnTo>
                  <a:pt x="51" y="13"/>
                </a:lnTo>
                <a:lnTo>
                  <a:pt x="52" y="15"/>
                </a:lnTo>
                <a:lnTo>
                  <a:pt x="54" y="20"/>
                </a:lnTo>
                <a:lnTo>
                  <a:pt x="56" y="25"/>
                </a:lnTo>
                <a:lnTo>
                  <a:pt x="57" y="27"/>
                </a:lnTo>
                <a:lnTo>
                  <a:pt x="58" y="30"/>
                </a:lnTo>
                <a:lnTo>
                  <a:pt x="58" y="34"/>
                </a:lnTo>
                <a:lnTo>
                  <a:pt x="58" y="41"/>
                </a:lnTo>
                <a:lnTo>
                  <a:pt x="59" y="43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5" name="Freeform 133"/>
          <xdr:cNvSpPr>
            <a:spLocks/>
          </xdr:cNvSpPr>
        </xdr:nvSpPr>
        <xdr:spPr bwMode="auto">
          <a:xfrm>
            <a:off x="3551862" y="5337790"/>
            <a:ext cx="553959" cy="491161"/>
          </a:xfrm>
          <a:custGeom>
            <a:avLst/>
            <a:gdLst>
              <a:gd name="T0" fmla="*/ 2147483647 w 58"/>
              <a:gd name="T1" fmla="*/ 2147483647 h 50"/>
              <a:gd name="T2" fmla="*/ 2147483647 w 58"/>
              <a:gd name="T3" fmla="*/ 2147483647 h 50"/>
              <a:gd name="T4" fmla="*/ 2147483647 w 58"/>
              <a:gd name="T5" fmla="*/ 2147483647 h 50"/>
              <a:gd name="T6" fmla="*/ 2147483647 w 58"/>
              <a:gd name="T7" fmla="*/ 2147483647 h 50"/>
              <a:gd name="T8" fmla="*/ 2147483647 w 58"/>
              <a:gd name="T9" fmla="*/ 2147483647 h 50"/>
              <a:gd name="T10" fmla="*/ 2147483647 w 58"/>
              <a:gd name="T11" fmla="*/ 2147483647 h 50"/>
              <a:gd name="T12" fmla="*/ 2147483647 w 58"/>
              <a:gd name="T13" fmla="*/ 2147483647 h 50"/>
              <a:gd name="T14" fmla="*/ 2147483647 w 58"/>
              <a:gd name="T15" fmla="*/ 2147483647 h 50"/>
              <a:gd name="T16" fmla="*/ 2147483647 w 58"/>
              <a:gd name="T17" fmla="*/ 2147483647 h 50"/>
              <a:gd name="T18" fmla="*/ 2147483647 w 58"/>
              <a:gd name="T19" fmla="*/ 2147483647 h 50"/>
              <a:gd name="T20" fmla="*/ 2147483647 w 58"/>
              <a:gd name="T21" fmla="*/ 2147483647 h 50"/>
              <a:gd name="T22" fmla="*/ 2147483647 w 58"/>
              <a:gd name="T23" fmla="*/ 2147483647 h 50"/>
              <a:gd name="T24" fmla="*/ 2147483647 w 58"/>
              <a:gd name="T25" fmla="*/ 2147483647 h 50"/>
              <a:gd name="T26" fmla="*/ 2147483647 w 58"/>
              <a:gd name="T27" fmla="*/ 2147483647 h 50"/>
              <a:gd name="T28" fmla="*/ 2147483647 w 58"/>
              <a:gd name="T29" fmla="*/ 2147483647 h 50"/>
              <a:gd name="T30" fmla="*/ 2147483647 w 58"/>
              <a:gd name="T31" fmla="*/ 2147483647 h 50"/>
              <a:gd name="T32" fmla="*/ 2147483647 w 58"/>
              <a:gd name="T33" fmla="*/ 2147483647 h 50"/>
              <a:gd name="T34" fmla="*/ 2147483647 w 58"/>
              <a:gd name="T35" fmla="*/ 2147483647 h 50"/>
              <a:gd name="T36" fmla="*/ 2147483647 w 58"/>
              <a:gd name="T37" fmla="*/ 2147483647 h 50"/>
              <a:gd name="T38" fmla="*/ 2147483647 w 58"/>
              <a:gd name="T39" fmla="*/ 2147483647 h 50"/>
              <a:gd name="T40" fmla="*/ 2147483647 w 58"/>
              <a:gd name="T41" fmla="*/ 2147483647 h 50"/>
              <a:gd name="T42" fmla="*/ 2147483647 w 58"/>
              <a:gd name="T43" fmla="*/ 2147483647 h 50"/>
              <a:gd name="T44" fmla="*/ 2147483647 w 58"/>
              <a:gd name="T45" fmla="*/ 2147483647 h 50"/>
              <a:gd name="T46" fmla="*/ 0 w 58"/>
              <a:gd name="T47" fmla="*/ 2147483647 h 50"/>
              <a:gd name="T48" fmla="*/ 2147483647 w 58"/>
              <a:gd name="T49" fmla="*/ 2147483647 h 50"/>
              <a:gd name="T50" fmla="*/ 2147483647 w 58"/>
              <a:gd name="T51" fmla="*/ 2147483647 h 50"/>
              <a:gd name="T52" fmla="*/ 2147483647 w 58"/>
              <a:gd name="T53" fmla="*/ 2147483647 h 50"/>
              <a:gd name="T54" fmla="*/ 2147483647 w 58"/>
              <a:gd name="T55" fmla="*/ 2147483647 h 50"/>
              <a:gd name="T56" fmla="*/ 2147483647 w 58"/>
              <a:gd name="T57" fmla="*/ 2147483647 h 50"/>
              <a:gd name="T58" fmla="*/ 2147483647 w 58"/>
              <a:gd name="T59" fmla="*/ 2147483647 h 50"/>
              <a:gd name="T60" fmla="*/ 2147483647 w 58"/>
              <a:gd name="T61" fmla="*/ 0 h 50"/>
              <a:gd name="T62" fmla="*/ 2147483647 w 58"/>
              <a:gd name="T63" fmla="*/ 2147483647 h 50"/>
              <a:gd name="T64" fmla="*/ 2147483647 w 58"/>
              <a:gd name="T65" fmla="*/ 2147483647 h 50"/>
              <a:gd name="T66" fmla="*/ 2147483647 w 58"/>
              <a:gd name="T67" fmla="*/ 2147483647 h 50"/>
              <a:gd name="T68" fmla="*/ 2147483647 w 58"/>
              <a:gd name="T69" fmla="*/ 2147483647 h 50"/>
              <a:gd name="T70" fmla="*/ 2147483647 w 58"/>
              <a:gd name="T71" fmla="*/ 2147483647 h 50"/>
              <a:gd name="T72" fmla="*/ 2147483647 w 58"/>
              <a:gd name="T73" fmla="*/ 2147483647 h 50"/>
              <a:gd name="T74" fmla="*/ 2147483647 w 58"/>
              <a:gd name="T75" fmla="*/ 2147483647 h 50"/>
              <a:gd name="T76" fmla="*/ 2147483647 w 58"/>
              <a:gd name="T77" fmla="*/ 2147483647 h 50"/>
              <a:gd name="T78" fmla="*/ 2147483647 w 58"/>
              <a:gd name="T79" fmla="*/ 2147483647 h 50"/>
              <a:gd name="T80" fmla="*/ 2147483647 w 58"/>
              <a:gd name="T81" fmla="*/ 2147483647 h 50"/>
              <a:gd name="T82" fmla="*/ 2147483647 w 58"/>
              <a:gd name="T83" fmla="*/ 2147483647 h 5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8"/>
              <a:gd name="T127" fmla="*/ 0 h 50"/>
              <a:gd name="T128" fmla="*/ 58 w 58"/>
              <a:gd name="T129" fmla="*/ 50 h 50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8" h="50">
                <a:moveTo>
                  <a:pt x="55" y="45"/>
                </a:moveTo>
                <a:lnTo>
                  <a:pt x="55" y="45"/>
                </a:lnTo>
                <a:lnTo>
                  <a:pt x="53" y="47"/>
                </a:lnTo>
                <a:lnTo>
                  <a:pt x="52" y="48"/>
                </a:lnTo>
                <a:lnTo>
                  <a:pt x="50" y="50"/>
                </a:lnTo>
                <a:lnTo>
                  <a:pt x="49" y="49"/>
                </a:lnTo>
                <a:lnTo>
                  <a:pt x="44" y="49"/>
                </a:lnTo>
                <a:lnTo>
                  <a:pt x="40" y="49"/>
                </a:lnTo>
                <a:lnTo>
                  <a:pt x="39" y="48"/>
                </a:lnTo>
                <a:lnTo>
                  <a:pt x="35" y="45"/>
                </a:lnTo>
                <a:lnTo>
                  <a:pt x="34" y="44"/>
                </a:lnTo>
                <a:lnTo>
                  <a:pt x="33" y="43"/>
                </a:lnTo>
                <a:lnTo>
                  <a:pt x="32" y="42"/>
                </a:lnTo>
                <a:lnTo>
                  <a:pt x="31" y="42"/>
                </a:lnTo>
                <a:lnTo>
                  <a:pt x="27" y="42"/>
                </a:lnTo>
                <a:lnTo>
                  <a:pt x="24" y="41"/>
                </a:lnTo>
                <a:lnTo>
                  <a:pt x="22" y="41"/>
                </a:lnTo>
                <a:lnTo>
                  <a:pt x="18" y="42"/>
                </a:lnTo>
                <a:lnTo>
                  <a:pt x="15" y="43"/>
                </a:lnTo>
                <a:lnTo>
                  <a:pt x="13" y="43"/>
                </a:lnTo>
                <a:lnTo>
                  <a:pt x="5" y="45"/>
                </a:lnTo>
                <a:lnTo>
                  <a:pt x="2" y="46"/>
                </a:lnTo>
                <a:lnTo>
                  <a:pt x="0" y="47"/>
                </a:lnTo>
                <a:lnTo>
                  <a:pt x="3" y="15"/>
                </a:lnTo>
                <a:lnTo>
                  <a:pt x="4" y="14"/>
                </a:lnTo>
                <a:lnTo>
                  <a:pt x="40" y="7"/>
                </a:lnTo>
                <a:lnTo>
                  <a:pt x="42" y="6"/>
                </a:lnTo>
                <a:lnTo>
                  <a:pt x="44" y="5"/>
                </a:lnTo>
                <a:lnTo>
                  <a:pt x="47" y="4"/>
                </a:lnTo>
                <a:lnTo>
                  <a:pt x="50" y="0"/>
                </a:lnTo>
                <a:lnTo>
                  <a:pt x="56" y="5"/>
                </a:lnTo>
                <a:lnTo>
                  <a:pt x="56" y="8"/>
                </a:lnTo>
                <a:lnTo>
                  <a:pt x="57" y="12"/>
                </a:lnTo>
                <a:lnTo>
                  <a:pt x="57" y="14"/>
                </a:lnTo>
                <a:lnTo>
                  <a:pt x="58" y="18"/>
                </a:lnTo>
                <a:lnTo>
                  <a:pt x="58" y="19"/>
                </a:lnTo>
                <a:lnTo>
                  <a:pt x="58" y="22"/>
                </a:lnTo>
                <a:lnTo>
                  <a:pt x="58" y="28"/>
                </a:lnTo>
                <a:lnTo>
                  <a:pt x="58" y="34"/>
                </a:lnTo>
                <a:lnTo>
                  <a:pt x="56" y="44"/>
                </a:lnTo>
                <a:lnTo>
                  <a:pt x="55" y="45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6" name="Freeform 134"/>
          <xdr:cNvSpPr>
            <a:spLocks/>
          </xdr:cNvSpPr>
        </xdr:nvSpPr>
        <xdr:spPr bwMode="auto">
          <a:xfrm>
            <a:off x="4029414" y="5034945"/>
            <a:ext cx="418252" cy="745475"/>
          </a:xfrm>
          <a:custGeom>
            <a:avLst/>
            <a:gdLst>
              <a:gd name="T0" fmla="*/ 2147483647 w 44"/>
              <a:gd name="T1" fmla="*/ 2147483647 h 76"/>
              <a:gd name="T2" fmla="*/ 2147483647 w 44"/>
              <a:gd name="T3" fmla="*/ 2147483647 h 76"/>
              <a:gd name="T4" fmla="*/ 2147483647 w 44"/>
              <a:gd name="T5" fmla="*/ 2147483647 h 76"/>
              <a:gd name="T6" fmla="*/ 2147483647 w 44"/>
              <a:gd name="T7" fmla="*/ 2147483647 h 76"/>
              <a:gd name="T8" fmla="*/ 2147483647 w 44"/>
              <a:gd name="T9" fmla="*/ 2147483647 h 76"/>
              <a:gd name="T10" fmla="*/ 2147483647 w 44"/>
              <a:gd name="T11" fmla="*/ 2147483647 h 76"/>
              <a:gd name="T12" fmla="*/ 2147483647 w 44"/>
              <a:gd name="T13" fmla="*/ 2147483647 h 76"/>
              <a:gd name="T14" fmla="*/ 2147483647 w 44"/>
              <a:gd name="T15" fmla="*/ 2147483647 h 76"/>
              <a:gd name="T16" fmla="*/ 2147483647 w 44"/>
              <a:gd name="T17" fmla="*/ 2147483647 h 76"/>
              <a:gd name="T18" fmla="*/ 2147483647 w 44"/>
              <a:gd name="T19" fmla="*/ 2147483647 h 76"/>
              <a:gd name="T20" fmla="*/ 2147483647 w 44"/>
              <a:gd name="T21" fmla="*/ 2147483647 h 76"/>
              <a:gd name="T22" fmla="*/ 2147483647 w 44"/>
              <a:gd name="T23" fmla="*/ 2147483647 h 76"/>
              <a:gd name="T24" fmla="*/ 2147483647 w 44"/>
              <a:gd name="T25" fmla="*/ 2147483647 h 76"/>
              <a:gd name="T26" fmla="*/ 2147483647 w 44"/>
              <a:gd name="T27" fmla="*/ 2147483647 h 76"/>
              <a:gd name="T28" fmla="*/ 2147483647 w 44"/>
              <a:gd name="T29" fmla="*/ 2147483647 h 76"/>
              <a:gd name="T30" fmla="*/ 2147483647 w 44"/>
              <a:gd name="T31" fmla="*/ 2147483647 h 76"/>
              <a:gd name="T32" fmla="*/ 2147483647 w 44"/>
              <a:gd name="T33" fmla="*/ 2147483647 h 76"/>
              <a:gd name="T34" fmla="*/ 2147483647 w 44"/>
              <a:gd name="T35" fmla="*/ 2147483647 h 76"/>
              <a:gd name="T36" fmla="*/ 2147483647 w 44"/>
              <a:gd name="T37" fmla="*/ 2147483647 h 76"/>
              <a:gd name="T38" fmla="*/ 2147483647 w 44"/>
              <a:gd name="T39" fmla="*/ 2147483647 h 76"/>
              <a:gd name="T40" fmla="*/ 2147483647 w 44"/>
              <a:gd name="T41" fmla="*/ 2147483647 h 76"/>
              <a:gd name="T42" fmla="*/ 2147483647 w 44"/>
              <a:gd name="T43" fmla="*/ 2147483647 h 76"/>
              <a:gd name="T44" fmla="*/ 2147483647 w 44"/>
              <a:gd name="T45" fmla="*/ 2147483647 h 76"/>
              <a:gd name="T46" fmla="*/ 2147483647 w 44"/>
              <a:gd name="T47" fmla="*/ 2147483647 h 76"/>
              <a:gd name="T48" fmla="*/ 2147483647 w 44"/>
              <a:gd name="T49" fmla="*/ 2147483647 h 76"/>
              <a:gd name="T50" fmla="*/ 2147483647 w 44"/>
              <a:gd name="T51" fmla="*/ 2147483647 h 76"/>
              <a:gd name="T52" fmla="*/ 2147483647 w 44"/>
              <a:gd name="T53" fmla="*/ 2147483647 h 76"/>
              <a:gd name="T54" fmla="*/ 2147483647 w 44"/>
              <a:gd name="T55" fmla="*/ 2147483647 h 76"/>
              <a:gd name="T56" fmla="*/ 2147483647 w 44"/>
              <a:gd name="T57" fmla="*/ 2147483647 h 76"/>
              <a:gd name="T58" fmla="*/ 2147483647 w 44"/>
              <a:gd name="T59" fmla="*/ 2147483647 h 76"/>
              <a:gd name="T60" fmla="*/ 2147483647 w 44"/>
              <a:gd name="T61" fmla="*/ 2147483647 h 76"/>
              <a:gd name="T62" fmla="*/ 2147483647 w 44"/>
              <a:gd name="T63" fmla="*/ 2147483647 h 76"/>
              <a:gd name="T64" fmla="*/ 2147483647 w 44"/>
              <a:gd name="T65" fmla="*/ 2147483647 h 76"/>
              <a:gd name="T66" fmla="*/ 2147483647 w 44"/>
              <a:gd name="T67" fmla="*/ 2147483647 h 76"/>
              <a:gd name="T68" fmla="*/ 2147483647 w 44"/>
              <a:gd name="T69" fmla="*/ 2147483647 h 76"/>
              <a:gd name="T70" fmla="*/ 0 w 44"/>
              <a:gd name="T71" fmla="*/ 2147483647 h 76"/>
              <a:gd name="T72" fmla="*/ 2147483647 w 44"/>
              <a:gd name="T73" fmla="*/ 2147483647 h 76"/>
              <a:gd name="T74" fmla="*/ 2147483647 w 44"/>
              <a:gd name="T75" fmla="*/ 2147483647 h 76"/>
              <a:gd name="T76" fmla="*/ 2147483647 w 44"/>
              <a:gd name="T77" fmla="*/ 2147483647 h 76"/>
              <a:gd name="T78" fmla="*/ 2147483647 w 44"/>
              <a:gd name="T79" fmla="*/ 2147483647 h 76"/>
              <a:gd name="T80" fmla="*/ 2147483647 w 44"/>
              <a:gd name="T81" fmla="*/ 2147483647 h 76"/>
              <a:gd name="T82" fmla="*/ 2147483647 w 44"/>
              <a:gd name="T83" fmla="*/ 2147483647 h 76"/>
              <a:gd name="T84" fmla="*/ 2147483647 w 44"/>
              <a:gd name="T85" fmla="*/ 2147483647 h 76"/>
              <a:gd name="T86" fmla="*/ 2147483647 w 44"/>
              <a:gd name="T87" fmla="*/ 2147483647 h 76"/>
              <a:gd name="T88" fmla="*/ 2147483647 w 44"/>
              <a:gd name="T89" fmla="*/ 2147483647 h 76"/>
              <a:gd name="T90" fmla="*/ 2147483647 w 44"/>
              <a:gd name="T91" fmla="*/ 2147483647 h 76"/>
              <a:gd name="T92" fmla="*/ 2147483647 w 44"/>
              <a:gd name="T93" fmla="*/ 2147483647 h 76"/>
              <a:gd name="T94" fmla="*/ 2147483647 w 44"/>
              <a:gd name="T95" fmla="*/ 2147483647 h 76"/>
              <a:gd name="T96" fmla="*/ 2147483647 w 44"/>
              <a:gd name="T97" fmla="*/ 0 h 76"/>
              <a:gd name="T98" fmla="*/ 2147483647 w 44"/>
              <a:gd name="T99" fmla="*/ 0 h 76"/>
              <a:gd name="T100" fmla="*/ 2147483647 w 44"/>
              <a:gd name="T101" fmla="*/ 2147483647 h 76"/>
              <a:gd name="T102" fmla="*/ 2147483647 w 44"/>
              <a:gd name="T103" fmla="*/ 2147483647 h 76"/>
              <a:gd name="T104" fmla="*/ 2147483647 w 44"/>
              <a:gd name="T105" fmla="*/ 2147483647 h 76"/>
              <a:gd name="T106" fmla="*/ 2147483647 w 44"/>
              <a:gd name="T107" fmla="*/ 2147483647 h 7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4"/>
              <a:gd name="T163" fmla="*/ 0 h 76"/>
              <a:gd name="T164" fmla="*/ 44 w 44"/>
              <a:gd name="T165" fmla="*/ 76 h 7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4" h="76">
                <a:moveTo>
                  <a:pt x="30" y="38"/>
                </a:moveTo>
                <a:lnTo>
                  <a:pt x="31" y="43"/>
                </a:lnTo>
                <a:lnTo>
                  <a:pt x="31" y="46"/>
                </a:lnTo>
                <a:lnTo>
                  <a:pt x="32" y="57"/>
                </a:lnTo>
                <a:lnTo>
                  <a:pt x="37" y="59"/>
                </a:lnTo>
                <a:lnTo>
                  <a:pt x="39" y="60"/>
                </a:lnTo>
                <a:lnTo>
                  <a:pt x="40" y="62"/>
                </a:lnTo>
                <a:lnTo>
                  <a:pt x="42" y="65"/>
                </a:lnTo>
                <a:lnTo>
                  <a:pt x="43" y="67"/>
                </a:lnTo>
                <a:lnTo>
                  <a:pt x="44" y="69"/>
                </a:lnTo>
                <a:lnTo>
                  <a:pt x="39" y="68"/>
                </a:lnTo>
                <a:lnTo>
                  <a:pt x="36" y="67"/>
                </a:lnTo>
                <a:lnTo>
                  <a:pt x="33" y="67"/>
                </a:lnTo>
                <a:lnTo>
                  <a:pt x="32" y="67"/>
                </a:lnTo>
                <a:lnTo>
                  <a:pt x="30" y="68"/>
                </a:lnTo>
                <a:lnTo>
                  <a:pt x="27" y="70"/>
                </a:lnTo>
                <a:lnTo>
                  <a:pt x="25" y="71"/>
                </a:lnTo>
                <a:lnTo>
                  <a:pt x="23" y="71"/>
                </a:lnTo>
                <a:lnTo>
                  <a:pt x="17" y="72"/>
                </a:lnTo>
                <a:lnTo>
                  <a:pt x="12" y="72"/>
                </a:lnTo>
                <a:lnTo>
                  <a:pt x="10" y="73"/>
                </a:lnTo>
                <a:lnTo>
                  <a:pt x="9" y="73"/>
                </a:lnTo>
                <a:lnTo>
                  <a:pt x="7" y="74"/>
                </a:lnTo>
                <a:lnTo>
                  <a:pt x="5" y="76"/>
                </a:lnTo>
                <a:lnTo>
                  <a:pt x="6" y="75"/>
                </a:lnTo>
                <a:lnTo>
                  <a:pt x="8" y="65"/>
                </a:lnTo>
                <a:lnTo>
                  <a:pt x="8" y="59"/>
                </a:lnTo>
                <a:lnTo>
                  <a:pt x="8" y="53"/>
                </a:lnTo>
                <a:lnTo>
                  <a:pt x="8" y="50"/>
                </a:lnTo>
                <a:lnTo>
                  <a:pt x="8" y="49"/>
                </a:lnTo>
                <a:lnTo>
                  <a:pt x="7" y="45"/>
                </a:lnTo>
                <a:lnTo>
                  <a:pt x="7" y="43"/>
                </a:lnTo>
                <a:lnTo>
                  <a:pt x="6" y="39"/>
                </a:lnTo>
                <a:lnTo>
                  <a:pt x="6" y="36"/>
                </a:lnTo>
                <a:lnTo>
                  <a:pt x="0" y="31"/>
                </a:lnTo>
                <a:lnTo>
                  <a:pt x="3" y="29"/>
                </a:lnTo>
                <a:lnTo>
                  <a:pt x="3" y="28"/>
                </a:lnTo>
                <a:lnTo>
                  <a:pt x="6" y="25"/>
                </a:lnTo>
                <a:lnTo>
                  <a:pt x="6" y="24"/>
                </a:lnTo>
                <a:lnTo>
                  <a:pt x="9" y="21"/>
                </a:lnTo>
                <a:lnTo>
                  <a:pt x="11" y="17"/>
                </a:lnTo>
                <a:lnTo>
                  <a:pt x="14" y="14"/>
                </a:lnTo>
                <a:lnTo>
                  <a:pt x="14" y="13"/>
                </a:lnTo>
                <a:lnTo>
                  <a:pt x="22" y="2"/>
                </a:lnTo>
                <a:lnTo>
                  <a:pt x="23" y="1"/>
                </a:lnTo>
                <a:lnTo>
                  <a:pt x="24" y="1"/>
                </a:lnTo>
                <a:lnTo>
                  <a:pt x="25" y="0"/>
                </a:lnTo>
                <a:lnTo>
                  <a:pt x="27" y="0"/>
                </a:lnTo>
                <a:lnTo>
                  <a:pt x="27" y="1"/>
                </a:lnTo>
                <a:lnTo>
                  <a:pt x="29" y="21"/>
                </a:lnTo>
                <a:lnTo>
                  <a:pt x="29" y="32"/>
                </a:lnTo>
                <a:lnTo>
                  <a:pt x="30" y="38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7" name="Freeform 135"/>
          <xdr:cNvSpPr>
            <a:spLocks/>
          </xdr:cNvSpPr>
        </xdr:nvSpPr>
        <xdr:spPr bwMode="auto">
          <a:xfrm>
            <a:off x="3456353" y="4945640"/>
            <a:ext cx="828946" cy="539692"/>
          </a:xfrm>
          <a:custGeom>
            <a:avLst/>
            <a:gdLst>
              <a:gd name="T0" fmla="*/ 2147483647 w 87"/>
              <a:gd name="T1" fmla="*/ 2147483647 h 55"/>
              <a:gd name="T2" fmla="*/ 2147483647 w 87"/>
              <a:gd name="T3" fmla="*/ 2147483647 h 55"/>
              <a:gd name="T4" fmla="*/ 2147483647 w 87"/>
              <a:gd name="T5" fmla="*/ 2147483647 h 55"/>
              <a:gd name="T6" fmla="*/ 2147483647 w 87"/>
              <a:gd name="T7" fmla="*/ 2147483647 h 55"/>
              <a:gd name="T8" fmla="*/ 2147483647 w 87"/>
              <a:gd name="T9" fmla="*/ 2147483647 h 55"/>
              <a:gd name="T10" fmla="*/ 2147483647 w 87"/>
              <a:gd name="T11" fmla="*/ 2147483647 h 55"/>
              <a:gd name="T12" fmla="*/ 2147483647 w 87"/>
              <a:gd name="T13" fmla="*/ 2147483647 h 55"/>
              <a:gd name="T14" fmla="*/ 2147483647 w 87"/>
              <a:gd name="T15" fmla="*/ 2147483647 h 55"/>
              <a:gd name="T16" fmla="*/ 2147483647 w 87"/>
              <a:gd name="T17" fmla="*/ 2147483647 h 55"/>
              <a:gd name="T18" fmla="*/ 2147483647 w 87"/>
              <a:gd name="T19" fmla="*/ 2147483647 h 55"/>
              <a:gd name="T20" fmla="*/ 2147483647 w 87"/>
              <a:gd name="T21" fmla="*/ 2147483647 h 55"/>
              <a:gd name="T22" fmla="*/ 2147483647 w 87"/>
              <a:gd name="T23" fmla="*/ 2147483647 h 55"/>
              <a:gd name="T24" fmla="*/ 2147483647 w 87"/>
              <a:gd name="T25" fmla="*/ 2147483647 h 55"/>
              <a:gd name="T26" fmla="*/ 2147483647 w 87"/>
              <a:gd name="T27" fmla="*/ 2147483647 h 55"/>
              <a:gd name="T28" fmla="*/ 2147483647 w 87"/>
              <a:gd name="T29" fmla="*/ 2147483647 h 55"/>
              <a:gd name="T30" fmla="*/ 2147483647 w 87"/>
              <a:gd name="T31" fmla="*/ 2147483647 h 55"/>
              <a:gd name="T32" fmla="*/ 2147483647 w 87"/>
              <a:gd name="T33" fmla="*/ 2147483647 h 55"/>
              <a:gd name="T34" fmla="*/ 2147483647 w 87"/>
              <a:gd name="T35" fmla="*/ 2147483647 h 55"/>
              <a:gd name="T36" fmla="*/ 2147483647 w 87"/>
              <a:gd name="T37" fmla="*/ 2147483647 h 55"/>
              <a:gd name="T38" fmla="*/ 2147483647 w 87"/>
              <a:gd name="T39" fmla="*/ 2147483647 h 55"/>
              <a:gd name="T40" fmla="*/ 2147483647 w 87"/>
              <a:gd name="T41" fmla="*/ 2147483647 h 55"/>
              <a:gd name="T42" fmla="*/ 2147483647 w 87"/>
              <a:gd name="T43" fmla="*/ 2147483647 h 55"/>
              <a:gd name="T44" fmla="*/ 2147483647 w 87"/>
              <a:gd name="T45" fmla="*/ 2147483647 h 55"/>
              <a:gd name="T46" fmla="*/ 2147483647 w 87"/>
              <a:gd name="T47" fmla="*/ 2147483647 h 55"/>
              <a:gd name="T48" fmla="*/ 2147483647 w 87"/>
              <a:gd name="T49" fmla="*/ 2147483647 h 55"/>
              <a:gd name="T50" fmla="*/ 0 w 87"/>
              <a:gd name="T51" fmla="*/ 2147483647 h 55"/>
              <a:gd name="T52" fmla="*/ 2147483647 w 87"/>
              <a:gd name="T53" fmla="*/ 2147483647 h 55"/>
              <a:gd name="T54" fmla="*/ 2147483647 w 87"/>
              <a:gd name="T55" fmla="*/ 2147483647 h 55"/>
              <a:gd name="T56" fmla="*/ 2147483647 w 87"/>
              <a:gd name="T57" fmla="*/ 2147483647 h 55"/>
              <a:gd name="T58" fmla="*/ 2147483647 w 87"/>
              <a:gd name="T59" fmla="*/ 2147483647 h 55"/>
              <a:gd name="T60" fmla="*/ 2147483647 w 87"/>
              <a:gd name="T61" fmla="*/ 2147483647 h 55"/>
              <a:gd name="T62" fmla="*/ 2147483647 w 87"/>
              <a:gd name="T63" fmla="*/ 2147483647 h 55"/>
              <a:gd name="T64" fmla="*/ 2147483647 w 87"/>
              <a:gd name="T65" fmla="*/ 2147483647 h 55"/>
              <a:gd name="T66" fmla="*/ 2147483647 w 87"/>
              <a:gd name="T67" fmla="*/ 2147483647 h 55"/>
              <a:gd name="T68" fmla="*/ 2147483647 w 87"/>
              <a:gd name="T69" fmla="*/ 2147483647 h 55"/>
              <a:gd name="T70" fmla="*/ 2147483647 w 87"/>
              <a:gd name="T71" fmla="*/ 2147483647 h 55"/>
              <a:gd name="T72" fmla="*/ 2147483647 w 87"/>
              <a:gd name="T73" fmla="*/ 2147483647 h 55"/>
              <a:gd name="T74" fmla="*/ 2147483647 w 87"/>
              <a:gd name="T75" fmla="*/ 2147483647 h 55"/>
              <a:gd name="T76" fmla="*/ 2147483647 w 87"/>
              <a:gd name="T77" fmla="*/ 2147483647 h 55"/>
              <a:gd name="T78" fmla="*/ 2147483647 w 87"/>
              <a:gd name="T79" fmla="*/ 2147483647 h 55"/>
              <a:gd name="T80" fmla="*/ 2147483647 w 87"/>
              <a:gd name="T81" fmla="*/ 2147483647 h 55"/>
              <a:gd name="T82" fmla="*/ 2147483647 w 87"/>
              <a:gd name="T83" fmla="*/ 2147483647 h 55"/>
              <a:gd name="T84" fmla="*/ 2147483647 w 87"/>
              <a:gd name="T85" fmla="*/ 2147483647 h 55"/>
              <a:gd name="T86" fmla="*/ 2147483647 w 87"/>
              <a:gd name="T87" fmla="*/ 2147483647 h 55"/>
              <a:gd name="T88" fmla="*/ 2147483647 w 87"/>
              <a:gd name="T89" fmla="*/ 2147483647 h 55"/>
              <a:gd name="T90" fmla="*/ 2147483647 w 87"/>
              <a:gd name="T91" fmla="*/ 2147483647 h 55"/>
              <a:gd name="T92" fmla="*/ 2147483647 w 87"/>
              <a:gd name="T93" fmla="*/ 2147483647 h 55"/>
              <a:gd name="T94" fmla="*/ 2147483647 w 87"/>
              <a:gd name="T95" fmla="*/ 2147483647 h 55"/>
              <a:gd name="T96" fmla="*/ 2147483647 w 87"/>
              <a:gd name="T97" fmla="*/ 2147483647 h 55"/>
              <a:gd name="T98" fmla="*/ 2147483647 w 87"/>
              <a:gd name="T99" fmla="*/ 0 h 55"/>
              <a:gd name="T100" fmla="*/ 2147483647 w 87"/>
              <a:gd name="T101" fmla="*/ 2147483647 h 55"/>
              <a:gd name="T102" fmla="*/ 2147483647 w 87"/>
              <a:gd name="T103" fmla="*/ 2147483647 h 55"/>
              <a:gd name="T104" fmla="*/ 2147483647 w 87"/>
              <a:gd name="T105" fmla="*/ 2147483647 h 55"/>
              <a:gd name="T106" fmla="*/ 2147483647 w 87"/>
              <a:gd name="T107" fmla="*/ 2147483647 h 55"/>
              <a:gd name="T108" fmla="*/ 2147483647 w 87"/>
              <a:gd name="T109" fmla="*/ 2147483647 h 55"/>
              <a:gd name="T110" fmla="*/ 2147483647 w 87"/>
              <a:gd name="T111" fmla="*/ 2147483647 h 55"/>
              <a:gd name="T112" fmla="*/ 2147483647 w 87"/>
              <a:gd name="T113" fmla="*/ 2147483647 h 55"/>
              <a:gd name="T114" fmla="*/ 2147483647 w 87"/>
              <a:gd name="T115" fmla="*/ 2147483647 h 55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87"/>
              <a:gd name="T175" fmla="*/ 0 h 55"/>
              <a:gd name="T176" fmla="*/ 87 w 87"/>
              <a:gd name="T177" fmla="*/ 55 h 55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87" h="55">
                <a:moveTo>
                  <a:pt x="87" y="9"/>
                </a:moveTo>
                <a:lnTo>
                  <a:pt x="85" y="9"/>
                </a:lnTo>
                <a:lnTo>
                  <a:pt x="84" y="10"/>
                </a:lnTo>
                <a:lnTo>
                  <a:pt x="83" y="10"/>
                </a:lnTo>
                <a:lnTo>
                  <a:pt x="82" y="11"/>
                </a:lnTo>
                <a:lnTo>
                  <a:pt x="74" y="22"/>
                </a:lnTo>
                <a:lnTo>
                  <a:pt x="74" y="23"/>
                </a:lnTo>
                <a:lnTo>
                  <a:pt x="71" y="26"/>
                </a:lnTo>
                <a:lnTo>
                  <a:pt x="69" y="30"/>
                </a:lnTo>
                <a:lnTo>
                  <a:pt x="66" y="33"/>
                </a:lnTo>
                <a:lnTo>
                  <a:pt x="66" y="34"/>
                </a:lnTo>
                <a:lnTo>
                  <a:pt x="63" y="37"/>
                </a:lnTo>
                <a:lnTo>
                  <a:pt x="63" y="38"/>
                </a:lnTo>
                <a:lnTo>
                  <a:pt x="60" y="40"/>
                </a:lnTo>
                <a:lnTo>
                  <a:pt x="57" y="44"/>
                </a:lnTo>
                <a:lnTo>
                  <a:pt x="54" y="45"/>
                </a:lnTo>
                <a:lnTo>
                  <a:pt x="52" y="46"/>
                </a:lnTo>
                <a:lnTo>
                  <a:pt x="50" y="47"/>
                </a:lnTo>
                <a:lnTo>
                  <a:pt x="14" y="54"/>
                </a:lnTo>
                <a:lnTo>
                  <a:pt x="13" y="55"/>
                </a:lnTo>
                <a:lnTo>
                  <a:pt x="13" y="49"/>
                </a:lnTo>
                <a:lnTo>
                  <a:pt x="11" y="48"/>
                </a:lnTo>
                <a:lnTo>
                  <a:pt x="8" y="41"/>
                </a:lnTo>
                <a:lnTo>
                  <a:pt x="5" y="35"/>
                </a:lnTo>
                <a:lnTo>
                  <a:pt x="0" y="25"/>
                </a:lnTo>
                <a:lnTo>
                  <a:pt x="2" y="24"/>
                </a:lnTo>
                <a:lnTo>
                  <a:pt x="5" y="21"/>
                </a:lnTo>
                <a:lnTo>
                  <a:pt x="9" y="18"/>
                </a:lnTo>
                <a:lnTo>
                  <a:pt x="16" y="11"/>
                </a:lnTo>
                <a:lnTo>
                  <a:pt x="18" y="10"/>
                </a:lnTo>
                <a:lnTo>
                  <a:pt x="25" y="8"/>
                </a:lnTo>
                <a:lnTo>
                  <a:pt x="27" y="7"/>
                </a:lnTo>
                <a:lnTo>
                  <a:pt x="28" y="7"/>
                </a:lnTo>
                <a:lnTo>
                  <a:pt x="30" y="8"/>
                </a:lnTo>
                <a:lnTo>
                  <a:pt x="31" y="7"/>
                </a:lnTo>
                <a:lnTo>
                  <a:pt x="37" y="7"/>
                </a:lnTo>
                <a:lnTo>
                  <a:pt x="38" y="6"/>
                </a:lnTo>
                <a:lnTo>
                  <a:pt x="39" y="6"/>
                </a:lnTo>
                <a:lnTo>
                  <a:pt x="40" y="4"/>
                </a:lnTo>
                <a:lnTo>
                  <a:pt x="42" y="3"/>
                </a:lnTo>
                <a:lnTo>
                  <a:pt x="44" y="3"/>
                </a:lnTo>
                <a:lnTo>
                  <a:pt x="46" y="3"/>
                </a:lnTo>
                <a:lnTo>
                  <a:pt x="48" y="3"/>
                </a:lnTo>
                <a:lnTo>
                  <a:pt x="50" y="3"/>
                </a:lnTo>
                <a:lnTo>
                  <a:pt x="53" y="4"/>
                </a:lnTo>
                <a:lnTo>
                  <a:pt x="58" y="4"/>
                </a:lnTo>
                <a:lnTo>
                  <a:pt x="59" y="4"/>
                </a:lnTo>
                <a:lnTo>
                  <a:pt x="60" y="4"/>
                </a:lnTo>
                <a:lnTo>
                  <a:pt x="64" y="0"/>
                </a:lnTo>
                <a:lnTo>
                  <a:pt x="66" y="3"/>
                </a:lnTo>
                <a:lnTo>
                  <a:pt x="67" y="4"/>
                </a:lnTo>
                <a:lnTo>
                  <a:pt x="67" y="5"/>
                </a:lnTo>
                <a:lnTo>
                  <a:pt x="67" y="6"/>
                </a:lnTo>
                <a:lnTo>
                  <a:pt x="66" y="10"/>
                </a:lnTo>
                <a:lnTo>
                  <a:pt x="84" y="4"/>
                </a:lnTo>
                <a:lnTo>
                  <a:pt x="87" y="9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8" name="Freeform 136"/>
          <xdr:cNvSpPr>
            <a:spLocks/>
          </xdr:cNvSpPr>
        </xdr:nvSpPr>
        <xdr:spPr bwMode="auto">
          <a:xfrm>
            <a:off x="2952141" y="4827215"/>
            <a:ext cx="628375" cy="854191"/>
          </a:xfrm>
          <a:custGeom>
            <a:avLst/>
            <a:gdLst>
              <a:gd name="T0" fmla="*/ 2147483647 w 66"/>
              <a:gd name="T1" fmla="*/ 2147483647 h 87"/>
              <a:gd name="T2" fmla="*/ 2147483647 w 66"/>
              <a:gd name="T3" fmla="*/ 2147483647 h 87"/>
              <a:gd name="T4" fmla="*/ 2147483647 w 66"/>
              <a:gd name="T5" fmla="*/ 2147483647 h 87"/>
              <a:gd name="T6" fmla="*/ 2147483647 w 66"/>
              <a:gd name="T7" fmla="*/ 2147483647 h 87"/>
              <a:gd name="T8" fmla="*/ 2147483647 w 66"/>
              <a:gd name="T9" fmla="*/ 2147483647 h 87"/>
              <a:gd name="T10" fmla="*/ 2147483647 w 66"/>
              <a:gd name="T11" fmla="*/ 2147483647 h 87"/>
              <a:gd name="T12" fmla="*/ 2147483647 w 66"/>
              <a:gd name="T13" fmla="*/ 2147483647 h 87"/>
              <a:gd name="T14" fmla="*/ 2147483647 w 66"/>
              <a:gd name="T15" fmla="*/ 2147483647 h 87"/>
              <a:gd name="T16" fmla="*/ 2147483647 w 66"/>
              <a:gd name="T17" fmla="*/ 2147483647 h 87"/>
              <a:gd name="T18" fmla="*/ 2147483647 w 66"/>
              <a:gd name="T19" fmla="*/ 2147483647 h 87"/>
              <a:gd name="T20" fmla="*/ 2147483647 w 66"/>
              <a:gd name="T21" fmla="*/ 2147483647 h 87"/>
              <a:gd name="T22" fmla="*/ 2147483647 w 66"/>
              <a:gd name="T23" fmla="*/ 2147483647 h 87"/>
              <a:gd name="T24" fmla="*/ 2147483647 w 66"/>
              <a:gd name="T25" fmla="*/ 2147483647 h 87"/>
              <a:gd name="T26" fmla="*/ 2147483647 w 66"/>
              <a:gd name="T27" fmla="*/ 2147483647 h 87"/>
              <a:gd name="T28" fmla="*/ 2147483647 w 66"/>
              <a:gd name="T29" fmla="*/ 2147483647 h 87"/>
              <a:gd name="T30" fmla="*/ 2147483647 w 66"/>
              <a:gd name="T31" fmla="*/ 2147483647 h 87"/>
              <a:gd name="T32" fmla="*/ 2147483647 w 66"/>
              <a:gd name="T33" fmla="*/ 2147483647 h 87"/>
              <a:gd name="T34" fmla="*/ 2147483647 w 66"/>
              <a:gd name="T35" fmla="*/ 2147483647 h 87"/>
              <a:gd name="T36" fmla="*/ 2147483647 w 66"/>
              <a:gd name="T37" fmla="*/ 2147483647 h 87"/>
              <a:gd name="T38" fmla="*/ 2147483647 w 66"/>
              <a:gd name="T39" fmla="*/ 2147483647 h 87"/>
              <a:gd name="T40" fmla="*/ 2147483647 w 66"/>
              <a:gd name="T41" fmla="*/ 2147483647 h 87"/>
              <a:gd name="T42" fmla="*/ 2147483647 w 66"/>
              <a:gd name="T43" fmla="*/ 2147483647 h 87"/>
              <a:gd name="T44" fmla="*/ 2147483647 w 66"/>
              <a:gd name="T45" fmla="*/ 2147483647 h 87"/>
              <a:gd name="T46" fmla="*/ 2147483647 w 66"/>
              <a:gd name="T47" fmla="*/ 2147483647 h 87"/>
              <a:gd name="T48" fmla="*/ 2147483647 w 66"/>
              <a:gd name="T49" fmla="*/ 2147483647 h 87"/>
              <a:gd name="T50" fmla="*/ 2147483647 w 66"/>
              <a:gd name="T51" fmla="*/ 2147483647 h 87"/>
              <a:gd name="T52" fmla="*/ 2147483647 w 66"/>
              <a:gd name="T53" fmla="*/ 2147483647 h 87"/>
              <a:gd name="T54" fmla="*/ 2147483647 w 66"/>
              <a:gd name="T55" fmla="*/ 2147483647 h 87"/>
              <a:gd name="T56" fmla="*/ 2147483647 w 66"/>
              <a:gd name="T57" fmla="*/ 2147483647 h 87"/>
              <a:gd name="T58" fmla="*/ 2147483647 w 66"/>
              <a:gd name="T59" fmla="*/ 2147483647 h 87"/>
              <a:gd name="T60" fmla="*/ 2147483647 w 66"/>
              <a:gd name="T61" fmla="*/ 2147483647 h 87"/>
              <a:gd name="T62" fmla="*/ 2147483647 w 66"/>
              <a:gd name="T63" fmla="*/ 2147483647 h 87"/>
              <a:gd name="T64" fmla="*/ 2147483647 w 66"/>
              <a:gd name="T65" fmla="*/ 2147483647 h 87"/>
              <a:gd name="T66" fmla="*/ 2147483647 w 66"/>
              <a:gd name="T67" fmla="*/ 2147483647 h 87"/>
              <a:gd name="T68" fmla="*/ 2147483647 w 66"/>
              <a:gd name="T69" fmla="*/ 2147483647 h 87"/>
              <a:gd name="T70" fmla="*/ 2147483647 w 66"/>
              <a:gd name="T71" fmla="*/ 2147483647 h 87"/>
              <a:gd name="T72" fmla="*/ 2147483647 w 66"/>
              <a:gd name="T73" fmla="*/ 2147483647 h 87"/>
              <a:gd name="T74" fmla="*/ 2147483647 w 66"/>
              <a:gd name="T75" fmla="*/ 2147483647 h 87"/>
              <a:gd name="T76" fmla="*/ 2147483647 w 66"/>
              <a:gd name="T77" fmla="*/ 2147483647 h 87"/>
              <a:gd name="T78" fmla="*/ 2147483647 w 66"/>
              <a:gd name="T79" fmla="*/ 2147483647 h 87"/>
              <a:gd name="T80" fmla="*/ 2147483647 w 66"/>
              <a:gd name="T81" fmla="*/ 2147483647 h 87"/>
              <a:gd name="T82" fmla="*/ 0 w 66"/>
              <a:gd name="T83" fmla="*/ 2147483647 h 87"/>
              <a:gd name="T84" fmla="*/ 2147483647 w 66"/>
              <a:gd name="T85" fmla="*/ 2147483647 h 87"/>
              <a:gd name="T86" fmla="*/ 2147483647 w 66"/>
              <a:gd name="T87" fmla="*/ 2147483647 h 87"/>
              <a:gd name="T88" fmla="*/ 2147483647 w 66"/>
              <a:gd name="T89" fmla="*/ 2147483647 h 87"/>
              <a:gd name="T90" fmla="*/ 2147483647 w 66"/>
              <a:gd name="T91" fmla="*/ 0 h 87"/>
              <a:gd name="T92" fmla="*/ 2147483647 w 66"/>
              <a:gd name="T93" fmla="*/ 2147483647 h 87"/>
              <a:gd name="T94" fmla="*/ 2147483647 w 66"/>
              <a:gd name="T95" fmla="*/ 2147483647 h 87"/>
              <a:gd name="T96" fmla="*/ 2147483647 w 66"/>
              <a:gd name="T97" fmla="*/ 2147483647 h 87"/>
              <a:gd name="T98" fmla="*/ 2147483647 w 66"/>
              <a:gd name="T99" fmla="*/ 2147483647 h 87"/>
              <a:gd name="T100" fmla="*/ 2147483647 w 66"/>
              <a:gd name="T101" fmla="*/ 2147483647 h 87"/>
              <a:gd name="T102" fmla="*/ 2147483647 w 66"/>
              <a:gd name="T103" fmla="*/ 2147483647 h 87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66"/>
              <a:gd name="T157" fmla="*/ 0 h 87"/>
              <a:gd name="T158" fmla="*/ 66 w 66"/>
              <a:gd name="T159" fmla="*/ 87 h 87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66" h="87">
                <a:moveTo>
                  <a:pt x="53" y="37"/>
                </a:moveTo>
                <a:lnTo>
                  <a:pt x="58" y="47"/>
                </a:lnTo>
                <a:lnTo>
                  <a:pt x="61" y="53"/>
                </a:lnTo>
                <a:lnTo>
                  <a:pt x="64" y="60"/>
                </a:lnTo>
                <a:lnTo>
                  <a:pt x="66" y="61"/>
                </a:lnTo>
                <a:lnTo>
                  <a:pt x="66" y="67"/>
                </a:lnTo>
                <a:lnTo>
                  <a:pt x="58" y="75"/>
                </a:lnTo>
                <a:lnTo>
                  <a:pt x="57" y="76"/>
                </a:lnTo>
                <a:lnTo>
                  <a:pt x="56" y="77"/>
                </a:lnTo>
                <a:lnTo>
                  <a:pt x="35" y="87"/>
                </a:lnTo>
                <a:lnTo>
                  <a:pt x="34" y="87"/>
                </a:lnTo>
                <a:lnTo>
                  <a:pt x="33" y="87"/>
                </a:lnTo>
                <a:lnTo>
                  <a:pt x="28" y="87"/>
                </a:lnTo>
                <a:lnTo>
                  <a:pt x="29" y="80"/>
                </a:lnTo>
                <a:lnTo>
                  <a:pt x="26" y="81"/>
                </a:lnTo>
                <a:lnTo>
                  <a:pt x="22" y="81"/>
                </a:lnTo>
                <a:lnTo>
                  <a:pt x="19" y="82"/>
                </a:lnTo>
                <a:lnTo>
                  <a:pt x="17" y="82"/>
                </a:lnTo>
                <a:lnTo>
                  <a:pt x="17" y="77"/>
                </a:lnTo>
                <a:lnTo>
                  <a:pt x="17" y="75"/>
                </a:lnTo>
                <a:lnTo>
                  <a:pt x="16" y="74"/>
                </a:lnTo>
                <a:lnTo>
                  <a:pt x="17" y="72"/>
                </a:lnTo>
                <a:lnTo>
                  <a:pt x="17" y="68"/>
                </a:lnTo>
                <a:lnTo>
                  <a:pt x="16" y="63"/>
                </a:lnTo>
                <a:lnTo>
                  <a:pt x="16" y="56"/>
                </a:lnTo>
                <a:lnTo>
                  <a:pt x="15" y="52"/>
                </a:lnTo>
                <a:lnTo>
                  <a:pt x="15" y="51"/>
                </a:lnTo>
                <a:lnTo>
                  <a:pt x="14" y="51"/>
                </a:lnTo>
                <a:lnTo>
                  <a:pt x="13" y="51"/>
                </a:lnTo>
                <a:lnTo>
                  <a:pt x="13" y="50"/>
                </a:lnTo>
                <a:lnTo>
                  <a:pt x="13" y="49"/>
                </a:lnTo>
                <a:lnTo>
                  <a:pt x="13" y="45"/>
                </a:lnTo>
                <a:lnTo>
                  <a:pt x="12" y="40"/>
                </a:lnTo>
                <a:lnTo>
                  <a:pt x="12" y="38"/>
                </a:lnTo>
                <a:lnTo>
                  <a:pt x="11" y="37"/>
                </a:lnTo>
                <a:lnTo>
                  <a:pt x="10" y="36"/>
                </a:lnTo>
                <a:lnTo>
                  <a:pt x="8" y="31"/>
                </a:lnTo>
                <a:lnTo>
                  <a:pt x="6" y="29"/>
                </a:lnTo>
                <a:lnTo>
                  <a:pt x="4" y="24"/>
                </a:lnTo>
                <a:lnTo>
                  <a:pt x="2" y="21"/>
                </a:lnTo>
                <a:lnTo>
                  <a:pt x="0" y="15"/>
                </a:lnTo>
                <a:lnTo>
                  <a:pt x="12" y="11"/>
                </a:lnTo>
                <a:lnTo>
                  <a:pt x="19" y="8"/>
                </a:lnTo>
                <a:lnTo>
                  <a:pt x="31" y="3"/>
                </a:lnTo>
                <a:lnTo>
                  <a:pt x="38" y="0"/>
                </a:lnTo>
                <a:lnTo>
                  <a:pt x="40" y="7"/>
                </a:lnTo>
                <a:lnTo>
                  <a:pt x="46" y="24"/>
                </a:lnTo>
                <a:lnTo>
                  <a:pt x="47" y="26"/>
                </a:lnTo>
                <a:lnTo>
                  <a:pt x="48" y="28"/>
                </a:lnTo>
                <a:lnTo>
                  <a:pt x="49" y="30"/>
                </a:lnTo>
                <a:lnTo>
                  <a:pt x="53" y="37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9" name="Freeform 137"/>
          <xdr:cNvSpPr>
            <a:spLocks/>
          </xdr:cNvSpPr>
        </xdr:nvSpPr>
        <xdr:spPr bwMode="auto">
          <a:xfrm>
            <a:off x="5056938" y="5475625"/>
            <a:ext cx="676130" cy="561055"/>
          </a:xfrm>
          <a:custGeom>
            <a:avLst/>
            <a:gdLst>
              <a:gd name="T0" fmla="*/ 2147483647 w 71"/>
              <a:gd name="T1" fmla="*/ 2147483647 h 57"/>
              <a:gd name="T2" fmla="*/ 2147483647 w 71"/>
              <a:gd name="T3" fmla="*/ 2147483647 h 57"/>
              <a:gd name="T4" fmla="*/ 2147483647 w 71"/>
              <a:gd name="T5" fmla="*/ 2147483647 h 57"/>
              <a:gd name="T6" fmla="*/ 2147483647 w 71"/>
              <a:gd name="T7" fmla="*/ 2147483647 h 57"/>
              <a:gd name="T8" fmla="*/ 2147483647 w 71"/>
              <a:gd name="T9" fmla="*/ 2147483647 h 57"/>
              <a:gd name="T10" fmla="*/ 2147483647 w 71"/>
              <a:gd name="T11" fmla="*/ 2147483647 h 57"/>
              <a:gd name="T12" fmla="*/ 2147483647 w 71"/>
              <a:gd name="T13" fmla="*/ 2147483647 h 57"/>
              <a:gd name="T14" fmla="*/ 2147483647 w 71"/>
              <a:gd name="T15" fmla="*/ 2147483647 h 57"/>
              <a:gd name="T16" fmla="*/ 2147483647 w 71"/>
              <a:gd name="T17" fmla="*/ 2147483647 h 57"/>
              <a:gd name="T18" fmla="*/ 2147483647 w 71"/>
              <a:gd name="T19" fmla="*/ 2147483647 h 57"/>
              <a:gd name="T20" fmla="*/ 2147483647 w 71"/>
              <a:gd name="T21" fmla="*/ 2147483647 h 57"/>
              <a:gd name="T22" fmla="*/ 2147483647 w 71"/>
              <a:gd name="T23" fmla="*/ 2147483647 h 57"/>
              <a:gd name="T24" fmla="*/ 2147483647 w 71"/>
              <a:gd name="T25" fmla="*/ 2147483647 h 57"/>
              <a:gd name="T26" fmla="*/ 2147483647 w 71"/>
              <a:gd name="T27" fmla="*/ 2147483647 h 57"/>
              <a:gd name="T28" fmla="*/ 2147483647 w 71"/>
              <a:gd name="T29" fmla="*/ 2147483647 h 57"/>
              <a:gd name="T30" fmla="*/ 2147483647 w 71"/>
              <a:gd name="T31" fmla="*/ 2147483647 h 57"/>
              <a:gd name="T32" fmla="*/ 2147483647 w 71"/>
              <a:gd name="T33" fmla="*/ 2147483647 h 57"/>
              <a:gd name="T34" fmla="*/ 2147483647 w 71"/>
              <a:gd name="T35" fmla="*/ 2147483647 h 57"/>
              <a:gd name="T36" fmla="*/ 2147483647 w 71"/>
              <a:gd name="T37" fmla="*/ 2147483647 h 57"/>
              <a:gd name="T38" fmla="*/ 2147483647 w 71"/>
              <a:gd name="T39" fmla="*/ 2147483647 h 57"/>
              <a:gd name="T40" fmla="*/ 2147483647 w 71"/>
              <a:gd name="T41" fmla="*/ 2147483647 h 57"/>
              <a:gd name="T42" fmla="*/ 2147483647 w 71"/>
              <a:gd name="T43" fmla="*/ 2147483647 h 57"/>
              <a:gd name="T44" fmla="*/ 2147483647 w 71"/>
              <a:gd name="T45" fmla="*/ 2147483647 h 57"/>
              <a:gd name="T46" fmla="*/ 2147483647 w 71"/>
              <a:gd name="T47" fmla="*/ 2147483647 h 57"/>
              <a:gd name="T48" fmla="*/ 2147483647 w 71"/>
              <a:gd name="T49" fmla="*/ 2147483647 h 57"/>
              <a:gd name="T50" fmla="*/ 2147483647 w 71"/>
              <a:gd name="T51" fmla="*/ 2147483647 h 57"/>
              <a:gd name="T52" fmla="*/ 2147483647 w 71"/>
              <a:gd name="T53" fmla="*/ 2147483647 h 57"/>
              <a:gd name="T54" fmla="*/ 2147483647 w 71"/>
              <a:gd name="T55" fmla="*/ 2147483647 h 57"/>
              <a:gd name="T56" fmla="*/ 2147483647 w 71"/>
              <a:gd name="T57" fmla="*/ 2147483647 h 57"/>
              <a:gd name="T58" fmla="*/ 2147483647 w 71"/>
              <a:gd name="T59" fmla="*/ 2147483647 h 57"/>
              <a:gd name="T60" fmla="*/ 2147483647 w 71"/>
              <a:gd name="T61" fmla="*/ 2147483647 h 57"/>
              <a:gd name="T62" fmla="*/ 2147483647 w 71"/>
              <a:gd name="T63" fmla="*/ 2147483647 h 57"/>
              <a:gd name="T64" fmla="*/ 2147483647 w 71"/>
              <a:gd name="T65" fmla="*/ 2147483647 h 57"/>
              <a:gd name="T66" fmla="*/ 2147483647 w 71"/>
              <a:gd name="T67" fmla="*/ 2147483647 h 57"/>
              <a:gd name="T68" fmla="*/ 2147483647 w 71"/>
              <a:gd name="T69" fmla="*/ 2147483647 h 57"/>
              <a:gd name="T70" fmla="*/ 2147483647 w 71"/>
              <a:gd name="T71" fmla="*/ 2147483647 h 57"/>
              <a:gd name="T72" fmla="*/ 2147483647 w 71"/>
              <a:gd name="T73" fmla="*/ 2147483647 h 57"/>
              <a:gd name="T74" fmla="*/ 2147483647 w 71"/>
              <a:gd name="T75" fmla="*/ 2147483647 h 57"/>
              <a:gd name="T76" fmla="*/ 2147483647 w 71"/>
              <a:gd name="T77" fmla="*/ 2147483647 h 57"/>
              <a:gd name="T78" fmla="*/ 2147483647 w 71"/>
              <a:gd name="T79" fmla="*/ 2147483647 h 57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"/>
              <a:gd name="T121" fmla="*/ 0 h 57"/>
              <a:gd name="T122" fmla="*/ 71 w 71"/>
              <a:gd name="T123" fmla="*/ 57 h 57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" h="57">
                <a:moveTo>
                  <a:pt x="31" y="54"/>
                </a:moveTo>
                <a:lnTo>
                  <a:pt x="38" y="54"/>
                </a:lnTo>
                <a:lnTo>
                  <a:pt x="39" y="55"/>
                </a:lnTo>
                <a:lnTo>
                  <a:pt x="40" y="55"/>
                </a:lnTo>
                <a:lnTo>
                  <a:pt x="41" y="55"/>
                </a:lnTo>
                <a:lnTo>
                  <a:pt x="43" y="56"/>
                </a:lnTo>
                <a:lnTo>
                  <a:pt x="44" y="56"/>
                </a:lnTo>
                <a:lnTo>
                  <a:pt x="50" y="57"/>
                </a:lnTo>
                <a:lnTo>
                  <a:pt x="51" y="57"/>
                </a:lnTo>
                <a:lnTo>
                  <a:pt x="53" y="57"/>
                </a:lnTo>
                <a:lnTo>
                  <a:pt x="54" y="56"/>
                </a:lnTo>
                <a:lnTo>
                  <a:pt x="54" y="55"/>
                </a:lnTo>
                <a:lnTo>
                  <a:pt x="55" y="54"/>
                </a:lnTo>
                <a:lnTo>
                  <a:pt x="55" y="53"/>
                </a:lnTo>
                <a:lnTo>
                  <a:pt x="57" y="49"/>
                </a:lnTo>
                <a:lnTo>
                  <a:pt x="58" y="47"/>
                </a:lnTo>
                <a:lnTo>
                  <a:pt x="58" y="46"/>
                </a:lnTo>
                <a:lnTo>
                  <a:pt x="59" y="45"/>
                </a:lnTo>
                <a:lnTo>
                  <a:pt x="60" y="43"/>
                </a:lnTo>
                <a:lnTo>
                  <a:pt x="60" y="42"/>
                </a:lnTo>
                <a:lnTo>
                  <a:pt x="61" y="41"/>
                </a:lnTo>
                <a:lnTo>
                  <a:pt x="62" y="39"/>
                </a:lnTo>
                <a:lnTo>
                  <a:pt x="63" y="37"/>
                </a:lnTo>
                <a:lnTo>
                  <a:pt x="63" y="36"/>
                </a:lnTo>
                <a:lnTo>
                  <a:pt x="64" y="35"/>
                </a:lnTo>
                <a:lnTo>
                  <a:pt x="65" y="33"/>
                </a:lnTo>
                <a:lnTo>
                  <a:pt x="66" y="32"/>
                </a:lnTo>
                <a:lnTo>
                  <a:pt x="66" y="31"/>
                </a:lnTo>
                <a:lnTo>
                  <a:pt x="67" y="29"/>
                </a:lnTo>
                <a:lnTo>
                  <a:pt x="67" y="28"/>
                </a:lnTo>
                <a:lnTo>
                  <a:pt x="70" y="26"/>
                </a:lnTo>
                <a:lnTo>
                  <a:pt x="70" y="24"/>
                </a:lnTo>
                <a:lnTo>
                  <a:pt x="70" y="23"/>
                </a:lnTo>
                <a:lnTo>
                  <a:pt x="71" y="19"/>
                </a:lnTo>
                <a:lnTo>
                  <a:pt x="70" y="19"/>
                </a:lnTo>
                <a:lnTo>
                  <a:pt x="67" y="20"/>
                </a:lnTo>
                <a:lnTo>
                  <a:pt x="64" y="20"/>
                </a:lnTo>
                <a:lnTo>
                  <a:pt x="61" y="21"/>
                </a:lnTo>
                <a:lnTo>
                  <a:pt x="60" y="21"/>
                </a:lnTo>
                <a:lnTo>
                  <a:pt x="58" y="22"/>
                </a:lnTo>
                <a:lnTo>
                  <a:pt x="56" y="22"/>
                </a:lnTo>
                <a:lnTo>
                  <a:pt x="52" y="21"/>
                </a:lnTo>
                <a:lnTo>
                  <a:pt x="49" y="19"/>
                </a:lnTo>
                <a:lnTo>
                  <a:pt x="44" y="17"/>
                </a:lnTo>
                <a:lnTo>
                  <a:pt x="38" y="15"/>
                </a:lnTo>
                <a:lnTo>
                  <a:pt x="23" y="10"/>
                </a:lnTo>
                <a:lnTo>
                  <a:pt x="19" y="8"/>
                </a:lnTo>
                <a:lnTo>
                  <a:pt x="14" y="6"/>
                </a:lnTo>
                <a:lnTo>
                  <a:pt x="6" y="2"/>
                </a:lnTo>
                <a:lnTo>
                  <a:pt x="2" y="1"/>
                </a:lnTo>
                <a:lnTo>
                  <a:pt x="0" y="0"/>
                </a:lnTo>
                <a:lnTo>
                  <a:pt x="1" y="2"/>
                </a:lnTo>
                <a:lnTo>
                  <a:pt x="4" y="7"/>
                </a:lnTo>
                <a:lnTo>
                  <a:pt x="6" y="10"/>
                </a:lnTo>
                <a:lnTo>
                  <a:pt x="11" y="17"/>
                </a:lnTo>
                <a:lnTo>
                  <a:pt x="13" y="20"/>
                </a:lnTo>
                <a:lnTo>
                  <a:pt x="14" y="21"/>
                </a:lnTo>
                <a:lnTo>
                  <a:pt x="15" y="22"/>
                </a:lnTo>
                <a:lnTo>
                  <a:pt x="16" y="22"/>
                </a:lnTo>
                <a:lnTo>
                  <a:pt x="18" y="23"/>
                </a:lnTo>
                <a:lnTo>
                  <a:pt x="24" y="26"/>
                </a:lnTo>
                <a:lnTo>
                  <a:pt x="25" y="27"/>
                </a:lnTo>
                <a:lnTo>
                  <a:pt x="29" y="28"/>
                </a:lnTo>
                <a:lnTo>
                  <a:pt x="31" y="28"/>
                </a:lnTo>
                <a:lnTo>
                  <a:pt x="33" y="29"/>
                </a:lnTo>
                <a:lnTo>
                  <a:pt x="35" y="29"/>
                </a:lnTo>
                <a:lnTo>
                  <a:pt x="34" y="37"/>
                </a:lnTo>
                <a:lnTo>
                  <a:pt x="34" y="38"/>
                </a:lnTo>
                <a:lnTo>
                  <a:pt x="34" y="39"/>
                </a:lnTo>
                <a:lnTo>
                  <a:pt x="32" y="47"/>
                </a:lnTo>
                <a:lnTo>
                  <a:pt x="31" y="51"/>
                </a:lnTo>
                <a:lnTo>
                  <a:pt x="31" y="54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0" name="Freeform 138"/>
          <xdr:cNvSpPr>
            <a:spLocks/>
          </xdr:cNvSpPr>
        </xdr:nvSpPr>
        <xdr:spPr bwMode="auto">
          <a:xfrm>
            <a:off x="5675761" y="4827215"/>
            <a:ext cx="410694" cy="698890"/>
          </a:xfrm>
          <a:custGeom>
            <a:avLst/>
            <a:gdLst>
              <a:gd name="T0" fmla="*/ 2147483647 w 43"/>
              <a:gd name="T1" fmla="*/ 2147483647 h 71"/>
              <a:gd name="T2" fmla="*/ 2147483647 w 43"/>
              <a:gd name="T3" fmla="*/ 2147483647 h 71"/>
              <a:gd name="T4" fmla="*/ 2147483647 w 43"/>
              <a:gd name="T5" fmla="*/ 2147483647 h 71"/>
              <a:gd name="T6" fmla="*/ 2147483647 w 43"/>
              <a:gd name="T7" fmla="*/ 2147483647 h 71"/>
              <a:gd name="T8" fmla="*/ 2147483647 w 43"/>
              <a:gd name="T9" fmla="*/ 2147483647 h 71"/>
              <a:gd name="T10" fmla="*/ 2147483647 w 43"/>
              <a:gd name="T11" fmla="*/ 2147483647 h 71"/>
              <a:gd name="T12" fmla="*/ 2147483647 w 43"/>
              <a:gd name="T13" fmla="*/ 2147483647 h 71"/>
              <a:gd name="T14" fmla="*/ 2147483647 w 43"/>
              <a:gd name="T15" fmla="*/ 2147483647 h 71"/>
              <a:gd name="T16" fmla="*/ 2147483647 w 43"/>
              <a:gd name="T17" fmla="*/ 2147483647 h 71"/>
              <a:gd name="T18" fmla="*/ 2147483647 w 43"/>
              <a:gd name="T19" fmla="*/ 2147483647 h 71"/>
              <a:gd name="T20" fmla="*/ 2147483647 w 43"/>
              <a:gd name="T21" fmla="*/ 2147483647 h 71"/>
              <a:gd name="T22" fmla="*/ 2147483647 w 43"/>
              <a:gd name="T23" fmla="*/ 2147483647 h 71"/>
              <a:gd name="T24" fmla="*/ 2147483647 w 43"/>
              <a:gd name="T25" fmla="*/ 2147483647 h 71"/>
              <a:gd name="T26" fmla="*/ 2147483647 w 43"/>
              <a:gd name="T27" fmla="*/ 0 h 71"/>
              <a:gd name="T28" fmla="*/ 2147483647 w 43"/>
              <a:gd name="T29" fmla="*/ 0 h 71"/>
              <a:gd name="T30" fmla="*/ 2147483647 w 43"/>
              <a:gd name="T31" fmla="*/ 2147483647 h 71"/>
              <a:gd name="T32" fmla="*/ 2147483647 w 43"/>
              <a:gd name="T33" fmla="*/ 2147483647 h 71"/>
              <a:gd name="T34" fmla="*/ 2147483647 w 43"/>
              <a:gd name="T35" fmla="*/ 2147483647 h 71"/>
              <a:gd name="T36" fmla="*/ 2147483647 w 43"/>
              <a:gd name="T37" fmla="*/ 2147483647 h 71"/>
              <a:gd name="T38" fmla="*/ 2147483647 w 43"/>
              <a:gd name="T39" fmla="*/ 2147483647 h 71"/>
              <a:gd name="T40" fmla="*/ 2147483647 w 43"/>
              <a:gd name="T41" fmla="*/ 2147483647 h 71"/>
              <a:gd name="T42" fmla="*/ 2147483647 w 43"/>
              <a:gd name="T43" fmla="*/ 2147483647 h 71"/>
              <a:gd name="T44" fmla="*/ 2147483647 w 43"/>
              <a:gd name="T45" fmla="*/ 2147483647 h 71"/>
              <a:gd name="T46" fmla="*/ 2147483647 w 43"/>
              <a:gd name="T47" fmla="*/ 2147483647 h 71"/>
              <a:gd name="T48" fmla="*/ 2147483647 w 43"/>
              <a:gd name="T49" fmla="*/ 2147483647 h 71"/>
              <a:gd name="T50" fmla="*/ 2147483647 w 43"/>
              <a:gd name="T51" fmla="*/ 2147483647 h 71"/>
              <a:gd name="T52" fmla="*/ 2147483647 w 43"/>
              <a:gd name="T53" fmla="*/ 2147483647 h 71"/>
              <a:gd name="T54" fmla="*/ 2147483647 w 43"/>
              <a:gd name="T55" fmla="*/ 2147483647 h 71"/>
              <a:gd name="T56" fmla="*/ 2147483647 w 43"/>
              <a:gd name="T57" fmla="*/ 2147483647 h 71"/>
              <a:gd name="T58" fmla="*/ 2147483647 w 43"/>
              <a:gd name="T59" fmla="*/ 2147483647 h 71"/>
              <a:gd name="T60" fmla="*/ 2147483647 w 43"/>
              <a:gd name="T61" fmla="*/ 2147483647 h 71"/>
              <a:gd name="T62" fmla="*/ 2147483647 w 43"/>
              <a:gd name="T63" fmla="*/ 2147483647 h 71"/>
              <a:gd name="T64" fmla="*/ 2147483647 w 43"/>
              <a:gd name="T65" fmla="*/ 2147483647 h 71"/>
              <a:gd name="T66" fmla="*/ 2147483647 w 43"/>
              <a:gd name="T67" fmla="*/ 2147483647 h 7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3"/>
              <a:gd name="T103" fmla="*/ 0 h 71"/>
              <a:gd name="T104" fmla="*/ 43 w 43"/>
              <a:gd name="T105" fmla="*/ 71 h 71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3" h="71">
                <a:moveTo>
                  <a:pt x="41" y="67"/>
                </a:moveTo>
                <a:lnTo>
                  <a:pt x="42" y="60"/>
                </a:lnTo>
                <a:lnTo>
                  <a:pt x="42" y="56"/>
                </a:lnTo>
                <a:lnTo>
                  <a:pt x="43" y="52"/>
                </a:lnTo>
                <a:lnTo>
                  <a:pt x="42" y="49"/>
                </a:lnTo>
                <a:lnTo>
                  <a:pt x="42" y="46"/>
                </a:lnTo>
                <a:lnTo>
                  <a:pt x="41" y="44"/>
                </a:lnTo>
                <a:lnTo>
                  <a:pt x="42" y="41"/>
                </a:lnTo>
                <a:lnTo>
                  <a:pt x="41" y="37"/>
                </a:lnTo>
                <a:lnTo>
                  <a:pt x="42" y="33"/>
                </a:lnTo>
                <a:lnTo>
                  <a:pt x="40" y="32"/>
                </a:lnTo>
                <a:lnTo>
                  <a:pt x="36" y="29"/>
                </a:lnTo>
                <a:lnTo>
                  <a:pt x="36" y="26"/>
                </a:lnTo>
                <a:lnTo>
                  <a:pt x="37" y="25"/>
                </a:lnTo>
                <a:lnTo>
                  <a:pt x="37" y="23"/>
                </a:lnTo>
                <a:lnTo>
                  <a:pt x="36" y="21"/>
                </a:lnTo>
                <a:lnTo>
                  <a:pt x="36" y="19"/>
                </a:lnTo>
                <a:lnTo>
                  <a:pt x="35" y="18"/>
                </a:lnTo>
                <a:lnTo>
                  <a:pt x="35" y="15"/>
                </a:lnTo>
                <a:lnTo>
                  <a:pt x="33" y="16"/>
                </a:lnTo>
                <a:lnTo>
                  <a:pt x="32" y="14"/>
                </a:lnTo>
                <a:lnTo>
                  <a:pt x="30" y="10"/>
                </a:lnTo>
                <a:lnTo>
                  <a:pt x="29" y="8"/>
                </a:lnTo>
                <a:lnTo>
                  <a:pt x="27" y="5"/>
                </a:lnTo>
                <a:lnTo>
                  <a:pt x="27" y="4"/>
                </a:lnTo>
                <a:lnTo>
                  <a:pt x="26" y="3"/>
                </a:lnTo>
                <a:lnTo>
                  <a:pt x="22" y="0"/>
                </a:lnTo>
                <a:lnTo>
                  <a:pt x="18" y="0"/>
                </a:lnTo>
                <a:lnTo>
                  <a:pt x="15" y="0"/>
                </a:lnTo>
                <a:lnTo>
                  <a:pt x="13" y="0"/>
                </a:lnTo>
                <a:lnTo>
                  <a:pt x="10" y="0"/>
                </a:lnTo>
                <a:lnTo>
                  <a:pt x="8" y="2"/>
                </a:lnTo>
                <a:lnTo>
                  <a:pt x="4" y="4"/>
                </a:lnTo>
                <a:lnTo>
                  <a:pt x="3" y="5"/>
                </a:lnTo>
                <a:lnTo>
                  <a:pt x="0" y="6"/>
                </a:lnTo>
                <a:lnTo>
                  <a:pt x="1" y="18"/>
                </a:lnTo>
                <a:lnTo>
                  <a:pt x="1" y="28"/>
                </a:lnTo>
                <a:lnTo>
                  <a:pt x="1" y="43"/>
                </a:lnTo>
                <a:lnTo>
                  <a:pt x="1" y="48"/>
                </a:lnTo>
                <a:lnTo>
                  <a:pt x="1" y="52"/>
                </a:lnTo>
                <a:lnTo>
                  <a:pt x="2" y="54"/>
                </a:lnTo>
                <a:lnTo>
                  <a:pt x="3" y="56"/>
                </a:lnTo>
                <a:lnTo>
                  <a:pt x="5" y="61"/>
                </a:lnTo>
                <a:lnTo>
                  <a:pt x="9" y="62"/>
                </a:lnTo>
                <a:lnTo>
                  <a:pt x="13" y="62"/>
                </a:lnTo>
                <a:lnTo>
                  <a:pt x="14" y="64"/>
                </a:lnTo>
                <a:lnTo>
                  <a:pt x="17" y="64"/>
                </a:lnTo>
                <a:lnTo>
                  <a:pt x="16" y="71"/>
                </a:lnTo>
                <a:lnTo>
                  <a:pt x="17" y="71"/>
                </a:lnTo>
                <a:lnTo>
                  <a:pt x="18" y="71"/>
                </a:lnTo>
                <a:lnTo>
                  <a:pt x="19" y="71"/>
                </a:lnTo>
                <a:lnTo>
                  <a:pt x="19" y="70"/>
                </a:lnTo>
                <a:lnTo>
                  <a:pt x="21" y="70"/>
                </a:lnTo>
                <a:lnTo>
                  <a:pt x="22" y="70"/>
                </a:lnTo>
                <a:lnTo>
                  <a:pt x="24" y="70"/>
                </a:lnTo>
                <a:lnTo>
                  <a:pt x="27" y="70"/>
                </a:lnTo>
                <a:lnTo>
                  <a:pt x="28" y="70"/>
                </a:lnTo>
                <a:lnTo>
                  <a:pt x="31" y="69"/>
                </a:lnTo>
                <a:lnTo>
                  <a:pt x="32" y="69"/>
                </a:lnTo>
                <a:lnTo>
                  <a:pt x="33" y="69"/>
                </a:lnTo>
                <a:lnTo>
                  <a:pt x="34" y="69"/>
                </a:lnTo>
                <a:lnTo>
                  <a:pt x="36" y="69"/>
                </a:lnTo>
                <a:lnTo>
                  <a:pt x="40" y="69"/>
                </a:lnTo>
                <a:lnTo>
                  <a:pt x="40" y="68"/>
                </a:lnTo>
                <a:lnTo>
                  <a:pt x="41" y="68"/>
                </a:lnTo>
                <a:lnTo>
                  <a:pt x="41" y="67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1" name="Freeform 139"/>
          <xdr:cNvSpPr>
            <a:spLocks/>
          </xdr:cNvSpPr>
        </xdr:nvSpPr>
        <xdr:spPr bwMode="auto">
          <a:xfrm>
            <a:off x="4743748" y="5741594"/>
            <a:ext cx="647476" cy="333912"/>
          </a:xfrm>
          <a:custGeom>
            <a:avLst/>
            <a:gdLst>
              <a:gd name="T0" fmla="*/ 2147483647 w 68"/>
              <a:gd name="T1" fmla="*/ 2147483647 h 34"/>
              <a:gd name="T2" fmla="*/ 2147483647 w 68"/>
              <a:gd name="T3" fmla="*/ 2147483647 h 34"/>
              <a:gd name="T4" fmla="*/ 2147483647 w 68"/>
              <a:gd name="T5" fmla="*/ 2147483647 h 34"/>
              <a:gd name="T6" fmla="*/ 2147483647 w 68"/>
              <a:gd name="T7" fmla="*/ 2147483647 h 34"/>
              <a:gd name="T8" fmla="*/ 2147483647 w 68"/>
              <a:gd name="T9" fmla="*/ 2147483647 h 34"/>
              <a:gd name="T10" fmla="*/ 2147483647 w 68"/>
              <a:gd name="T11" fmla="*/ 2147483647 h 34"/>
              <a:gd name="T12" fmla="*/ 2147483647 w 68"/>
              <a:gd name="T13" fmla="*/ 2147483647 h 34"/>
              <a:gd name="T14" fmla="*/ 2147483647 w 68"/>
              <a:gd name="T15" fmla="*/ 2147483647 h 34"/>
              <a:gd name="T16" fmla="*/ 2147483647 w 68"/>
              <a:gd name="T17" fmla="*/ 2147483647 h 34"/>
              <a:gd name="T18" fmla="*/ 2147483647 w 68"/>
              <a:gd name="T19" fmla="*/ 2147483647 h 34"/>
              <a:gd name="T20" fmla="*/ 2147483647 w 68"/>
              <a:gd name="T21" fmla="*/ 2147483647 h 34"/>
              <a:gd name="T22" fmla="*/ 2147483647 w 68"/>
              <a:gd name="T23" fmla="*/ 0 h 34"/>
              <a:gd name="T24" fmla="*/ 2147483647 w 68"/>
              <a:gd name="T25" fmla="*/ 2147483647 h 34"/>
              <a:gd name="T26" fmla="*/ 2147483647 w 68"/>
              <a:gd name="T27" fmla="*/ 2147483647 h 34"/>
              <a:gd name="T28" fmla="*/ 2147483647 w 68"/>
              <a:gd name="T29" fmla="*/ 2147483647 h 34"/>
              <a:gd name="T30" fmla="*/ 2147483647 w 68"/>
              <a:gd name="T31" fmla="*/ 2147483647 h 34"/>
              <a:gd name="T32" fmla="*/ 2147483647 w 68"/>
              <a:gd name="T33" fmla="*/ 2147483647 h 34"/>
              <a:gd name="T34" fmla="*/ 2147483647 w 68"/>
              <a:gd name="T35" fmla="*/ 2147483647 h 34"/>
              <a:gd name="T36" fmla="*/ 2147483647 w 68"/>
              <a:gd name="T37" fmla="*/ 2147483647 h 34"/>
              <a:gd name="T38" fmla="*/ 2147483647 w 68"/>
              <a:gd name="T39" fmla="*/ 2147483647 h 34"/>
              <a:gd name="T40" fmla="*/ 2147483647 w 68"/>
              <a:gd name="T41" fmla="*/ 2147483647 h 34"/>
              <a:gd name="T42" fmla="*/ 2147483647 w 68"/>
              <a:gd name="T43" fmla="*/ 2147483647 h 34"/>
              <a:gd name="T44" fmla="*/ 2147483647 w 68"/>
              <a:gd name="T45" fmla="*/ 2147483647 h 34"/>
              <a:gd name="T46" fmla="*/ 2147483647 w 68"/>
              <a:gd name="T47" fmla="*/ 2147483647 h 34"/>
              <a:gd name="T48" fmla="*/ 2147483647 w 68"/>
              <a:gd name="T49" fmla="*/ 2147483647 h 34"/>
              <a:gd name="T50" fmla="*/ 2147483647 w 68"/>
              <a:gd name="T51" fmla="*/ 2147483647 h 34"/>
              <a:gd name="T52" fmla="*/ 2147483647 w 68"/>
              <a:gd name="T53" fmla="*/ 2147483647 h 34"/>
              <a:gd name="T54" fmla="*/ 2147483647 w 68"/>
              <a:gd name="T55" fmla="*/ 2147483647 h 34"/>
              <a:gd name="T56" fmla="*/ 0 w 68"/>
              <a:gd name="T57" fmla="*/ 2147483647 h 34"/>
              <a:gd name="T58" fmla="*/ 0 w 68"/>
              <a:gd name="T59" fmla="*/ 2147483647 h 34"/>
              <a:gd name="T60" fmla="*/ 2147483647 w 68"/>
              <a:gd name="T61" fmla="*/ 2147483647 h 34"/>
              <a:gd name="T62" fmla="*/ 2147483647 w 68"/>
              <a:gd name="T63" fmla="*/ 2147483647 h 34"/>
              <a:gd name="T64" fmla="*/ 2147483647 w 68"/>
              <a:gd name="T65" fmla="*/ 2147483647 h 34"/>
              <a:gd name="T66" fmla="*/ 2147483647 w 68"/>
              <a:gd name="T67" fmla="*/ 2147483647 h 34"/>
              <a:gd name="T68" fmla="*/ 2147483647 w 68"/>
              <a:gd name="T69" fmla="*/ 2147483647 h 34"/>
              <a:gd name="T70" fmla="*/ 2147483647 w 68"/>
              <a:gd name="T71" fmla="*/ 2147483647 h 34"/>
              <a:gd name="T72" fmla="*/ 2147483647 w 68"/>
              <a:gd name="T73" fmla="*/ 2147483647 h 34"/>
              <a:gd name="T74" fmla="*/ 2147483647 w 68"/>
              <a:gd name="T75" fmla="*/ 2147483647 h 34"/>
              <a:gd name="T76" fmla="*/ 2147483647 w 68"/>
              <a:gd name="T77" fmla="*/ 2147483647 h 34"/>
              <a:gd name="T78" fmla="*/ 2147483647 w 68"/>
              <a:gd name="T79" fmla="*/ 2147483647 h 34"/>
              <a:gd name="T80" fmla="*/ 2147483647 w 68"/>
              <a:gd name="T81" fmla="*/ 2147483647 h 34"/>
              <a:gd name="T82" fmla="*/ 2147483647 w 68"/>
              <a:gd name="T83" fmla="*/ 2147483647 h 34"/>
              <a:gd name="T84" fmla="*/ 2147483647 w 68"/>
              <a:gd name="T85" fmla="*/ 2147483647 h 34"/>
              <a:gd name="T86" fmla="*/ 2147483647 w 68"/>
              <a:gd name="T87" fmla="*/ 2147483647 h 34"/>
              <a:gd name="T88" fmla="*/ 2147483647 w 68"/>
              <a:gd name="T89" fmla="*/ 2147483647 h 34"/>
              <a:gd name="T90" fmla="*/ 2147483647 w 68"/>
              <a:gd name="T91" fmla="*/ 2147483647 h 34"/>
              <a:gd name="T92" fmla="*/ 2147483647 w 68"/>
              <a:gd name="T93" fmla="*/ 2147483647 h 34"/>
              <a:gd name="T94" fmla="*/ 2147483647 w 68"/>
              <a:gd name="T95" fmla="*/ 2147483647 h 34"/>
              <a:gd name="T96" fmla="*/ 2147483647 w 68"/>
              <a:gd name="T97" fmla="*/ 2147483647 h 34"/>
              <a:gd name="T98" fmla="*/ 2147483647 w 68"/>
              <a:gd name="T99" fmla="*/ 2147483647 h 34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68"/>
              <a:gd name="T151" fmla="*/ 0 h 34"/>
              <a:gd name="T152" fmla="*/ 68 w 68"/>
              <a:gd name="T153" fmla="*/ 34 h 34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68" h="34">
                <a:moveTo>
                  <a:pt x="64" y="27"/>
                </a:moveTo>
                <a:lnTo>
                  <a:pt x="64" y="27"/>
                </a:lnTo>
                <a:lnTo>
                  <a:pt x="64" y="24"/>
                </a:lnTo>
                <a:lnTo>
                  <a:pt x="65" y="20"/>
                </a:lnTo>
                <a:lnTo>
                  <a:pt x="67" y="12"/>
                </a:lnTo>
                <a:lnTo>
                  <a:pt x="67" y="11"/>
                </a:lnTo>
                <a:lnTo>
                  <a:pt x="67" y="10"/>
                </a:lnTo>
                <a:lnTo>
                  <a:pt x="68" y="2"/>
                </a:lnTo>
                <a:lnTo>
                  <a:pt x="66" y="1"/>
                </a:lnTo>
                <a:lnTo>
                  <a:pt x="64" y="1"/>
                </a:lnTo>
                <a:lnTo>
                  <a:pt x="62" y="1"/>
                </a:lnTo>
                <a:lnTo>
                  <a:pt x="58" y="0"/>
                </a:lnTo>
                <a:lnTo>
                  <a:pt x="51" y="1"/>
                </a:lnTo>
                <a:lnTo>
                  <a:pt x="47" y="2"/>
                </a:lnTo>
                <a:lnTo>
                  <a:pt x="44" y="2"/>
                </a:lnTo>
                <a:lnTo>
                  <a:pt x="39" y="3"/>
                </a:lnTo>
                <a:lnTo>
                  <a:pt x="32" y="6"/>
                </a:lnTo>
                <a:lnTo>
                  <a:pt x="26" y="8"/>
                </a:lnTo>
                <a:lnTo>
                  <a:pt x="24" y="9"/>
                </a:lnTo>
                <a:lnTo>
                  <a:pt x="19" y="10"/>
                </a:lnTo>
                <a:lnTo>
                  <a:pt x="12" y="11"/>
                </a:lnTo>
                <a:lnTo>
                  <a:pt x="7" y="12"/>
                </a:lnTo>
                <a:lnTo>
                  <a:pt x="3" y="12"/>
                </a:lnTo>
                <a:lnTo>
                  <a:pt x="3" y="18"/>
                </a:lnTo>
                <a:lnTo>
                  <a:pt x="3" y="23"/>
                </a:lnTo>
                <a:lnTo>
                  <a:pt x="3" y="25"/>
                </a:lnTo>
                <a:lnTo>
                  <a:pt x="2" y="24"/>
                </a:lnTo>
                <a:lnTo>
                  <a:pt x="0" y="25"/>
                </a:lnTo>
                <a:lnTo>
                  <a:pt x="0" y="26"/>
                </a:lnTo>
                <a:lnTo>
                  <a:pt x="2" y="30"/>
                </a:lnTo>
                <a:lnTo>
                  <a:pt x="3" y="32"/>
                </a:lnTo>
                <a:lnTo>
                  <a:pt x="11" y="29"/>
                </a:lnTo>
                <a:lnTo>
                  <a:pt x="12" y="31"/>
                </a:lnTo>
                <a:lnTo>
                  <a:pt x="14" y="33"/>
                </a:lnTo>
                <a:lnTo>
                  <a:pt x="16" y="34"/>
                </a:lnTo>
                <a:lnTo>
                  <a:pt x="17" y="32"/>
                </a:lnTo>
                <a:lnTo>
                  <a:pt x="18" y="32"/>
                </a:lnTo>
                <a:lnTo>
                  <a:pt x="22" y="31"/>
                </a:lnTo>
                <a:lnTo>
                  <a:pt x="47" y="29"/>
                </a:lnTo>
                <a:lnTo>
                  <a:pt x="51" y="28"/>
                </a:lnTo>
                <a:lnTo>
                  <a:pt x="53" y="27"/>
                </a:lnTo>
                <a:lnTo>
                  <a:pt x="56" y="27"/>
                </a:lnTo>
                <a:lnTo>
                  <a:pt x="58" y="27"/>
                </a:lnTo>
                <a:lnTo>
                  <a:pt x="58" y="26"/>
                </a:lnTo>
                <a:lnTo>
                  <a:pt x="60" y="27"/>
                </a:lnTo>
                <a:lnTo>
                  <a:pt x="64" y="27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2" name="Freeform 140"/>
          <xdr:cNvSpPr>
            <a:spLocks/>
          </xdr:cNvSpPr>
        </xdr:nvSpPr>
        <xdr:spPr bwMode="auto">
          <a:xfrm>
            <a:off x="4753299" y="5427095"/>
            <a:ext cx="542415" cy="432924"/>
          </a:xfrm>
          <a:custGeom>
            <a:avLst/>
            <a:gdLst>
              <a:gd name="T0" fmla="*/ 2147483647 w 57"/>
              <a:gd name="T1" fmla="*/ 2147483647 h 44"/>
              <a:gd name="T2" fmla="*/ 2147483647 w 57"/>
              <a:gd name="T3" fmla="*/ 2147483647 h 44"/>
              <a:gd name="T4" fmla="*/ 2147483647 w 57"/>
              <a:gd name="T5" fmla="*/ 2147483647 h 44"/>
              <a:gd name="T6" fmla="*/ 2147483647 w 57"/>
              <a:gd name="T7" fmla="*/ 2147483647 h 44"/>
              <a:gd name="T8" fmla="*/ 2147483647 w 57"/>
              <a:gd name="T9" fmla="*/ 2147483647 h 44"/>
              <a:gd name="T10" fmla="*/ 2147483647 w 57"/>
              <a:gd name="T11" fmla="*/ 2147483647 h 44"/>
              <a:gd name="T12" fmla="*/ 2147483647 w 57"/>
              <a:gd name="T13" fmla="*/ 2147483647 h 44"/>
              <a:gd name="T14" fmla="*/ 2147483647 w 57"/>
              <a:gd name="T15" fmla="*/ 2147483647 h 44"/>
              <a:gd name="T16" fmla="*/ 2147483647 w 57"/>
              <a:gd name="T17" fmla="*/ 2147483647 h 44"/>
              <a:gd name="T18" fmla="*/ 2147483647 w 57"/>
              <a:gd name="T19" fmla="*/ 2147483647 h 44"/>
              <a:gd name="T20" fmla="*/ 2147483647 w 57"/>
              <a:gd name="T21" fmla="*/ 2147483647 h 44"/>
              <a:gd name="T22" fmla="*/ 2147483647 w 57"/>
              <a:gd name="T23" fmla="*/ 2147483647 h 44"/>
              <a:gd name="T24" fmla="*/ 2147483647 w 57"/>
              <a:gd name="T25" fmla="*/ 2147483647 h 44"/>
              <a:gd name="T26" fmla="*/ 2147483647 w 57"/>
              <a:gd name="T27" fmla="*/ 2147483647 h 44"/>
              <a:gd name="T28" fmla="*/ 2147483647 w 57"/>
              <a:gd name="T29" fmla="*/ 2147483647 h 44"/>
              <a:gd name="T30" fmla="*/ 2147483647 w 57"/>
              <a:gd name="T31" fmla="*/ 2147483647 h 44"/>
              <a:gd name="T32" fmla="*/ 2147483647 w 57"/>
              <a:gd name="T33" fmla="*/ 2147483647 h 44"/>
              <a:gd name="T34" fmla="*/ 2147483647 w 57"/>
              <a:gd name="T35" fmla="*/ 2147483647 h 44"/>
              <a:gd name="T36" fmla="*/ 2147483647 w 57"/>
              <a:gd name="T37" fmla="*/ 2147483647 h 44"/>
              <a:gd name="T38" fmla="*/ 2147483647 w 57"/>
              <a:gd name="T39" fmla="*/ 2147483647 h 44"/>
              <a:gd name="T40" fmla="*/ 2147483647 w 57"/>
              <a:gd name="T41" fmla="*/ 2147483647 h 44"/>
              <a:gd name="T42" fmla="*/ 2147483647 w 57"/>
              <a:gd name="T43" fmla="*/ 2147483647 h 44"/>
              <a:gd name="T44" fmla="*/ 2147483647 w 57"/>
              <a:gd name="T45" fmla="*/ 2147483647 h 44"/>
              <a:gd name="T46" fmla="*/ 2147483647 w 57"/>
              <a:gd name="T47" fmla="*/ 2147483647 h 44"/>
              <a:gd name="T48" fmla="*/ 2147483647 w 57"/>
              <a:gd name="T49" fmla="*/ 2147483647 h 44"/>
              <a:gd name="T50" fmla="*/ 2147483647 w 57"/>
              <a:gd name="T51" fmla="*/ 2147483647 h 44"/>
              <a:gd name="T52" fmla="*/ 2147483647 w 57"/>
              <a:gd name="T53" fmla="*/ 2147483647 h 44"/>
              <a:gd name="T54" fmla="*/ 2147483647 w 57"/>
              <a:gd name="T55" fmla="*/ 2147483647 h 44"/>
              <a:gd name="T56" fmla="*/ 2147483647 w 57"/>
              <a:gd name="T57" fmla="*/ 2147483647 h 44"/>
              <a:gd name="T58" fmla="*/ 2147483647 w 57"/>
              <a:gd name="T59" fmla="*/ 2147483647 h 44"/>
              <a:gd name="T60" fmla="*/ 2147483647 w 57"/>
              <a:gd name="T61" fmla="*/ 2147483647 h 44"/>
              <a:gd name="T62" fmla="*/ 2147483647 w 57"/>
              <a:gd name="T63" fmla="*/ 2147483647 h 44"/>
              <a:gd name="T64" fmla="*/ 0 w 57"/>
              <a:gd name="T65" fmla="*/ 2147483647 h 44"/>
              <a:gd name="T66" fmla="*/ 0 w 57"/>
              <a:gd name="T67" fmla="*/ 2147483647 h 44"/>
              <a:gd name="T68" fmla="*/ 2147483647 w 57"/>
              <a:gd name="T69" fmla="*/ 2147483647 h 44"/>
              <a:gd name="T70" fmla="*/ 2147483647 w 57"/>
              <a:gd name="T71" fmla="*/ 2147483647 h 44"/>
              <a:gd name="T72" fmla="*/ 2147483647 w 57"/>
              <a:gd name="T73" fmla="*/ 2147483647 h 44"/>
              <a:gd name="T74" fmla="*/ 2147483647 w 57"/>
              <a:gd name="T75" fmla="*/ 2147483647 h 44"/>
              <a:gd name="T76" fmla="*/ 2147483647 w 57"/>
              <a:gd name="T77" fmla="*/ 2147483647 h 44"/>
              <a:gd name="T78" fmla="*/ 2147483647 w 57"/>
              <a:gd name="T79" fmla="*/ 0 h 44"/>
              <a:gd name="T80" fmla="*/ 2147483647 w 57"/>
              <a:gd name="T81" fmla="*/ 2147483647 h 44"/>
              <a:gd name="T82" fmla="*/ 2147483647 w 57"/>
              <a:gd name="T83" fmla="*/ 2147483647 h 44"/>
              <a:gd name="T84" fmla="*/ 2147483647 w 57"/>
              <a:gd name="T85" fmla="*/ 2147483647 h 44"/>
              <a:gd name="T86" fmla="*/ 2147483647 w 57"/>
              <a:gd name="T87" fmla="*/ 2147483647 h 44"/>
              <a:gd name="T88" fmla="*/ 2147483647 w 57"/>
              <a:gd name="T89" fmla="*/ 2147483647 h 44"/>
              <a:gd name="T90" fmla="*/ 2147483647 w 57"/>
              <a:gd name="T91" fmla="*/ 2147483647 h 4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57"/>
              <a:gd name="T139" fmla="*/ 0 h 44"/>
              <a:gd name="T140" fmla="*/ 57 w 57"/>
              <a:gd name="T141" fmla="*/ 44 h 44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57" h="44">
                <a:moveTo>
                  <a:pt x="32" y="5"/>
                </a:moveTo>
                <a:lnTo>
                  <a:pt x="33" y="7"/>
                </a:lnTo>
                <a:lnTo>
                  <a:pt x="36" y="12"/>
                </a:lnTo>
                <a:lnTo>
                  <a:pt x="38" y="15"/>
                </a:lnTo>
                <a:lnTo>
                  <a:pt x="43" y="22"/>
                </a:lnTo>
                <a:lnTo>
                  <a:pt x="45" y="25"/>
                </a:lnTo>
                <a:lnTo>
                  <a:pt x="46" y="26"/>
                </a:lnTo>
                <a:lnTo>
                  <a:pt x="47" y="27"/>
                </a:lnTo>
                <a:lnTo>
                  <a:pt x="48" y="27"/>
                </a:lnTo>
                <a:lnTo>
                  <a:pt x="50" y="28"/>
                </a:lnTo>
                <a:lnTo>
                  <a:pt x="56" y="31"/>
                </a:lnTo>
                <a:lnTo>
                  <a:pt x="57" y="32"/>
                </a:lnTo>
                <a:lnTo>
                  <a:pt x="50" y="33"/>
                </a:lnTo>
                <a:lnTo>
                  <a:pt x="46" y="34"/>
                </a:lnTo>
                <a:lnTo>
                  <a:pt x="43" y="34"/>
                </a:lnTo>
                <a:lnTo>
                  <a:pt x="38" y="35"/>
                </a:lnTo>
                <a:lnTo>
                  <a:pt x="31" y="38"/>
                </a:lnTo>
                <a:lnTo>
                  <a:pt x="25" y="40"/>
                </a:lnTo>
                <a:lnTo>
                  <a:pt x="23" y="41"/>
                </a:lnTo>
                <a:lnTo>
                  <a:pt x="18" y="42"/>
                </a:lnTo>
                <a:lnTo>
                  <a:pt x="11" y="43"/>
                </a:lnTo>
                <a:lnTo>
                  <a:pt x="6" y="44"/>
                </a:lnTo>
                <a:lnTo>
                  <a:pt x="2" y="44"/>
                </a:lnTo>
                <a:lnTo>
                  <a:pt x="2" y="43"/>
                </a:lnTo>
                <a:lnTo>
                  <a:pt x="3" y="34"/>
                </a:lnTo>
                <a:lnTo>
                  <a:pt x="3" y="32"/>
                </a:lnTo>
                <a:lnTo>
                  <a:pt x="3" y="30"/>
                </a:lnTo>
                <a:lnTo>
                  <a:pt x="2" y="29"/>
                </a:lnTo>
                <a:lnTo>
                  <a:pt x="2" y="28"/>
                </a:lnTo>
                <a:lnTo>
                  <a:pt x="2" y="25"/>
                </a:lnTo>
                <a:lnTo>
                  <a:pt x="1" y="23"/>
                </a:lnTo>
                <a:lnTo>
                  <a:pt x="1" y="21"/>
                </a:lnTo>
                <a:lnTo>
                  <a:pt x="0" y="20"/>
                </a:lnTo>
                <a:lnTo>
                  <a:pt x="0" y="17"/>
                </a:lnTo>
                <a:lnTo>
                  <a:pt x="2" y="16"/>
                </a:lnTo>
                <a:lnTo>
                  <a:pt x="1" y="10"/>
                </a:lnTo>
                <a:lnTo>
                  <a:pt x="3" y="10"/>
                </a:lnTo>
                <a:lnTo>
                  <a:pt x="3" y="7"/>
                </a:lnTo>
                <a:lnTo>
                  <a:pt x="3" y="4"/>
                </a:lnTo>
                <a:lnTo>
                  <a:pt x="3" y="0"/>
                </a:lnTo>
                <a:lnTo>
                  <a:pt x="10" y="1"/>
                </a:lnTo>
                <a:lnTo>
                  <a:pt x="14" y="1"/>
                </a:lnTo>
                <a:lnTo>
                  <a:pt x="19" y="2"/>
                </a:lnTo>
                <a:lnTo>
                  <a:pt x="27" y="4"/>
                </a:lnTo>
                <a:lnTo>
                  <a:pt x="31" y="5"/>
                </a:lnTo>
                <a:lnTo>
                  <a:pt x="32" y="5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3" name="Freeform 141"/>
          <xdr:cNvSpPr>
            <a:spLocks/>
          </xdr:cNvSpPr>
        </xdr:nvSpPr>
        <xdr:spPr bwMode="auto">
          <a:xfrm>
            <a:off x="5028284" y="5211607"/>
            <a:ext cx="809844" cy="481455"/>
          </a:xfrm>
          <a:custGeom>
            <a:avLst/>
            <a:gdLst>
              <a:gd name="T0" fmla="*/ 2147483647 w 85"/>
              <a:gd name="T1" fmla="*/ 2147483647 h 49"/>
              <a:gd name="T2" fmla="*/ 2147483647 w 85"/>
              <a:gd name="T3" fmla="*/ 2147483647 h 49"/>
              <a:gd name="T4" fmla="*/ 2147483647 w 85"/>
              <a:gd name="T5" fmla="*/ 2147483647 h 49"/>
              <a:gd name="T6" fmla="*/ 2147483647 w 85"/>
              <a:gd name="T7" fmla="*/ 2147483647 h 49"/>
              <a:gd name="T8" fmla="*/ 2147483647 w 85"/>
              <a:gd name="T9" fmla="*/ 2147483647 h 49"/>
              <a:gd name="T10" fmla="*/ 2147483647 w 85"/>
              <a:gd name="T11" fmla="*/ 2147483647 h 49"/>
              <a:gd name="T12" fmla="*/ 2147483647 w 85"/>
              <a:gd name="T13" fmla="*/ 2147483647 h 49"/>
              <a:gd name="T14" fmla="*/ 2147483647 w 85"/>
              <a:gd name="T15" fmla="*/ 2147483647 h 49"/>
              <a:gd name="T16" fmla="*/ 2147483647 w 85"/>
              <a:gd name="T17" fmla="*/ 2147483647 h 49"/>
              <a:gd name="T18" fmla="*/ 2147483647 w 85"/>
              <a:gd name="T19" fmla="*/ 2147483647 h 49"/>
              <a:gd name="T20" fmla="*/ 2147483647 w 85"/>
              <a:gd name="T21" fmla="*/ 2147483647 h 49"/>
              <a:gd name="T22" fmla="*/ 2147483647 w 85"/>
              <a:gd name="T23" fmla="*/ 2147483647 h 49"/>
              <a:gd name="T24" fmla="*/ 2147483647 w 85"/>
              <a:gd name="T25" fmla="*/ 2147483647 h 49"/>
              <a:gd name="T26" fmla="*/ 2147483647 w 85"/>
              <a:gd name="T27" fmla="*/ 2147483647 h 49"/>
              <a:gd name="T28" fmla="*/ 2147483647 w 85"/>
              <a:gd name="T29" fmla="*/ 2147483647 h 49"/>
              <a:gd name="T30" fmla="*/ 2147483647 w 85"/>
              <a:gd name="T31" fmla="*/ 2147483647 h 49"/>
              <a:gd name="T32" fmla="*/ 2147483647 w 85"/>
              <a:gd name="T33" fmla="*/ 2147483647 h 49"/>
              <a:gd name="T34" fmla="*/ 2147483647 w 85"/>
              <a:gd name="T35" fmla="*/ 2147483647 h 49"/>
              <a:gd name="T36" fmla="*/ 2147483647 w 85"/>
              <a:gd name="T37" fmla="*/ 2147483647 h 49"/>
              <a:gd name="T38" fmla="*/ 2147483647 w 85"/>
              <a:gd name="T39" fmla="*/ 2147483647 h 49"/>
              <a:gd name="T40" fmla="*/ 2147483647 w 85"/>
              <a:gd name="T41" fmla="*/ 0 h 49"/>
              <a:gd name="T42" fmla="*/ 2147483647 w 85"/>
              <a:gd name="T43" fmla="*/ 2147483647 h 49"/>
              <a:gd name="T44" fmla="*/ 2147483647 w 85"/>
              <a:gd name="T45" fmla="*/ 2147483647 h 49"/>
              <a:gd name="T46" fmla="*/ 2147483647 w 85"/>
              <a:gd name="T47" fmla="*/ 2147483647 h 49"/>
              <a:gd name="T48" fmla="*/ 2147483647 w 85"/>
              <a:gd name="T49" fmla="*/ 2147483647 h 49"/>
              <a:gd name="T50" fmla="*/ 2147483647 w 85"/>
              <a:gd name="T51" fmla="*/ 2147483647 h 49"/>
              <a:gd name="T52" fmla="*/ 2147483647 w 85"/>
              <a:gd name="T53" fmla="*/ 2147483647 h 49"/>
              <a:gd name="T54" fmla="*/ 2147483647 w 85"/>
              <a:gd name="T55" fmla="*/ 2147483647 h 49"/>
              <a:gd name="T56" fmla="*/ 2147483647 w 85"/>
              <a:gd name="T57" fmla="*/ 2147483647 h 49"/>
              <a:gd name="T58" fmla="*/ 2147483647 w 85"/>
              <a:gd name="T59" fmla="*/ 2147483647 h 49"/>
              <a:gd name="T60" fmla="*/ 2147483647 w 85"/>
              <a:gd name="T61" fmla="*/ 2147483647 h 49"/>
              <a:gd name="T62" fmla="*/ 2147483647 w 85"/>
              <a:gd name="T63" fmla="*/ 2147483647 h 49"/>
              <a:gd name="T64" fmla="*/ 0 w 85"/>
              <a:gd name="T65" fmla="*/ 2147483647 h 49"/>
              <a:gd name="T66" fmla="*/ 2147483647 w 85"/>
              <a:gd name="T67" fmla="*/ 2147483647 h 49"/>
              <a:gd name="T68" fmla="*/ 2147483647 w 85"/>
              <a:gd name="T69" fmla="*/ 2147483647 h 49"/>
              <a:gd name="T70" fmla="*/ 2147483647 w 85"/>
              <a:gd name="T71" fmla="*/ 2147483647 h 49"/>
              <a:gd name="T72" fmla="*/ 2147483647 w 85"/>
              <a:gd name="T73" fmla="*/ 2147483647 h 49"/>
              <a:gd name="T74" fmla="*/ 2147483647 w 85"/>
              <a:gd name="T75" fmla="*/ 2147483647 h 49"/>
              <a:gd name="T76" fmla="*/ 2147483647 w 85"/>
              <a:gd name="T77" fmla="*/ 2147483647 h 49"/>
              <a:gd name="T78" fmla="*/ 2147483647 w 85"/>
              <a:gd name="T79" fmla="*/ 2147483647 h 49"/>
              <a:gd name="T80" fmla="*/ 2147483647 w 85"/>
              <a:gd name="T81" fmla="*/ 2147483647 h 49"/>
              <a:gd name="T82" fmla="*/ 2147483647 w 85"/>
              <a:gd name="T83" fmla="*/ 2147483647 h 49"/>
              <a:gd name="T84" fmla="*/ 2147483647 w 85"/>
              <a:gd name="T85" fmla="*/ 2147483647 h 49"/>
              <a:gd name="T86" fmla="*/ 2147483647 w 85"/>
              <a:gd name="T87" fmla="*/ 2147483647 h 49"/>
              <a:gd name="T88" fmla="*/ 2147483647 w 85"/>
              <a:gd name="T89" fmla="*/ 2147483647 h 49"/>
              <a:gd name="T90" fmla="*/ 2147483647 w 85"/>
              <a:gd name="T91" fmla="*/ 2147483647 h 49"/>
              <a:gd name="T92" fmla="*/ 2147483647 w 85"/>
              <a:gd name="T93" fmla="*/ 2147483647 h 49"/>
              <a:gd name="T94" fmla="*/ 2147483647 w 85"/>
              <a:gd name="T95" fmla="*/ 2147483647 h 49"/>
              <a:gd name="T96" fmla="*/ 2147483647 w 85"/>
              <a:gd name="T97" fmla="*/ 2147483647 h 49"/>
              <a:gd name="T98" fmla="*/ 2147483647 w 85"/>
              <a:gd name="T99" fmla="*/ 2147483647 h 49"/>
              <a:gd name="T100" fmla="*/ 2147483647 w 85"/>
              <a:gd name="T101" fmla="*/ 2147483647 h 49"/>
              <a:gd name="T102" fmla="*/ 2147483647 w 85"/>
              <a:gd name="T103" fmla="*/ 2147483647 h 49"/>
              <a:gd name="T104" fmla="*/ 2147483647 w 85"/>
              <a:gd name="T105" fmla="*/ 2147483647 h 49"/>
              <a:gd name="T106" fmla="*/ 2147483647 w 85"/>
              <a:gd name="T107" fmla="*/ 2147483647 h 49"/>
              <a:gd name="T108" fmla="*/ 2147483647 w 85"/>
              <a:gd name="T109" fmla="*/ 2147483647 h 49"/>
              <a:gd name="T110" fmla="*/ 2147483647 w 85"/>
              <a:gd name="T111" fmla="*/ 2147483647 h 49"/>
              <a:gd name="T112" fmla="*/ 2147483647 w 85"/>
              <a:gd name="T113" fmla="*/ 2147483647 h 49"/>
              <a:gd name="T114" fmla="*/ 2147483647 w 85"/>
              <a:gd name="T115" fmla="*/ 2147483647 h 49"/>
              <a:gd name="T116" fmla="*/ 2147483647 w 85"/>
              <a:gd name="T117" fmla="*/ 2147483647 h 49"/>
              <a:gd name="T118" fmla="*/ 2147483647 w 85"/>
              <a:gd name="T119" fmla="*/ 2147483647 h 4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5"/>
              <a:gd name="T181" fmla="*/ 0 h 49"/>
              <a:gd name="T182" fmla="*/ 85 w 85"/>
              <a:gd name="T183" fmla="*/ 49 h 4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5" h="49">
                <a:moveTo>
                  <a:pt x="85" y="25"/>
                </a:moveTo>
                <a:lnTo>
                  <a:pt x="82" y="25"/>
                </a:lnTo>
                <a:lnTo>
                  <a:pt x="81" y="23"/>
                </a:lnTo>
                <a:lnTo>
                  <a:pt x="77" y="23"/>
                </a:lnTo>
                <a:lnTo>
                  <a:pt x="73" y="22"/>
                </a:lnTo>
                <a:lnTo>
                  <a:pt x="72" y="22"/>
                </a:lnTo>
                <a:lnTo>
                  <a:pt x="69" y="21"/>
                </a:lnTo>
                <a:lnTo>
                  <a:pt x="68" y="20"/>
                </a:lnTo>
                <a:lnTo>
                  <a:pt x="68" y="21"/>
                </a:lnTo>
                <a:lnTo>
                  <a:pt x="67" y="20"/>
                </a:lnTo>
                <a:lnTo>
                  <a:pt x="65" y="20"/>
                </a:lnTo>
                <a:lnTo>
                  <a:pt x="60" y="18"/>
                </a:lnTo>
                <a:lnTo>
                  <a:pt x="56" y="16"/>
                </a:lnTo>
                <a:lnTo>
                  <a:pt x="53" y="14"/>
                </a:lnTo>
                <a:lnTo>
                  <a:pt x="51" y="13"/>
                </a:lnTo>
                <a:lnTo>
                  <a:pt x="46" y="10"/>
                </a:lnTo>
                <a:lnTo>
                  <a:pt x="40" y="6"/>
                </a:lnTo>
                <a:lnTo>
                  <a:pt x="34" y="1"/>
                </a:lnTo>
                <a:lnTo>
                  <a:pt x="31" y="0"/>
                </a:lnTo>
                <a:lnTo>
                  <a:pt x="31" y="5"/>
                </a:lnTo>
                <a:lnTo>
                  <a:pt x="26" y="8"/>
                </a:lnTo>
                <a:lnTo>
                  <a:pt x="24" y="11"/>
                </a:lnTo>
                <a:lnTo>
                  <a:pt x="24" y="12"/>
                </a:lnTo>
                <a:lnTo>
                  <a:pt x="18" y="14"/>
                </a:lnTo>
                <a:lnTo>
                  <a:pt x="15" y="15"/>
                </a:lnTo>
                <a:lnTo>
                  <a:pt x="10" y="19"/>
                </a:lnTo>
                <a:lnTo>
                  <a:pt x="8" y="20"/>
                </a:lnTo>
                <a:lnTo>
                  <a:pt x="7" y="21"/>
                </a:lnTo>
                <a:lnTo>
                  <a:pt x="6" y="22"/>
                </a:lnTo>
                <a:lnTo>
                  <a:pt x="0" y="24"/>
                </a:lnTo>
                <a:lnTo>
                  <a:pt x="2" y="27"/>
                </a:lnTo>
                <a:lnTo>
                  <a:pt x="3" y="27"/>
                </a:lnTo>
                <a:lnTo>
                  <a:pt x="5" y="28"/>
                </a:lnTo>
                <a:lnTo>
                  <a:pt x="9" y="29"/>
                </a:lnTo>
                <a:lnTo>
                  <a:pt x="17" y="33"/>
                </a:lnTo>
                <a:lnTo>
                  <a:pt x="22" y="35"/>
                </a:lnTo>
                <a:lnTo>
                  <a:pt x="26" y="37"/>
                </a:lnTo>
                <a:lnTo>
                  <a:pt x="41" y="42"/>
                </a:lnTo>
                <a:lnTo>
                  <a:pt x="47" y="44"/>
                </a:lnTo>
                <a:lnTo>
                  <a:pt x="52" y="46"/>
                </a:lnTo>
                <a:lnTo>
                  <a:pt x="55" y="48"/>
                </a:lnTo>
                <a:lnTo>
                  <a:pt x="59" y="49"/>
                </a:lnTo>
                <a:lnTo>
                  <a:pt x="61" y="49"/>
                </a:lnTo>
                <a:lnTo>
                  <a:pt x="63" y="48"/>
                </a:lnTo>
                <a:lnTo>
                  <a:pt x="64" y="48"/>
                </a:lnTo>
                <a:lnTo>
                  <a:pt x="67" y="47"/>
                </a:lnTo>
                <a:lnTo>
                  <a:pt x="70" y="47"/>
                </a:lnTo>
                <a:lnTo>
                  <a:pt x="73" y="46"/>
                </a:lnTo>
                <a:lnTo>
                  <a:pt x="74" y="46"/>
                </a:lnTo>
                <a:lnTo>
                  <a:pt x="78" y="44"/>
                </a:lnTo>
                <a:lnTo>
                  <a:pt x="79" y="43"/>
                </a:lnTo>
                <a:lnTo>
                  <a:pt x="81" y="43"/>
                </a:lnTo>
                <a:lnTo>
                  <a:pt x="80" y="35"/>
                </a:lnTo>
                <a:lnTo>
                  <a:pt x="80" y="33"/>
                </a:lnTo>
                <a:lnTo>
                  <a:pt x="83" y="32"/>
                </a:lnTo>
                <a:lnTo>
                  <a:pt x="84" y="32"/>
                </a:lnTo>
                <a:lnTo>
                  <a:pt x="85" y="25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4" name="Freeform 142"/>
          <xdr:cNvSpPr>
            <a:spLocks/>
          </xdr:cNvSpPr>
        </xdr:nvSpPr>
        <xdr:spPr bwMode="auto">
          <a:xfrm>
            <a:off x="5056938" y="4867990"/>
            <a:ext cx="666578" cy="559106"/>
          </a:xfrm>
          <a:custGeom>
            <a:avLst/>
            <a:gdLst>
              <a:gd name="T0" fmla="*/ 2147483647 w 70"/>
              <a:gd name="T1" fmla="*/ 2147483647 h 57"/>
              <a:gd name="T2" fmla="*/ 2147483647 w 70"/>
              <a:gd name="T3" fmla="*/ 2147483647 h 57"/>
              <a:gd name="T4" fmla="*/ 2147483647 w 70"/>
              <a:gd name="T5" fmla="*/ 2147483647 h 57"/>
              <a:gd name="T6" fmla="*/ 2147483647 w 70"/>
              <a:gd name="T7" fmla="*/ 2147483647 h 57"/>
              <a:gd name="T8" fmla="*/ 2147483647 w 70"/>
              <a:gd name="T9" fmla="*/ 2147483647 h 57"/>
              <a:gd name="T10" fmla="*/ 2147483647 w 70"/>
              <a:gd name="T11" fmla="*/ 2147483647 h 57"/>
              <a:gd name="T12" fmla="*/ 2147483647 w 70"/>
              <a:gd name="T13" fmla="*/ 2147483647 h 57"/>
              <a:gd name="T14" fmla="*/ 2147483647 w 70"/>
              <a:gd name="T15" fmla="*/ 2147483647 h 57"/>
              <a:gd name="T16" fmla="*/ 2147483647 w 70"/>
              <a:gd name="T17" fmla="*/ 2147483647 h 57"/>
              <a:gd name="T18" fmla="*/ 2147483647 w 70"/>
              <a:gd name="T19" fmla="*/ 2147483647 h 57"/>
              <a:gd name="T20" fmla="*/ 2147483647 w 70"/>
              <a:gd name="T21" fmla="*/ 2147483647 h 57"/>
              <a:gd name="T22" fmla="*/ 2147483647 w 70"/>
              <a:gd name="T23" fmla="*/ 2147483647 h 57"/>
              <a:gd name="T24" fmla="*/ 2147483647 w 70"/>
              <a:gd name="T25" fmla="*/ 2147483647 h 57"/>
              <a:gd name="T26" fmla="*/ 2147483647 w 70"/>
              <a:gd name="T27" fmla="*/ 2147483647 h 57"/>
              <a:gd name="T28" fmla="*/ 2147483647 w 70"/>
              <a:gd name="T29" fmla="*/ 2147483647 h 57"/>
              <a:gd name="T30" fmla="*/ 2147483647 w 70"/>
              <a:gd name="T31" fmla="*/ 2147483647 h 57"/>
              <a:gd name="T32" fmla="*/ 2147483647 w 70"/>
              <a:gd name="T33" fmla="*/ 2147483647 h 57"/>
              <a:gd name="T34" fmla="*/ 2147483647 w 70"/>
              <a:gd name="T35" fmla="*/ 2147483647 h 57"/>
              <a:gd name="T36" fmla="*/ 2147483647 w 70"/>
              <a:gd name="T37" fmla="*/ 2147483647 h 57"/>
              <a:gd name="T38" fmla="*/ 2147483647 w 70"/>
              <a:gd name="T39" fmla="*/ 2147483647 h 57"/>
              <a:gd name="T40" fmla="*/ 0 w 70"/>
              <a:gd name="T41" fmla="*/ 2147483647 h 57"/>
              <a:gd name="T42" fmla="*/ 2147483647 w 70"/>
              <a:gd name="T43" fmla="*/ 2147483647 h 57"/>
              <a:gd name="T44" fmla="*/ 2147483647 w 70"/>
              <a:gd name="T45" fmla="*/ 0 h 57"/>
              <a:gd name="T46" fmla="*/ 2147483647 w 70"/>
              <a:gd name="T47" fmla="*/ 0 h 57"/>
              <a:gd name="T48" fmla="*/ 2147483647 w 70"/>
              <a:gd name="T49" fmla="*/ 2147483647 h 57"/>
              <a:gd name="T50" fmla="*/ 2147483647 w 70"/>
              <a:gd name="T51" fmla="*/ 2147483647 h 57"/>
              <a:gd name="T52" fmla="*/ 2147483647 w 70"/>
              <a:gd name="T53" fmla="*/ 2147483647 h 57"/>
              <a:gd name="T54" fmla="*/ 2147483647 w 70"/>
              <a:gd name="T55" fmla="*/ 2147483647 h 57"/>
              <a:gd name="T56" fmla="*/ 2147483647 w 70"/>
              <a:gd name="T57" fmla="*/ 2147483647 h 57"/>
              <a:gd name="T58" fmla="*/ 2147483647 w 70"/>
              <a:gd name="T59" fmla="*/ 2147483647 h 57"/>
              <a:gd name="T60" fmla="*/ 2147483647 w 70"/>
              <a:gd name="T61" fmla="*/ 2147483647 h 57"/>
              <a:gd name="T62" fmla="*/ 2147483647 w 70"/>
              <a:gd name="T63" fmla="*/ 2147483647 h 57"/>
              <a:gd name="T64" fmla="*/ 2147483647 w 70"/>
              <a:gd name="T65" fmla="*/ 2147483647 h 57"/>
              <a:gd name="T66" fmla="*/ 2147483647 w 70"/>
              <a:gd name="T67" fmla="*/ 2147483647 h 57"/>
              <a:gd name="T68" fmla="*/ 2147483647 w 70"/>
              <a:gd name="T69" fmla="*/ 2147483647 h 57"/>
              <a:gd name="T70" fmla="*/ 2147483647 w 70"/>
              <a:gd name="T71" fmla="*/ 2147483647 h 57"/>
              <a:gd name="T72" fmla="*/ 2147483647 w 70"/>
              <a:gd name="T73" fmla="*/ 2147483647 h 57"/>
              <a:gd name="T74" fmla="*/ 2147483647 w 70"/>
              <a:gd name="T75" fmla="*/ 2147483647 h 57"/>
              <a:gd name="T76" fmla="*/ 2147483647 w 70"/>
              <a:gd name="T77" fmla="*/ 2147483647 h 57"/>
              <a:gd name="T78" fmla="*/ 2147483647 w 70"/>
              <a:gd name="T79" fmla="*/ 2147483647 h 57"/>
              <a:gd name="T80" fmla="*/ 2147483647 w 70"/>
              <a:gd name="T81" fmla="*/ 2147483647 h 57"/>
              <a:gd name="T82" fmla="*/ 2147483647 w 70"/>
              <a:gd name="T83" fmla="*/ 2147483647 h 57"/>
              <a:gd name="T84" fmla="*/ 2147483647 w 70"/>
              <a:gd name="T85" fmla="*/ 2147483647 h 57"/>
              <a:gd name="T86" fmla="*/ 2147483647 w 70"/>
              <a:gd name="T87" fmla="*/ 2147483647 h 57"/>
              <a:gd name="T88" fmla="*/ 2147483647 w 70"/>
              <a:gd name="T89" fmla="*/ 2147483647 h 57"/>
              <a:gd name="T90" fmla="*/ 2147483647 w 70"/>
              <a:gd name="T91" fmla="*/ 2147483647 h 57"/>
              <a:gd name="T92" fmla="*/ 2147483647 w 70"/>
              <a:gd name="T93" fmla="*/ 2147483647 h 57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70"/>
              <a:gd name="T142" fmla="*/ 0 h 57"/>
              <a:gd name="T143" fmla="*/ 70 w 70"/>
              <a:gd name="T144" fmla="*/ 57 h 57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70" h="57">
                <a:moveTo>
                  <a:pt x="70" y="57"/>
                </a:moveTo>
                <a:lnTo>
                  <a:pt x="70" y="57"/>
                </a:lnTo>
                <a:lnTo>
                  <a:pt x="69" y="57"/>
                </a:lnTo>
                <a:lnTo>
                  <a:pt x="66" y="56"/>
                </a:lnTo>
                <a:lnTo>
                  <a:pt x="65" y="55"/>
                </a:lnTo>
                <a:lnTo>
                  <a:pt x="65" y="56"/>
                </a:lnTo>
                <a:lnTo>
                  <a:pt x="64" y="55"/>
                </a:lnTo>
                <a:lnTo>
                  <a:pt x="62" y="55"/>
                </a:lnTo>
                <a:lnTo>
                  <a:pt x="57" y="53"/>
                </a:lnTo>
                <a:lnTo>
                  <a:pt x="53" y="51"/>
                </a:lnTo>
                <a:lnTo>
                  <a:pt x="50" y="49"/>
                </a:lnTo>
                <a:lnTo>
                  <a:pt x="48" y="48"/>
                </a:lnTo>
                <a:lnTo>
                  <a:pt x="43" y="45"/>
                </a:lnTo>
                <a:lnTo>
                  <a:pt x="37" y="41"/>
                </a:lnTo>
                <a:lnTo>
                  <a:pt x="31" y="36"/>
                </a:lnTo>
                <a:lnTo>
                  <a:pt x="28" y="35"/>
                </a:lnTo>
                <a:lnTo>
                  <a:pt x="19" y="29"/>
                </a:lnTo>
                <a:lnTo>
                  <a:pt x="12" y="23"/>
                </a:lnTo>
                <a:lnTo>
                  <a:pt x="10" y="22"/>
                </a:lnTo>
                <a:lnTo>
                  <a:pt x="0" y="16"/>
                </a:lnTo>
                <a:lnTo>
                  <a:pt x="1" y="15"/>
                </a:lnTo>
                <a:lnTo>
                  <a:pt x="3" y="0"/>
                </a:lnTo>
                <a:lnTo>
                  <a:pt x="7" y="0"/>
                </a:lnTo>
                <a:lnTo>
                  <a:pt x="15" y="1"/>
                </a:lnTo>
                <a:lnTo>
                  <a:pt x="20" y="1"/>
                </a:lnTo>
                <a:lnTo>
                  <a:pt x="20" y="2"/>
                </a:lnTo>
                <a:lnTo>
                  <a:pt x="21" y="4"/>
                </a:lnTo>
                <a:lnTo>
                  <a:pt x="28" y="4"/>
                </a:lnTo>
                <a:lnTo>
                  <a:pt x="31" y="4"/>
                </a:lnTo>
                <a:lnTo>
                  <a:pt x="39" y="3"/>
                </a:lnTo>
                <a:lnTo>
                  <a:pt x="50" y="2"/>
                </a:lnTo>
                <a:lnTo>
                  <a:pt x="51" y="8"/>
                </a:lnTo>
                <a:lnTo>
                  <a:pt x="53" y="8"/>
                </a:lnTo>
                <a:lnTo>
                  <a:pt x="54" y="7"/>
                </a:lnTo>
                <a:lnTo>
                  <a:pt x="59" y="5"/>
                </a:lnTo>
                <a:lnTo>
                  <a:pt x="62" y="4"/>
                </a:lnTo>
                <a:lnTo>
                  <a:pt x="65" y="2"/>
                </a:lnTo>
                <a:lnTo>
                  <a:pt x="66" y="14"/>
                </a:lnTo>
                <a:lnTo>
                  <a:pt x="66" y="24"/>
                </a:lnTo>
                <a:lnTo>
                  <a:pt x="66" y="39"/>
                </a:lnTo>
                <a:lnTo>
                  <a:pt x="66" y="44"/>
                </a:lnTo>
                <a:lnTo>
                  <a:pt x="66" y="48"/>
                </a:lnTo>
                <a:lnTo>
                  <a:pt x="67" y="50"/>
                </a:lnTo>
                <a:lnTo>
                  <a:pt x="68" y="52"/>
                </a:lnTo>
                <a:lnTo>
                  <a:pt x="70" y="57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5" name="Freeform 143"/>
          <xdr:cNvSpPr>
            <a:spLocks/>
          </xdr:cNvSpPr>
        </xdr:nvSpPr>
        <xdr:spPr bwMode="auto">
          <a:xfrm>
            <a:off x="4772401" y="5025238"/>
            <a:ext cx="551966" cy="450388"/>
          </a:xfrm>
          <a:custGeom>
            <a:avLst/>
            <a:gdLst>
              <a:gd name="T0" fmla="*/ 2147483647 w 58"/>
              <a:gd name="T1" fmla="*/ 2147483647 h 46"/>
              <a:gd name="T2" fmla="*/ 2147483647 w 58"/>
              <a:gd name="T3" fmla="*/ 2147483647 h 46"/>
              <a:gd name="T4" fmla="*/ 2147483647 w 58"/>
              <a:gd name="T5" fmla="*/ 2147483647 h 46"/>
              <a:gd name="T6" fmla="*/ 2147483647 w 58"/>
              <a:gd name="T7" fmla="*/ 2147483647 h 46"/>
              <a:gd name="T8" fmla="*/ 2147483647 w 58"/>
              <a:gd name="T9" fmla="*/ 2147483647 h 46"/>
              <a:gd name="T10" fmla="*/ 2147483647 w 58"/>
              <a:gd name="T11" fmla="*/ 2147483647 h 46"/>
              <a:gd name="T12" fmla="*/ 2147483647 w 58"/>
              <a:gd name="T13" fmla="*/ 2147483647 h 46"/>
              <a:gd name="T14" fmla="*/ 2147483647 w 58"/>
              <a:gd name="T15" fmla="*/ 2147483647 h 46"/>
              <a:gd name="T16" fmla="*/ 2147483647 w 58"/>
              <a:gd name="T17" fmla="*/ 2147483647 h 46"/>
              <a:gd name="T18" fmla="*/ 2147483647 w 58"/>
              <a:gd name="T19" fmla="*/ 2147483647 h 46"/>
              <a:gd name="T20" fmla="*/ 2147483647 w 58"/>
              <a:gd name="T21" fmla="*/ 2147483647 h 46"/>
              <a:gd name="T22" fmla="*/ 2147483647 w 58"/>
              <a:gd name="T23" fmla="*/ 2147483647 h 46"/>
              <a:gd name="T24" fmla="*/ 2147483647 w 58"/>
              <a:gd name="T25" fmla="*/ 2147483647 h 46"/>
              <a:gd name="T26" fmla="*/ 2147483647 w 58"/>
              <a:gd name="T27" fmla="*/ 2147483647 h 46"/>
              <a:gd name="T28" fmla="*/ 2147483647 w 58"/>
              <a:gd name="T29" fmla="*/ 2147483647 h 46"/>
              <a:gd name="T30" fmla="*/ 2147483647 w 58"/>
              <a:gd name="T31" fmla="*/ 2147483647 h 46"/>
              <a:gd name="T32" fmla="*/ 2147483647 w 58"/>
              <a:gd name="T33" fmla="*/ 2147483647 h 46"/>
              <a:gd name="T34" fmla="*/ 2147483647 w 58"/>
              <a:gd name="T35" fmla="*/ 2147483647 h 46"/>
              <a:gd name="T36" fmla="*/ 2147483647 w 58"/>
              <a:gd name="T37" fmla="*/ 2147483647 h 46"/>
              <a:gd name="T38" fmla="*/ 0 w 58"/>
              <a:gd name="T39" fmla="*/ 2147483647 h 46"/>
              <a:gd name="T40" fmla="*/ 0 w 58"/>
              <a:gd name="T41" fmla="*/ 2147483647 h 46"/>
              <a:gd name="T42" fmla="*/ 2147483647 w 58"/>
              <a:gd name="T43" fmla="*/ 2147483647 h 46"/>
              <a:gd name="T44" fmla="*/ 2147483647 w 58"/>
              <a:gd name="T45" fmla="*/ 2147483647 h 46"/>
              <a:gd name="T46" fmla="*/ 2147483647 w 58"/>
              <a:gd name="T47" fmla="*/ 2147483647 h 46"/>
              <a:gd name="T48" fmla="*/ 2147483647 w 58"/>
              <a:gd name="T49" fmla="*/ 2147483647 h 46"/>
              <a:gd name="T50" fmla="*/ 2147483647 w 58"/>
              <a:gd name="T51" fmla="*/ 2147483647 h 46"/>
              <a:gd name="T52" fmla="*/ 2147483647 w 58"/>
              <a:gd name="T53" fmla="*/ 2147483647 h 46"/>
              <a:gd name="T54" fmla="*/ 2147483647 w 58"/>
              <a:gd name="T55" fmla="*/ 2147483647 h 46"/>
              <a:gd name="T56" fmla="*/ 2147483647 w 58"/>
              <a:gd name="T57" fmla="*/ 2147483647 h 46"/>
              <a:gd name="T58" fmla="*/ 2147483647 w 58"/>
              <a:gd name="T59" fmla="*/ 2147483647 h 46"/>
              <a:gd name="T60" fmla="*/ 2147483647 w 58"/>
              <a:gd name="T61" fmla="*/ 2147483647 h 46"/>
              <a:gd name="T62" fmla="*/ 2147483647 w 58"/>
              <a:gd name="T63" fmla="*/ 2147483647 h 46"/>
              <a:gd name="T64" fmla="*/ 2147483647 w 58"/>
              <a:gd name="T65" fmla="*/ 2147483647 h 46"/>
              <a:gd name="T66" fmla="*/ 2147483647 w 58"/>
              <a:gd name="T67" fmla="*/ 2147483647 h 46"/>
              <a:gd name="T68" fmla="*/ 2147483647 w 58"/>
              <a:gd name="T69" fmla="*/ 2147483647 h 46"/>
              <a:gd name="T70" fmla="*/ 2147483647 w 58"/>
              <a:gd name="T71" fmla="*/ 0 h 46"/>
              <a:gd name="T72" fmla="*/ 2147483647 w 58"/>
              <a:gd name="T73" fmla="*/ 0 h 46"/>
              <a:gd name="T74" fmla="*/ 2147483647 w 58"/>
              <a:gd name="T75" fmla="*/ 2147483647 h 46"/>
              <a:gd name="T76" fmla="*/ 2147483647 w 58"/>
              <a:gd name="T77" fmla="*/ 2147483647 h 46"/>
              <a:gd name="T78" fmla="*/ 2147483647 w 58"/>
              <a:gd name="T79" fmla="*/ 2147483647 h 46"/>
              <a:gd name="T80" fmla="*/ 2147483647 w 58"/>
              <a:gd name="T81" fmla="*/ 2147483647 h 4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58"/>
              <a:gd name="T124" fmla="*/ 0 h 46"/>
              <a:gd name="T125" fmla="*/ 58 w 58"/>
              <a:gd name="T126" fmla="*/ 46 h 4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58" h="46">
                <a:moveTo>
                  <a:pt x="58" y="19"/>
                </a:moveTo>
                <a:lnTo>
                  <a:pt x="58" y="24"/>
                </a:lnTo>
                <a:lnTo>
                  <a:pt x="53" y="27"/>
                </a:lnTo>
                <a:lnTo>
                  <a:pt x="51" y="30"/>
                </a:lnTo>
                <a:lnTo>
                  <a:pt x="51" y="31"/>
                </a:lnTo>
                <a:lnTo>
                  <a:pt x="45" y="33"/>
                </a:lnTo>
                <a:lnTo>
                  <a:pt x="42" y="34"/>
                </a:lnTo>
                <a:lnTo>
                  <a:pt x="37" y="38"/>
                </a:lnTo>
                <a:lnTo>
                  <a:pt x="35" y="39"/>
                </a:lnTo>
                <a:lnTo>
                  <a:pt x="34" y="40"/>
                </a:lnTo>
                <a:lnTo>
                  <a:pt x="33" y="41"/>
                </a:lnTo>
                <a:lnTo>
                  <a:pt x="27" y="43"/>
                </a:lnTo>
                <a:lnTo>
                  <a:pt x="29" y="46"/>
                </a:lnTo>
                <a:lnTo>
                  <a:pt x="25" y="45"/>
                </a:lnTo>
                <a:lnTo>
                  <a:pt x="17" y="43"/>
                </a:lnTo>
                <a:lnTo>
                  <a:pt x="12" y="42"/>
                </a:lnTo>
                <a:lnTo>
                  <a:pt x="8" y="42"/>
                </a:lnTo>
                <a:lnTo>
                  <a:pt x="1" y="41"/>
                </a:lnTo>
                <a:lnTo>
                  <a:pt x="0" y="40"/>
                </a:lnTo>
                <a:lnTo>
                  <a:pt x="0" y="37"/>
                </a:lnTo>
                <a:lnTo>
                  <a:pt x="1" y="37"/>
                </a:lnTo>
                <a:lnTo>
                  <a:pt x="2" y="30"/>
                </a:lnTo>
                <a:lnTo>
                  <a:pt x="2" y="24"/>
                </a:lnTo>
                <a:lnTo>
                  <a:pt x="2" y="16"/>
                </a:lnTo>
                <a:lnTo>
                  <a:pt x="2" y="15"/>
                </a:lnTo>
                <a:lnTo>
                  <a:pt x="3" y="8"/>
                </a:lnTo>
                <a:lnTo>
                  <a:pt x="13" y="7"/>
                </a:lnTo>
                <a:lnTo>
                  <a:pt x="23" y="5"/>
                </a:lnTo>
                <a:lnTo>
                  <a:pt x="25" y="4"/>
                </a:lnTo>
                <a:lnTo>
                  <a:pt x="26" y="4"/>
                </a:lnTo>
                <a:lnTo>
                  <a:pt x="27" y="3"/>
                </a:lnTo>
                <a:lnTo>
                  <a:pt x="28" y="3"/>
                </a:lnTo>
                <a:lnTo>
                  <a:pt x="29" y="2"/>
                </a:lnTo>
                <a:lnTo>
                  <a:pt x="30" y="1"/>
                </a:lnTo>
                <a:lnTo>
                  <a:pt x="30" y="0"/>
                </a:lnTo>
                <a:lnTo>
                  <a:pt x="40" y="6"/>
                </a:lnTo>
                <a:lnTo>
                  <a:pt x="42" y="7"/>
                </a:lnTo>
                <a:lnTo>
                  <a:pt x="49" y="13"/>
                </a:lnTo>
                <a:lnTo>
                  <a:pt x="58" y="19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6" name="Freeform 144"/>
          <xdr:cNvSpPr>
            <a:spLocks/>
          </xdr:cNvSpPr>
        </xdr:nvSpPr>
        <xdr:spPr bwMode="auto">
          <a:xfrm>
            <a:off x="6676626" y="5318376"/>
            <a:ext cx="265435" cy="314498"/>
          </a:xfrm>
          <a:custGeom>
            <a:avLst/>
            <a:gdLst>
              <a:gd name="T0" fmla="*/ 2147483647 w 28"/>
              <a:gd name="T1" fmla="*/ 2147483647 h 32"/>
              <a:gd name="T2" fmla="*/ 2147483647 w 28"/>
              <a:gd name="T3" fmla="*/ 2147483647 h 32"/>
              <a:gd name="T4" fmla="*/ 2147483647 w 28"/>
              <a:gd name="T5" fmla="*/ 2147483647 h 32"/>
              <a:gd name="T6" fmla="*/ 2147483647 w 28"/>
              <a:gd name="T7" fmla="*/ 2147483647 h 32"/>
              <a:gd name="T8" fmla="*/ 2147483647 w 28"/>
              <a:gd name="T9" fmla="*/ 2147483647 h 32"/>
              <a:gd name="T10" fmla="*/ 2147483647 w 28"/>
              <a:gd name="T11" fmla="*/ 2147483647 h 32"/>
              <a:gd name="T12" fmla="*/ 2147483647 w 28"/>
              <a:gd name="T13" fmla="*/ 2147483647 h 32"/>
              <a:gd name="T14" fmla="*/ 2147483647 w 28"/>
              <a:gd name="T15" fmla="*/ 2147483647 h 32"/>
              <a:gd name="T16" fmla="*/ 0 w 28"/>
              <a:gd name="T17" fmla="*/ 2147483647 h 32"/>
              <a:gd name="T18" fmla="*/ 2147483647 w 28"/>
              <a:gd name="T19" fmla="*/ 2147483647 h 32"/>
              <a:gd name="T20" fmla="*/ 2147483647 w 28"/>
              <a:gd name="T21" fmla="*/ 0 h 32"/>
              <a:gd name="T22" fmla="*/ 2147483647 w 28"/>
              <a:gd name="T23" fmla="*/ 2147483647 h 32"/>
              <a:gd name="T24" fmla="*/ 2147483647 w 28"/>
              <a:gd name="T25" fmla="*/ 2147483647 h 32"/>
              <a:gd name="T26" fmla="*/ 2147483647 w 28"/>
              <a:gd name="T27" fmla="*/ 2147483647 h 32"/>
              <a:gd name="T28" fmla="*/ 2147483647 w 28"/>
              <a:gd name="T29" fmla="*/ 2147483647 h 32"/>
              <a:gd name="T30" fmla="*/ 2147483647 w 28"/>
              <a:gd name="T31" fmla="*/ 2147483647 h 32"/>
              <a:gd name="T32" fmla="*/ 2147483647 w 28"/>
              <a:gd name="T33" fmla="*/ 2147483647 h 32"/>
              <a:gd name="T34" fmla="*/ 2147483647 w 28"/>
              <a:gd name="T35" fmla="*/ 2147483647 h 3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8"/>
              <a:gd name="T55" fmla="*/ 0 h 32"/>
              <a:gd name="T56" fmla="*/ 28 w 28"/>
              <a:gd name="T57" fmla="*/ 32 h 3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8" h="32">
                <a:moveTo>
                  <a:pt x="28" y="31"/>
                </a:moveTo>
                <a:lnTo>
                  <a:pt x="6" y="32"/>
                </a:lnTo>
                <a:lnTo>
                  <a:pt x="5" y="27"/>
                </a:lnTo>
                <a:lnTo>
                  <a:pt x="5" y="23"/>
                </a:lnTo>
                <a:lnTo>
                  <a:pt x="4" y="19"/>
                </a:lnTo>
                <a:lnTo>
                  <a:pt x="3" y="16"/>
                </a:lnTo>
                <a:lnTo>
                  <a:pt x="2" y="10"/>
                </a:lnTo>
                <a:lnTo>
                  <a:pt x="1" y="10"/>
                </a:lnTo>
                <a:lnTo>
                  <a:pt x="0" y="2"/>
                </a:lnTo>
                <a:lnTo>
                  <a:pt x="5" y="1"/>
                </a:lnTo>
                <a:lnTo>
                  <a:pt x="22" y="0"/>
                </a:lnTo>
                <a:lnTo>
                  <a:pt x="22" y="5"/>
                </a:lnTo>
                <a:lnTo>
                  <a:pt x="28" y="4"/>
                </a:lnTo>
                <a:lnTo>
                  <a:pt x="28" y="10"/>
                </a:lnTo>
                <a:lnTo>
                  <a:pt x="28" y="14"/>
                </a:lnTo>
                <a:lnTo>
                  <a:pt x="28" y="20"/>
                </a:lnTo>
                <a:lnTo>
                  <a:pt x="28" y="31"/>
                </a:lnTo>
                <a:close/>
              </a:path>
            </a:pathLst>
          </a:custGeom>
          <a:pattFill prst="pct5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7" name="Freeform 145"/>
          <xdr:cNvSpPr>
            <a:spLocks/>
          </xdr:cNvSpPr>
        </xdr:nvSpPr>
        <xdr:spPr bwMode="auto">
          <a:xfrm>
            <a:off x="6399647" y="5623169"/>
            <a:ext cx="551966" cy="413511"/>
          </a:xfrm>
          <a:custGeom>
            <a:avLst/>
            <a:gdLst>
              <a:gd name="T0" fmla="*/ 2147483647 w 58"/>
              <a:gd name="T1" fmla="*/ 2147483647 h 42"/>
              <a:gd name="T2" fmla="*/ 2147483647 w 58"/>
              <a:gd name="T3" fmla="*/ 2147483647 h 42"/>
              <a:gd name="T4" fmla="*/ 2147483647 w 58"/>
              <a:gd name="T5" fmla="*/ 2147483647 h 42"/>
              <a:gd name="T6" fmla="*/ 2147483647 w 58"/>
              <a:gd name="T7" fmla="*/ 2147483647 h 42"/>
              <a:gd name="T8" fmla="*/ 2147483647 w 58"/>
              <a:gd name="T9" fmla="*/ 2147483647 h 42"/>
              <a:gd name="T10" fmla="*/ 2147483647 w 58"/>
              <a:gd name="T11" fmla="*/ 0 h 42"/>
              <a:gd name="T12" fmla="*/ 2147483647 w 58"/>
              <a:gd name="T13" fmla="*/ 2147483647 h 42"/>
              <a:gd name="T14" fmla="*/ 2147483647 w 58"/>
              <a:gd name="T15" fmla="*/ 2147483647 h 42"/>
              <a:gd name="T16" fmla="*/ 2147483647 w 58"/>
              <a:gd name="T17" fmla="*/ 2147483647 h 42"/>
              <a:gd name="T18" fmla="*/ 2147483647 w 58"/>
              <a:gd name="T19" fmla="*/ 2147483647 h 42"/>
              <a:gd name="T20" fmla="*/ 0 w 58"/>
              <a:gd name="T21" fmla="*/ 2147483647 h 42"/>
              <a:gd name="T22" fmla="*/ 2147483647 w 58"/>
              <a:gd name="T23" fmla="*/ 2147483647 h 42"/>
              <a:gd name="T24" fmla="*/ 2147483647 w 58"/>
              <a:gd name="T25" fmla="*/ 2147483647 h 42"/>
              <a:gd name="T26" fmla="*/ 2147483647 w 58"/>
              <a:gd name="T27" fmla="*/ 2147483647 h 42"/>
              <a:gd name="T28" fmla="*/ 2147483647 w 58"/>
              <a:gd name="T29" fmla="*/ 2147483647 h 42"/>
              <a:gd name="T30" fmla="*/ 2147483647 w 58"/>
              <a:gd name="T31" fmla="*/ 2147483647 h 42"/>
              <a:gd name="T32" fmla="*/ 2147483647 w 58"/>
              <a:gd name="T33" fmla="*/ 2147483647 h 42"/>
              <a:gd name="T34" fmla="*/ 2147483647 w 58"/>
              <a:gd name="T35" fmla="*/ 2147483647 h 42"/>
              <a:gd name="T36" fmla="*/ 2147483647 w 58"/>
              <a:gd name="T37" fmla="*/ 2147483647 h 42"/>
              <a:gd name="T38" fmla="*/ 2147483647 w 58"/>
              <a:gd name="T39" fmla="*/ 2147483647 h 42"/>
              <a:gd name="T40" fmla="*/ 2147483647 w 58"/>
              <a:gd name="T41" fmla="*/ 2147483647 h 42"/>
              <a:gd name="T42" fmla="*/ 2147483647 w 58"/>
              <a:gd name="T43" fmla="*/ 2147483647 h 42"/>
              <a:gd name="T44" fmla="*/ 2147483647 w 58"/>
              <a:gd name="T45" fmla="*/ 2147483647 h 42"/>
              <a:gd name="T46" fmla="*/ 2147483647 w 58"/>
              <a:gd name="T47" fmla="*/ 2147483647 h 42"/>
              <a:gd name="T48" fmla="*/ 2147483647 w 58"/>
              <a:gd name="T49" fmla="*/ 2147483647 h 42"/>
              <a:gd name="T50" fmla="*/ 2147483647 w 58"/>
              <a:gd name="T51" fmla="*/ 2147483647 h 42"/>
              <a:gd name="T52" fmla="*/ 2147483647 w 58"/>
              <a:gd name="T53" fmla="*/ 2147483647 h 42"/>
              <a:gd name="T54" fmla="*/ 2147483647 w 58"/>
              <a:gd name="T55" fmla="*/ 2147483647 h 42"/>
              <a:gd name="T56" fmla="*/ 2147483647 w 58"/>
              <a:gd name="T57" fmla="*/ 2147483647 h 42"/>
              <a:gd name="T58" fmla="*/ 2147483647 w 58"/>
              <a:gd name="T59" fmla="*/ 2147483647 h 42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58"/>
              <a:gd name="T91" fmla="*/ 0 h 42"/>
              <a:gd name="T92" fmla="*/ 58 w 58"/>
              <a:gd name="T93" fmla="*/ 42 h 42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58" h="42">
                <a:moveTo>
                  <a:pt x="21" y="42"/>
                </a:moveTo>
                <a:lnTo>
                  <a:pt x="28" y="40"/>
                </a:lnTo>
                <a:lnTo>
                  <a:pt x="36" y="38"/>
                </a:lnTo>
                <a:lnTo>
                  <a:pt x="55" y="37"/>
                </a:lnTo>
                <a:lnTo>
                  <a:pt x="58" y="38"/>
                </a:lnTo>
                <a:lnTo>
                  <a:pt x="57" y="0"/>
                </a:lnTo>
                <a:lnTo>
                  <a:pt x="35" y="1"/>
                </a:lnTo>
                <a:lnTo>
                  <a:pt x="12" y="4"/>
                </a:lnTo>
                <a:lnTo>
                  <a:pt x="12" y="7"/>
                </a:lnTo>
                <a:lnTo>
                  <a:pt x="4" y="8"/>
                </a:lnTo>
                <a:lnTo>
                  <a:pt x="0" y="8"/>
                </a:lnTo>
                <a:lnTo>
                  <a:pt x="1" y="10"/>
                </a:lnTo>
                <a:lnTo>
                  <a:pt x="2" y="15"/>
                </a:lnTo>
                <a:lnTo>
                  <a:pt x="4" y="20"/>
                </a:lnTo>
                <a:lnTo>
                  <a:pt x="13" y="18"/>
                </a:lnTo>
                <a:lnTo>
                  <a:pt x="15" y="22"/>
                </a:lnTo>
                <a:lnTo>
                  <a:pt x="17" y="25"/>
                </a:lnTo>
                <a:lnTo>
                  <a:pt x="15" y="25"/>
                </a:lnTo>
                <a:lnTo>
                  <a:pt x="17" y="31"/>
                </a:lnTo>
                <a:lnTo>
                  <a:pt x="16" y="31"/>
                </a:lnTo>
                <a:lnTo>
                  <a:pt x="17" y="34"/>
                </a:lnTo>
                <a:lnTo>
                  <a:pt x="19" y="37"/>
                </a:lnTo>
                <a:lnTo>
                  <a:pt x="20" y="38"/>
                </a:lnTo>
                <a:lnTo>
                  <a:pt x="20" y="39"/>
                </a:lnTo>
                <a:lnTo>
                  <a:pt x="20" y="40"/>
                </a:lnTo>
                <a:lnTo>
                  <a:pt x="21" y="42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8" name="Freeform 146"/>
          <xdr:cNvSpPr>
            <a:spLocks/>
          </xdr:cNvSpPr>
        </xdr:nvSpPr>
        <xdr:spPr bwMode="auto">
          <a:xfrm>
            <a:off x="6714830" y="5073770"/>
            <a:ext cx="513761" cy="254313"/>
          </a:xfrm>
          <a:custGeom>
            <a:avLst/>
            <a:gdLst>
              <a:gd name="T0" fmla="*/ 2147483647 w 54"/>
              <a:gd name="T1" fmla="*/ 2147483647 h 26"/>
              <a:gd name="T2" fmla="*/ 2147483647 w 54"/>
              <a:gd name="T3" fmla="*/ 2147483647 h 26"/>
              <a:gd name="T4" fmla="*/ 2147483647 w 54"/>
              <a:gd name="T5" fmla="*/ 2147483647 h 26"/>
              <a:gd name="T6" fmla="*/ 2147483647 w 54"/>
              <a:gd name="T7" fmla="*/ 2147483647 h 26"/>
              <a:gd name="T8" fmla="*/ 2147483647 w 54"/>
              <a:gd name="T9" fmla="*/ 2147483647 h 26"/>
              <a:gd name="T10" fmla="*/ 2147483647 w 54"/>
              <a:gd name="T11" fmla="*/ 2147483647 h 26"/>
              <a:gd name="T12" fmla="*/ 0 w 54"/>
              <a:gd name="T13" fmla="*/ 2147483647 h 26"/>
              <a:gd name="T14" fmla="*/ 0 w 54"/>
              <a:gd name="T15" fmla="*/ 2147483647 h 26"/>
              <a:gd name="T16" fmla="*/ 0 w 54"/>
              <a:gd name="T17" fmla="*/ 2147483647 h 26"/>
              <a:gd name="T18" fmla="*/ 2147483647 w 54"/>
              <a:gd name="T19" fmla="*/ 2147483647 h 26"/>
              <a:gd name="T20" fmla="*/ 2147483647 w 54"/>
              <a:gd name="T21" fmla="*/ 2147483647 h 26"/>
              <a:gd name="T22" fmla="*/ 2147483647 w 54"/>
              <a:gd name="T23" fmla="*/ 0 h 26"/>
              <a:gd name="T24" fmla="*/ 2147483647 w 54"/>
              <a:gd name="T25" fmla="*/ 2147483647 h 26"/>
              <a:gd name="T26" fmla="*/ 2147483647 w 54"/>
              <a:gd name="T27" fmla="*/ 2147483647 h 2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54"/>
              <a:gd name="T43" fmla="*/ 0 h 26"/>
              <a:gd name="T44" fmla="*/ 54 w 54"/>
              <a:gd name="T45" fmla="*/ 26 h 2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54" h="26">
                <a:moveTo>
                  <a:pt x="51" y="17"/>
                </a:moveTo>
                <a:lnTo>
                  <a:pt x="54" y="20"/>
                </a:lnTo>
                <a:lnTo>
                  <a:pt x="48" y="21"/>
                </a:lnTo>
                <a:lnTo>
                  <a:pt x="35" y="22"/>
                </a:lnTo>
                <a:lnTo>
                  <a:pt x="18" y="25"/>
                </a:lnTo>
                <a:lnTo>
                  <a:pt x="1" y="26"/>
                </a:lnTo>
                <a:lnTo>
                  <a:pt x="0" y="20"/>
                </a:lnTo>
                <a:lnTo>
                  <a:pt x="0" y="12"/>
                </a:lnTo>
                <a:lnTo>
                  <a:pt x="2" y="8"/>
                </a:lnTo>
                <a:lnTo>
                  <a:pt x="4" y="5"/>
                </a:lnTo>
                <a:lnTo>
                  <a:pt x="8" y="0"/>
                </a:lnTo>
                <a:lnTo>
                  <a:pt x="27" y="7"/>
                </a:lnTo>
                <a:lnTo>
                  <a:pt x="51" y="17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49" name="Freeform 147"/>
          <xdr:cNvSpPr>
            <a:spLocks/>
          </xdr:cNvSpPr>
        </xdr:nvSpPr>
        <xdr:spPr bwMode="auto">
          <a:xfrm>
            <a:off x="7247694" y="5260139"/>
            <a:ext cx="389599" cy="333911"/>
          </a:xfrm>
          <a:custGeom>
            <a:avLst/>
            <a:gdLst>
              <a:gd name="T0" fmla="*/ 2147483647 w 41"/>
              <a:gd name="T1" fmla="*/ 2147483647 h 34"/>
              <a:gd name="T2" fmla="*/ 2147483647 w 41"/>
              <a:gd name="T3" fmla="*/ 2147483647 h 34"/>
              <a:gd name="T4" fmla="*/ 2147483647 w 41"/>
              <a:gd name="T5" fmla="*/ 2147483647 h 34"/>
              <a:gd name="T6" fmla="*/ 2147483647 w 41"/>
              <a:gd name="T7" fmla="*/ 2147483647 h 34"/>
              <a:gd name="T8" fmla="*/ 2147483647 w 41"/>
              <a:gd name="T9" fmla="*/ 2147483647 h 34"/>
              <a:gd name="T10" fmla="*/ 2147483647 w 41"/>
              <a:gd name="T11" fmla="*/ 2147483647 h 34"/>
              <a:gd name="T12" fmla="*/ 2147483647 w 41"/>
              <a:gd name="T13" fmla="*/ 2147483647 h 34"/>
              <a:gd name="T14" fmla="*/ 2147483647 w 41"/>
              <a:gd name="T15" fmla="*/ 2147483647 h 34"/>
              <a:gd name="T16" fmla="*/ 2147483647 w 41"/>
              <a:gd name="T17" fmla="*/ 2147483647 h 34"/>
              <a:gd name="T18" fmla="*/ 2147483647 w 41"/>
              <a:gd name="T19" fmla="*/ 2147483647 h 34"/>
              <a:gd name="T20" fmla="*/ 2147483647 w 41"/>
              <a:gd name="T21" fmla="*/ 2147483647 h 34"/>
              <a:gd name="T22" fmla="*/ 2147483647 w 41"/>
              <a:gd name="T23" fmla="*/ 2147483647 h 34"/>
              <a:gd name="T24" fmla="*/ 2147483647 w 41"/>
              <a:gd name="T25" fmla="*/ 2147483647 h 34"/>
              <a:gd name="T26" fmla="*/ 2147483647 w 41"/>
              <a:gd name="T27" fmla="*/ 2147483647 h 34"/>
              <a:gd name="T28" fmla="*/ 0 w 41"/>
              <a:gd name="T29" fmla="*/ 2147483647 h 34"/>
              <a:gd name="T30" fmla="*/ 2147483647 w 41"/>
              <a:gd name="T31" fmla="*/ 2147483647 h 34"/>
              <a:gd name="T32" fmla="*/ 2147483647 w 41"/>
              <a:gd name="T33" fmla="*/ 2147483647 h 34"/>
              <a:gd name="T34" fmla="*/ 0 w 41"/>
              <a:gd name="T35" fmla="*/ 2147483647 h 34"/>
              <a:gd name="T36" fmla="*/ 2147483647 w 41"/>
              <a:gd name="T37" fmla="*/ 0 h 34"/>
              <a:gd name="T38" fmla="*/ 2147483647 w 41"/>
              <a:gd name="T39" fmla="*/ 0 h 34"/>
              <a:gd name="T40" fmla="*/ 2147483647 w 41"/>
              <a:gd name="T41" fmla="*/ 2147483647 h 34"/>
              <a:gd name="T42" fmla="*/ 2147483647 w 41"/>
              <a:gd name="T43" fmla="*/ 2147483647 h 34"/>
              <a:gd name="T44" fmla="*/ 2147483647 w 41"/>
              <a:gd name="T45" fmla="*/ 2147483647 h 34"/>
              <a:gd name="T46" fmla="*/ 2147483647 w 41"/>
              <a:gd name="T47" fmla="*/ 2147483647 h 34"/>
              <a:gd name="T48" fmla="*/ 2147483647 w 41"/>
              <a:gd name="T49" fmla="*/ 2147483647 h 34"/>
              <a:gd name="T50" fmla="*/ 2147483647 w 41"/>
              <a:gd name="T51" fmla="*/ 2147483647 h 34"/>
              <a:gd name="T52" fmla="*/ 2147483647 w 41"/>
              <a:gd name="T53" fmla="*/ 2147483647 h 34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41"/>
              <a:gd name="T82" fmla="*/ 0 h 34"/>
              <a:gd name="T83" fmla="*/ 41 w 41"/>
              <a:gd name="T84" fmla="*/ 34 h 34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41" h="34">
                <a:moveTo>
                  <a:pt x="41" y="8"/>
                </a:moveTo>
                <a:lnTo>
                  <a:pt x="41" y="9"/>
                </a:lnTo>
                <a:lnTo>
                  <a:pt x="41" y="10"/>
                </a:lnTo>
                <a:lnTo>
                  <a:pt x="39" y="10"/>
                </a:lnTo>
                <a:lnTo>
                  <a:pt x="34" y="11"/>
                </a:lnTo>
                <a:lnTo>
                  <a:pt x="35" y="17"/>
                </a:lnTo>
                <a:lnTo>
                  <a:pt x="35" y="20"/>
                </a:lnTo>
                <a:lnTo>
                  <a:pt x="35" y="23"/>
                </a:lnTo>
                <a:lnTo>
                  <a:pt x="36" y="25"/>
                </a:lnTo>
                <a:lnTo>
                  <a:pt x="37" y="27"/>
                </a:lnTo>
                <a:lnTo>
                  <a:pt x="40" y="32"/>
                </a:lnTo>
                <a:lnTo>
                  <a:pt x="1" y="34"/>
                </a:lnTo>
                <a:lnTo>
                  <a:pt x="0" y="31"/>
                </a:lnTo>
                <a:lnTo>
                  <a:pt x="1" y="20"/>
                </a:lnTo>
                <a:lnTo>
                  <a:pt x="1" y="5"/>
                </a:lnTo>
                <a:lnTo>
                  <a:pt x="0" y="1"/>
                </a:lnTo>
                <a:lnTo>
                  <a:pt x="6" y="0"/>
                </a:lnTo>
                <a:lnTo>
                  <a:pt x="14" y="0"/>
                </a:lnTo>
                <a:lnTo>
                  <a:pt x="16" y="3"/>
                </a:lnTo>
                <a:lnTo>
                  <a:pt x="18" y="3"/>
                </a:lnTo>
                <a:lnTo>
                  <a:pt x="23" y="4"/>
                </a:lnTo>
                <a:lnTo>
                  <a:pt x="28" y="4"/>
                </a:lnTo>
                <a:lnTo>
                  <a:pt x="33" y="6"/>
                </a:lnTo>
                <a:lnTo>
                  <a:pt x="37" y="7"/>
                </a:lnTo>
                <a:lnTo>
                  <a:pt x="41" y="8"/>
                </a:lnTo>
                <a:close/>
              </a:path>
            </a:pathLst>
          </a:custGeom>
          <a:pattFill prst="pct5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0" name="Freeform 148"/>
          <xdr:cNvSpPr>
            <a:spLocks/>
          </xdr:cNvSpPr>
        </xdr:nvSpPr>
        <xdr:spPr bwMode="auto">
          <a:xfrm>
            <a:off x="7257245" y="5574637"/>
            <a:ext cx="389599" cy="411562"/>
          </a:xfrm>
          <a:custGeom>
            <a:avLst/>
            <a:gdLst>
              <a:gd name="T0" fmla="*/ 2147483647 w 41"/>
              <a:gd name="T1" fmla="*/ 2147483647 h 42"/>
              <a:gd name="T2" fmla="*/ 2147483647 w 41"/>
              <a:gd name="T3" fmla="*/ 2147483647 h 42"/>
              <a:gd name="T4" fmla="*/ 2147483647 w 41"/>
              <a:gd name="T5" fmla="*/ 2147483647 h 42"/>
              <a:gd name="T6" fmla="*/ 2147483647 w 41"/>
              <a:gd name="T7" fmla="*/ 2147483647 h 42"/>
              <a:gd name="T8" fmla="*/ 2147483647 w 41"/>
              <a:gd name="T9" fmla="*/ 2147483647 h 42"/>
              <a:gd name="T10" fmla="*/ 2147483647 w 41"/>
              <a:gd name="T11" fmla="*/ 2147483647 h 42"/>
              <a:gd name="T12" fmla="*/ 2147483647 w 41"/>
              <a:gd name="T13" fmla="*/ 2147483647 h 42"/>
              <a:gd name="T14" fmla="*/ 2147483647 w 41"/>
              <a:gd name="T15" fmla="*/ 2147483647 h 42"/>
              <a:gd name="T16" fmla="*/ 2147483647 w 41"/>
              <a:gd name="T17" fmla="*/ 2147483647 h 42"/>
              <a:gd name="T18" fmla="*/ 2147483647 w 41"/>
              <a:gd name="T19" fmla="*/ 2147483647 h 42"/>
              <a:gd name="T20" fmla="*/ 2147483647 w 41"/>
              <a:gd name="T21" fmla="*/ 2147483647 h 42"/>
              <a:gd name="T22" fmla="*/ 2147483647 w 41"/>
              <a:gd name="T23" fmla="*/ 2147483647 h 42"/>
              <a:gd name="T24" fmla="*/ 2147483647 w 41"/>
              <a:gd name="T25" fmla="*/ 2147483647 h 42"/>
              <a:gd name="T26" fmla="*/ 2147483647 w 41"/>
              <a:gd name="T27" fmla="*/ 2147483647 h 42"/>
              <a:gd name="T28" fmla="*/ 0 w 41"/>
              <a:gd name="T29" fmla="*/ 2147483647 h 42"/>
              <a:gd name="T30" fmla="*/ 2147483647 w 41"/>
              <a:gd name="T31" fmla="*/ 0 h 42"/>
              <a:gd name="T32" fmla="*/ 2147483647 w 41"/>
              <a:gd name="T33" fmla="*/ 2147483647 h 42"/>
              <a:gd name="T34" fmla="*/ 2147483647 w 41"/>
              <a:gd name="T35" fmla="*/ 2147483647 h 42"/>
              <a:gd name="T36" fmla="*/ 2147483647 w 41"/>
              <a:gd name="T37" fmla="*/ 2147483647 h 42"/>
              <a:gd name="T38" fmla="*/ 2147483647 w 41"/>
              <a:gd name="T39" fmla="*/ 2147483647 h 42"/>
              <a:gd name="T40" fmla="*/ 2147483647 w 41"/>
              <a:gd name="T41" fmla="*/ 2147483647 h 42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41"/>
              <a:gd name="T64" fmla="*/ 0 h 42"/>
              <a:gd name="T65" fmla="*/ 41 w 41"/>
              <a:gd name="T66" fmla="*/ 42 h 42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41" h="42">
                <a:moveTo>
                  <a:pt x="39" y="13"/>
                </a:moveTo>
                <a:lnTo>
                  <a:pt x="35" y="22"/>
                </a:lnTo>
                <a:lnTo>
                  <a:pt x="33" y="27"/>
                </a:lnTo>
                <a:lnTo>
                  <a:pt x="29" y="40"/>
                </a:lnTo>
                <a:lnTo>
                  <a:pt x="20" y="38"/>
                </a:lnTo>
                <a:lnTo>
                  <a:pt x="19" y="39"/>
                </a:lnTo>
                <a:lnTo>
                  <a:pt x="15" y="40"/>
                </a:lnTo>
                <a:lnTo>
                  <a:pt x="13" y="41"/>
                </a:lnTo>
                <a:lnTo>
                  <a:pt x="8" y="42"/>
                </a:lnTo>
                <a:lnTo>
                  <a:pt x="8" y="40"/>
                </a:lnTo>
                <a:lnTo>
                  <a:pt x="1" y="42"/>
                </a:lnTo>
                <a:lnTo>
                  <a:pt x="1" y="37"/>
                </a:lnTo>
                <a:lnTo>
                  <a:pt x="3" y="26"/>
                </a:lnTo>
                <a:lnTo>
                  <a:pt x="2" y="12"/>
                </a:lnTo>
                <a:lnTo>
                  <a:pt x="0" y="2"/>
                </a:lnTo>
                <a:lnTo>
                  <a:pt x="39" y="0"/>
                </a:lnTo>
                <a:lnTo>
                  <a:pt x="40" y="2"/>
                </a:lnTo>
                <a:lnTo>
                  <a:pt x="41" y="4"/>
                </a:lnTo>
                <a:lnTo>
                  <a:pt x="41" y="6"/>
                </a:lnTo>
                <a:lnTo>
                  <a:pt x="41" y="8"/>
                </a:lnTo>
                <a:lnTo>
                  <a:pt x="39" y="13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1" name="Freeform 149"/>
          <xdr:cNvSpPr>
            <a:spLocks/>
          </xdr:cNvSpPr>
        </xdr:nvSpPr>
        <xdr:spPr bwMode="auto">
          <a:xfrm>
            <a:off x="6884755" y="5240726"/>
            <a:ext cx="420245" cy="382442"/>
          </a:xfrm>
          <a:custGeom>
            <a:avLst/>
            <a:gdLst>
              <a:gd name="T0" fmla="*/ 2147483647 w 44"/>
              <a:gd name="T1" fmla="*/ 2147483647 h 39"/>
              <a:gd name="T2" fmla="*/ 2147483647 w 44"/>
              <a:gd name="T3" fmla="*/ 2147483647 h 39"/>
              <a:gd name="T4" fmla="*/ 2147483647 w 44"/>
              <a:gd name="T5" fmla="*/ 2147483647 h 39"/>
              <a:gd name="T6" fmla="*/ 2147483647 w 44"/>
              <a:gd name="T7" fmla="*/ 2147483647 h 39"/>
              <a:gd name="T8" fmla="*/ 2147483647 w 44"/>
              <a:gd name="T9" fmla="*/ 2147483647 h 39"/>
              <a:gd name="T10" fmla="*/ 2147483647 w 44"/>
              <a:gd name="T11" fmla="*/ 2147483647 h 39"/>
              <a:gd name="T12" fmla="*/ 2147483647 w 44"/>
              <a:gd name="T13" fmla="*/ 2147483647 h 39"/>
              <a:gd name="T14" fmla="*/ 2147483647 w 44"/>
              <a:gd name="T15" fmla="*/ 2147483647 h 39"/>
              <a:gd name="T16" fmla="*/ 2147483647 w 44"/>
              <a:gd name="T17" fmla="*/ 2147483647 h 39"/>
              <a:gd name="T18" fmla="*/ 2147483647 w 44"/>
              <a:gd name="T19" fmla="*/ 2147483647 h 39"/>
              <a:gd name="T20" fmla="*/ 2147483647 w 44"/>
              <a:gd name="T21" fmla="*/ 2147483647 h 39"/>
              <a:gd name="T22" fmla="*/ 2147483647 w 44"/>
              <a:gd name="T23" fmla="*/ 2147483647 h 39"/>
              <a:gd name="T24" fmla="*/ 0 w 44"/>
              <a:gd name="T25" fmla="*/ 2147483647 h 39"/>
              <a:gd name="T26" fmla="*/ 0 w 44"/>
              <a:gd name="T27" fmla="*/ 2147483647 h 39"/>
              <a:gd name="T28" fmla="*/ 2147483647 w 44"/>
              <a:gd name="T29" fmla="*/ 2147483647 h 39"/>
              <a:gd name="T30" fmla="*/ 2147483647 w 44"/>
              <a:gd name="T31" fmla="*/ 2147483647 h 39"/>
              <a:gd name="T32" fmla="*/ 2147483647 w 44"/>
              <a:gd name="T33" fmla="*/ 2147483647 h 39"/>
              <a:gd name="T34" fmla="*/ 2147483647 w 44"/>
              <a:gd name="T35" fmla="*/ 0 h 39"/>
              <a:gd name="T36" fmla="*/ 2147483647 w 44"/>
              <a:gd name="T37" fmla="*/ 0 h 39"/>
              <a:gd name="T38" fmla="*/ 2147483647 w 44"/>
              <a:gd name="T39" fmla="*/ 2147483647 h 39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44"/>
              <a:gd name="T61" fmla="*/ 0 h 39"/>
              <a:gd name="T62" fmla="*/ 44 w 44"/>
              <a:gd name="T63" fmla="*/ 39 h 39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44" h="39">
                <a:moveTo>
                  <a:pt x="44" y="2"/>
                </a:moveTo>
                <a:lnTo>
                  <a:pt x="38" y="3"/>
                </a:lnTo>
                <a:lnTo>
                  <a:pt x="39" y="7"/>
                </a:lnTo>
                <a:lnTo>
                  <a:pt x="39" y="22"/>
                </a:lnTo>
                <a:lnTo>
                  <a:pt x="38" y="33"/>
                </a:lnTo>
                <a:lnTo>
                  <a:pt x="39" y="36"/>
                </a:lnTo>
                <a:lnTo>
                  <a:pt x="6" y="39"/>
                </a:lnTo>
                <a:lnTo>
                  <a:pt x="6" y="28"/>
                </a:lnTo>
                <a:lnTo>
                  <a:pt x="6" y="22"/>
                </a:lnTo>
                <a:lnTo>
                  <a:pt x="6" y="18"/>
                </a:lnTo>
                <a:lnTo>
                  <a:pt x="6" y="12"/>
                </a:lnTo>
                <a:lnTo>
                  <a:pt x="0" y="13"/>
                </a:lnTo>
                <a:lnTo>
                  <a:pt x="0" y="8"/>
                </a:lnTo>
                <a:lnTo>
                  <a:pt x="17" y="5"/>
                </a:lnTo>
                <a:lnTo>
                  <a:pt x="30" y="4"/>
                </a:lnTo>
                <a:lnTo>
                  <a:pt x="36" y="3"/>
                </a:lnTo>
                <a:lnTo>
                  <a:pt x="33" y="0"/>
                </a:lnTo>
                <a:lnTo>
                  <a:pt x="34" y="0"/>
                </a:lnTo>
                <a:lnTo>
                  <a:pt x="44" y="2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2" name="Freeform 150"/>
          <xdr:cNvSpPr>
            <a:spLocks/>
          </xdr:cNvSpPr>
        </xdr:nvSpPr>
        <xdr:spPr bwMode="auto">
          <a:xfrm>
            <a:off x="7534224" y="5681406"/>
            <a:ext cx="322741" cy="333912"/>
          </a:xfrm>
          <a:custGeom>
            <a:avLst/>
            <a:gdLst>
              <a:gd name="T0" fmla="*/ 2147483647 w 34"/>
              <a:gd name="T1" fmla="*/ 2147483647 h 34"/>
              <a:gd name="T2" fmla="*/ 2147483647 w 34"/>
              <a:gd name="T3" fmla="*/ 2147483647 h 34"/>
              <a:gd name="T4" fmla="*/ 0 w 34"/>
              <a:gd name="T5" fmla="*/ 2147483647 h 34"/>
              <a:gd name="T6" fmla="*/ 2147483647 w 34"/>
              <a:gd name="T7" fmla="*/ 2147483647 h 34"/>
              <a:gd name="T8" fmla="*/ 2147483647 w 34"/>
              <a:gd name="T9" fmla="*/ 2147483647 h 34"/>
              <a:gd name="T10" fmla="*/ 2147483647 w 34"/>
              <a:gd name="T11" fmla="*/ 2147483647 h 34"/>
              <a:gd name="T12" fmla="*/ 2147483647 w 34"/>
              <a:gd name="T13" fmla="*/ 0 h 34"/>
              <a:gd name="T14" fmla="*/ 2147483647 w 34"/>
              <a:gd name="T15" fmla="*/ 2147483647 h 34"/>
              <a:gd name="T16" fmla="*/ 2147483647 w 34"/>
              <a:gd name="T17" fmla="*/ 2147483647 h 34"/>
              <a:gd name="T18" fmla="*/ 2147483647 w 34"/>
              <a:gd name="T19" fmla="*/ 2147483647 h 34"/>
              <a:gd name="T20" fmla="*/ 2147483647 w 34"/>
              <a:gd name="T21" fmla="*/ 2147483647 h 3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4"/>
              <a:gd name="T34" fmla="*/ 0 h 34"/>
              <a:gd name="T35" fmla="*/ 34 w 34"/>
              <a:gd name="T36" fmla="*/ 34 h 3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4" h="34">
                <a:moveTo>
                  <a:pt x="34" y="34"/>
                </a:moveTo>
                <a:lnTo>
                  <a:pt x="11" y="31"/>
                </a:lnTo>
                <a:lnTo>
                  <a:pt x="0" y="29"/>
                </a:lnTo>
                <a:lnTo>
                  <a:pt x="4" y="16"/>
                </a:lnTo>
                <a:lnTo>
                  <a:pt x="6" y="11"/>
                </a:lnTo>
                <a:lnTo>
                  <a:pt x="10" y="1"/>
                </a:lnTo>
                <a:lnTo>
                  <a:pt x="32" y="0"/>
                </a:lnTo>
                <a:lnTo>
                  <a:pt x="33" y="15"/>
                </a:lnTo>
                <a:lnTo>
                  <a:pt x="34" y="20"/>
                </a:lnTo>
                <a:lnTo>
                  <a:pt x="34" y="23"/>
                </a:lnTo>
                <a:lnTo>
                  <a:pt x="34" y="34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3" name="Freeform 151"/>
          <xdr:cNvSpPr>
            <a:spLocks/>
          </xdr:cNvSpPr>
        </xdr:nvSpPr>
        <xdr:spPr bwMode="auto">
          <a:xfrm>
            <a:off x="6942061" y="5594050"/>
            <a:ext cx="343836" cy="421268"/>
          </a:xfrm>
          <a:custGeom>
            <a:avLst/>
            <a:gdLst>
              <a:gd name="T0" fmla="*/ 2147483647 w 36"/>
              <a:gd name="T1" fmla="*/ 2147483647 h 43"/>
              <a:gd name="T2" fmla="*/ 2147483647 w 36"/>
              <a:gd name="T3" fmla="*/ 2147483647 h 43"/>
              <a:gd name="T4" fmla="*/ 2147483647 w 36"/>
              <a:gd name="T5" fmla="*/ 2147483647 h 43"/>
              <a:gd name="T6" fmla="*/ 2147483647 w 36"/>
              <a:gd name="T7" fmla="*/ 2147483647 h 43"/>
              <a:gd name="T8" fmla="*/ 2147483647 w 36"/>
              <a:gd name="T9" fmla="*/ 2147483647 h 43"/>
              <a:gd name="T10" fmla="*/ 2147483647 w 36"/>
              <a:gd name="T11" fmla="*/ 2147483647 h 43"/>
              <a:gd name="T12" fmla="*/ 0 w 36"/>
              <a:gd name="T13" fmla="*/ 2147483647 h 43"/>
              <a:gd name="T14" fmla="*/ 2147483647 w 36"/>
              <a:gd name="T15" fmla="*/ 0 h 43"/>
              <a:gd name="T16" fmla="*/ 2147483647 w 36"/>
              <a:gd name="T17" fmla="*/ 2147483647 h 43"/>
              <a:gd name="T18" fmla="*/ 2147483647 w 36"/>
              <a:gd name="T19" fmla="*/ 2147483647 h 43"/>
              <a:gd name="T20" fmla="*/ 2147483647 w 36"/>
              <a:gd name="T21" fmla="*/ 2147483647 h 43"/>
              <a:gd name="T22" fmla="*/ 2147483647 w 36"/>
              <a:gd name="T23" fmla="*/ 2147483647 h 4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6"/>
              <a:gd name="T37" fmla="*/ 0 h 43"/>
              <a:gd name="T38" fmla="*/ 36 w 36"/>
              <a:gd name="T39" fmla="*/ 43 h 4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6" h="43">
                <a:moveTo>
                  <a:pt x="34" y="40"/>
                </a:moveTo>
                <a:lnTo>
                  <a:pt x="30" y="40"/>
                </a:lnTo>
                <a:lnTo>
                  <a:pt x="27" y="42"/>
                </a:lnTo>
                <a:lnTo>
                  <a:pt x="25" y="43"/>
                </a:lnTo>
                <a:lnTo>
                  <a:pt x="9" y="43"/>
                </a:lnTo>
                <a:lnTo>
                  <a:pt x="1" y="41"/>
                </a:lnTo>
                <a:lnTo>
                  <a:pt x="0" y="3"/>
                </a:lnTo>
                <a:lnTo>
                  <a:pt x="33" y="0"/>
                </a:lnTo>
                <a:lnTo>
                  <a:pt x="35" y="10"/>
                </a:lnTo>
                <a:lnTo>
                  <a:pt x="36" y="24"/>
                </a:lnTo>
                <a:lnTo>
                  <a:pt x="34" y="35"/>
                </a:lnTo>
                <a:lnTo>
                  <a:pt x="34" y="40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4" name="Freeform 152"/>
          <xdr:cNvSpPr>
            <a:spLocks/>
          </xdr:cNvSpPr>
        </xdr:nvSpPr>
        <xdr:spPr bwMode="auto">
          <a:xfrm>
            <a:off x="7570436" y="5318376"/>
            <a:ext cx="372491" cy="374686"/>
          </a:xfrm>
          <a:custGeom>
            <a:avLst/>
            <a:gdLst>
              <a:gd name="T0" fmla="*/ 2147483647 w 39"/>
              <a:gd name="T1" fmla="*/ 2147483647 h 38"/>
              <a:gd name="T2" fmla="*/ 2147483647 w 39"/>
              <a:gd name="T3" fmla="*/ 2147483647 h 38"/>
              <a:gd name="T4" fmla="*/ 2147483647 w 39"/>
              <a:gd name="T5" fmla="*/ 2147483647 h 38"/>
              <a:gd name="T6" fmla="*/ 2147483647 w 39"/>
              <a:gd name="T7" fmla="*/ 2147483647 h 38"/>
              <a:gd name="T8" fmla="*/ 2147483647 w 39"/>
              <a:gd name="T9" fmla="*/ 2147483647 h 38"/>
              <a:gd name="T10" fmla="*/ 2147483647 w 39"/>
              <a:gd name="T11" fmla="*/ 2147483647 h 38"/>
              <a:gd name="T12" fmla="*/ 2147483647 w 39"/>
              <a:gd name="T13" fmla="*/ 2147483647 h 38"/>
              <a:gd name="T14" fmla="*/ 2147483647 w 39"/>
              <a:gd name="T15" fmla="*/ 2147483647 h 38"/>
              <a:gd name="T16" fmla="*/ 2147483647 w 39"/>
              <a:gd name="T17" fmla="*/ 2147483647 h 38"/>
              <a:gd name="T18" fmla="*/ 2147483647 w 39"/>
              <a:gd name="T19" fmla="*/ 2147483647 h 38"/>
              <a:gd name="T20" fmla="*/ 2147483647 w 39"/>
              <a:gd name="T21" fmla="*/ 2147483647 h 38"/>
              <a:gd name="T22" fmla="*/ 2147483647 w 39"/>
              <a:gd name="T23" fmla="*/ 2147483647 h 38"/>
              <a:gd name="T24" fmla="*/ 2147483647 w 39"/>
              <a:gd name="T25" fmla="*/ 2147483647 h 38"/>
              <a:gd name="T26" fmla="*/ 2147483647 w 39"/>
              <a:gd name="T27" fmla="*/ 2147483647 h 38"/>
              <a:gd name="T28" fmla="*/ 2147483647 w 39"/>
              <a:gd name="T29" fmla="*/ 2147483647 h 38"/>
              <a:gd name="T30" fmla="*/ 2147483647 w 39"/>
              <a:gd name="T31" fmla="*/ 2147483647 h 38"/>
              <a:gd name="T32" fmla="*/ 2147483647 w 39"/>
              <a:gd name="T33" fmla="*/ 2147483647 h 38"/>
              <a:gd name="T34" fmla="*/ 0 w 39"/>
              <a:gd name="T35" fmla="*/ 2147483647 h 38"/>
              <a:gd name="T36" fmla="*/ 0 w 39"/>
              <a:gd name="T37" fmla="*/ 2147483647 h 38"/>
              <a:gd name="T38" fmla="*/ 2147483647 w 39"/>
              <a:gd name="T39" fmla="*/ 2147483647 h 38"/>
              <a:gd name="T40" fmla="*/ 2147483647 w 39"/>
              <a:gd name="T41" fmla="*/ 2147483647 h 38"/>
              <a:gd name="T42" fmla="*/ 2147483647 w 39"/>
              <a:gd name="T43" fmla="*/ 2147483647 h 38"/>
              <a:gd name="T44" fmla="*/ 2147483647 w 39"/>
              <a:gd name="T45" fmla="*/ 2147483647 h 38"/>
              <a:gd name="T46" fmla="*/ 2147483647 w 39"/>
              <a:gd name="T47" fmla="*/ 2147483647 h 38"/>
              <a:gd name="T48" fmla="*/ 2147483647 w 39"/>
              <a:gd name="T49" fmla="*/ 2147483647 h 38"/>
              <a:gd name="T50" fmla="*/ 2147483647 w 39"/>
              <a:gd name="T51" fmla="*/ 2147483647 h 38"/>
              <a:gd name="T52" fmla="*/ 2147483647 w 39"/>
              <a:gd name="T53" fmla="*/ 0 h 38"/>
              <a:gd name="T54" fmla="*/ 2147483647 w 39"/>
              <a:gd name="T55" fmla="*/ 2147483647 h 38"/>
              <a:gd name="T56" fmla="*/ 2147483647 w 39"/>
              <a:gd name="T57" fmla="*/ 2147483647 h 38"/>
              <a:gd name="T58" fmla="*/ 2147483647 w 39"/>
              <a:gd name="T59" fmla="*/ 2147483647 h 38"/>
              <a:gd name="T60" fmla="*/ 2147483647 w 39"/>
              <a:gd name="T61" fmla="*/ 2147483647 h 38"/>
              <a:gd name="T62" fmla="*/ 2147483647 w 39"/>
              <a:gd name="T63" fmla="*/ 2147483647 h 38"/>
              <a:gd name="T64" fmla="*/ 2147483647 w 39"/>
              <a:gd name="T65" fmla="*/ 2147483647 h 38"/>
              <a:gd name="T66" fmla="*/ 2147483647 w 39"/>
              <a:gd name="T67" fmla="*/ 2147483647 h 38"/>
              <a:gd name="T68" fmla="*/ 2147483647 w 39"/>
              <a:gd name="T69" fmla="*/ 2147483647 h 38"/>
              <a:gd name="T70" fmla="*/ 2147483647 w 39"/>
              <a:gd name="T71" fmla="*/ 2147483647 h 38"/>
              <a:gd name="T72" fmla="*/ 2147483647 w 39"/>
              <a:gd name="T73" fmla="*/ 2147483647 h 38"/>
              <a:gd name="T74" fmla="*/ 2147483647 w 39"/>
              <a:gd name="T75" fmla="*/ 2147483647 h 38"/>
              <a:gd name="T76" fmla="*/ 2147483647 w 39"/>
              <a:gd name="T77" fmla="*/ 2147483647 h 38"/>
              <a:gd name="T78" fmla="*/ 2147483647 w 39"/>
              <a:gd name="T79" fmla="*/ 2147483647 h 38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39"/>
              <a:gd name="T121" fmla="*/ 0 h 38"/>
              <a:gd name="T122" fmla="*/ 39 w 39"/>
              <a:gd name="T123" fmla="*/ 38 h 38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39" h="38">
                <a:moveTo>
                  <a:pt x="38" y="33"/>
                </a:moveTo>
                <a:lnTo>
                  <a:pt x="34" y="35"/>
                </a:lnTo>
                <a:lnTo>
                  <a:pt x="33" y="36"/>
                </a:lnTo>
                <a:lnTo>
                  <a:pt x="31" y="36"/>
                </a:lnTo>
                <a:lnTo>
                  <a:pt x="28" y="37"/>
                </a:lnTo>
                <a:lnTo>
                  <a:pt x="6" y="38"/>
                </a:lnTo>
                <a:lnTo>
                  <a:pt x="8" y="34"/>
                </a:lnTo>
                <a:lnTo>
                  <a:pt x="8" y="32"/>
                </a:lnTo>
                <a:lnTo>
                  <a:pt x="8" y="30"/>
                </a:lnTo>
                <a:lnTo>
                  <a:pt x="7" y="28"/>
                </a:lnTo>
                <a:lnTo>
                  <a:pt x="6" y="25"/>
                </a:lnTo>
                <a:lnTo>
                  <a:pt x="3" y="21"/>
                </a:lnTo>
                <a:lnTo>
                  <a:pt x="2" y="19"/>
                </a:lnTo>
                <a:lnTo>
                  <a:pt x="1" y="17"/>
                </a:lnTo>
                <a:lnTo>
                  <a:pt x="1" y="14"/>
                </a:lnTo>
                <a:lnTo>
                  <a:pt x="1" y="11"/>
                </a:lnTo>
                <a:lnTo>
                  <a:pt x="0" y="5"/>
                </a:lnTo>
                <a:lnTo>
                  <a:pt x="5" y="4"/>
                </a:lnTo>
                <a:lnTo>
                  <a:pt x="7" y="4"/>
                </a:lnTo>
                <a:lnTo>
                  <a:pt x="7" y="3"/>
                </a:lnTo>
                <a:lnTo>
                  <a:pt x="7" y="2"/>
                </a:lnTo>
                <a:lnTo>
                  <a:pt x="14" y="1"/>
                </a:lnTo>
                <a:lnTo>
                  <a:pt x="16" y="1"/>
                </a:lnTo>
                <a:lnTo>
                  <a:pt x="24" y="1"/>
                </a:lnTo>
                <a:lnTo>
                  <a:pt x="31" y="0"/>
                </a:lnTo>
                <a:lnTo>
                  <a:pt x="31" y="1"/>
                </a:lnTo>
                <a:lnTo>
                  <a:pt x="30" y="3"/>
                </a:lnTo>
                <a:lnTo>
                  <a:pt x="30" y="4"/>
                </a:lnTo>
                <a:lnTo>
                  <a:pt x="31" y="6"/>
                </a:lnTo>
                <a:lnTo>
                  <a:pt x="31" y="8"/>
                </a:lnTo>
                <a:lnTo>
                  <a:pt x="32" y="11"/>
                </a:lnTo>
                <a:lnTo>
                  <a:pt x="30" y="14"/>
                </a:lnTo>
                <a:lnTo>
                  <a:pt x="37" y="17"/>
                </a:lnTo>
                <a:lnTo>
                  <a:pt x="39" y="18"/>
                </a:lnTo>
                <a:lnTo>
                  <a:pt x="39" y="19"/>
                </a:lnTo>
                <a:lnTo>
                  <a:pt x="37" y="19"/>
                </a:lnTo>
                <a:lnTo>
                  <a:pt x="34" y="20"/>
                </a:lnTo>
                <a:lnTo>
                  <a:pt x="38" y="33"/>
                </a:lnTo>
                <a:close/>
              </a:path>
            </a:pathLst>
          </a:custGeom>
          <a:pattFill prst="pct5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5" name="Freeform 153"/>
          <xdr:cNvSpPr>
            <a:spLocks/>
          </xdr:cNvSpPr>
        </xdr:nvSpPr>
        <xdr:spPr bwMode="auto">
          <a:xfrm>
            <a:off x="6781688" y="4759272"/>
            <a:ext cx="609272" cy="481455"/>
          </a:xfrm>
          <a:custGeom>
            <a:avLst/>
            <a:gdLst>
              <a:gd name="T0" fmla="*/ 2147483647 w 64"/>
              <a:gd name="T1" fmla="*/ 2147483647 h 49"/>
              <a:gd name="T2" fmla="*/ 2147483647 w 64"/>
              <a:gd name="T3" fmla="*/ 2147483647 h 49"/>
              <a:gd name="T4" fmla="*/ 2147483647 w 64"/>
              <a:gd name="T5" fmla="*/ 2147483647 h 49"/>
              <a:gd name="T6" fmla="*/ 2147483647 w 64"/>
              <a:gd name="T7" fmla="*/ 2147483647 h 49"/>
              <a:gd name="T8" fmla="*/ 2147483647 w 64"/>
              <a:gd name="T9" fmla="*/ 2147483647 h 49"/>
              <a:gd name="T10" fmla="*/ 2147483647 w 64"/>
              <a:gd name="T11" fmla="*/ 2147483647 h 49"/>
              <a:gd name="T12" fmla="*/ 2147483647 w 64"/>
              <a:gd name="T13" fmla="*/ 2147483647 h 49"/>
              <a:gd name="T14" fmla="*/ 2147483647 w 64"/>
              <a:gd name="T15" fmla="*/ 2147483647 h 49"/>
              <a:gd name="T16" fmla="*/ 2147483647 w 64"/>
              <a:gd name="T17" fmla="*/ 2147483647 h 49"/>
              <a:gd name="T18" fmla="*/ 2147483647 w 64"/>
              <a:gd name="T19" fmla="*/ 2147483647 h 49"/>
              <a:gd name="T20" fmla="*/ 2147483647 w 64"/>
              <a:gd name="T21" fmla="*/ 2147483647 h 49"/>
              <a:gd name="T22" fmla="*/ 2147483647 w 64"/>
              <a:gd name="T23" fmla="*/ 2147483647 h 49"/>
              <a:gd name="T24" fmla="*/ 2147483647 w 64"/>
              <a:gd name="T25" fmla="*/ 2147483647 h 49"/>
              <a:gd name="T26" fmla="*/ 2147483647 w 64"/>
              <a:gd name="T27" fmla="*/ 2147483647 h 49"/>
              <a:gd name="T28" fmla="*/ 0 w 64"/>
              <a:gd name="T29" fmla="*/ 2147483647 h 49"/>
              <a:gd name="T30" fmla="*/ 2147483647 w 64"/>
              <a:gd name="T31" fmla="*/ 2147483647 h 49"/>
              <a:gd name="T32" fmla="*/ 2147483647 w 64"/>
              <a:gd name="T33" fmla="*/ 2147483647 h 49"/>
              <a:gd name="T34" fmla="*/ 0 w 64"/>
              <a:gd name="T35" fmla="*/ 2147483647 h 49"/>
              <a:gd name="T36" fmla="*/ 2147483647 w 64"/>
              <a:gd name="T37" fmla="*/ 2147483647 h 49"/>
              <a:gd name="T38" fmla="*/ 2147483647 w 64"/>
              <a:gd name="T39" fmla="*/ 2147483647 h 49"/>
              <a:gd name="T40" fmla="*/ 2147483647 w 64"/>
              <a:gd name="T41" fmla="*/ 2147483647 h 49"/>
              <a:gd name="T42" fmla="*/ 2147483647 w 64"/>
              <a:gd name="T43" fmla="*/ 2147483647 h 49"/>
              <a:gd name="T44" fmla="*/ 2147483647 w 64"/>
              <a:gd name="T45" fmla="*/ 2147483647 h 49"/>
              <a:gd name="T46" fmla="*/ 2147483647 w 64"/>
              <a:gd name="T47" fmla="*/ 2147483647 h 49"/>
              <a:gd name="T48" fmla="*/ 2147483647 w 64"/>
              <a:gd name="T49" fmla="*/ 2147483647 h 49"/>
              <a:gd name="T50" fmla="*/ 2147483647 w 64"/>
              <a:gd name="T51" fmla="*/ 2147483647 h 49"/>
              <a:gd name="T52" fmla="*/ 2147483647 w 64"/>
              <a:gd name="T53" fmla="*/ 2147483647 h 49"/>
              <a:gd name="T54" fmla="*/ 2147483647 w 64"/>
              <a:gd name="T55" fmla="*/ 2147483647 h 49"/>
              <a:gd name="T56" fmla="*/ 2147483647 w 64"/>
              <a:gd name="T57" fmla="*/ 2147483647 h 49"/>
              <a:gd name="T58" fmla="*/ 2147483647 w 64"/>
              <a:gd name="T59" fmla="*/ 2147483647 h 49"/>
              <a:gd name="T60" fmla="*/ 2147483647 w 64"/>
              <a:gd name="T61" fmla="*/ 2147483647 h 49"/>
              <a:gd name="T62" fmla="*/ 2147483647 w 64"/>
              <a:gd name="T63" fmla="*/ 0 h 49"/>
              <a:gd name="T64" fmla="*/ 2147483647 w 64"/>
              <a:gd name="T65" fmla="*/ 2147483647 h 49"/>
              <a:gd name="T66" fmla="*/ 2147483647 w 64"/>
              <a:gd name="T67" fmla="*/ 2147483647 h 49"/>
              <a:gd name="T68" fmla="*/ 2147483647 w 64"/>
              <a:gd name="T69" fmla="*/ 2147483647 h 49"/>
              <a:gd name="T70" fmla="*/ 2147483647 w 64"/>
              <a:gd name="T71" fmla="*/ 2147483647 h 49"/>
              <a:gd name="T72" fmla="*/ 2147483647 w 64"/>
              <a:gd name="T73" fmla="*/ 2147483647 h 49"/>
              <a:gd name="T74" fmla="*/ 2147483647 w 64"/>
              <a:gd name="T75" fmla="*/ 2147483647 h 49"/>
              <a:gd name="T76" fmla="*/ 2147483647 w 64"/>
              <a:gd name="T77" fmla="*/ 2147483647 h 49"/>
              <a:gd name="T78" fmla="*/ 2147483647 w 64"/>
              <a:gd name="T79" fmla="*/ 2147483647 h 49"/>
              <a:gd name="T80" fmla="*/ 2147483647 w 64"/>
              <a:gd name="T81" fmla="*/ 2147483647 h 49"/>
              <a:gd name="T82" fmla="*/ 2147483647 w 64"/>
              <a:gd name="T83" fmla="*/ 2147483647 h 49"/>
              <a:gd name="T84" fmla="*/ 2147483647 w 64"/>
              <a:gd name="T85" fmla="*/ 2147483647 h 49"/>
              <a:gd name="T86" fmla="*/ 2147483647 w 64"/>
              <a:gd name="T87" fmla="*/ 2147483647 h 49"/>
              <a:gd name="T88" fmla="*/ 2147483647 w 64"/>
              <a:gd name="T89" fmla="*/ 2147483647 h 49"/>
              <a:gd name="T90" fmla="*/ 2147483647 w 64"/>
              <a:gd name="T91" fmla="*/ 2147483647 h 49"/>
              <a:gd name="T92" fmla="*/ 2147483647 w 64"/>
              <a:gd name="T93" fmla="*/ 2147483647 h 49"/>
              <a:gd name="T94" fmla="*/ 2147483647 w 64"/>
              <a:gd name="T95" fmla="*/ 2147483647 h 49"/>
              <a:gd name="T96" fmla="*/ 2147483647 w 64"/>
              <a:gd name="T97" fmla="*/ 2147483647 h 49"/>
              <a:gd name="T98" fmla="*/ 2147483647 w 64"/>
              <a:gd name="T99" fmla="*/ 2147483647 h 49"/>
              <a:gd name="T100" fmla="*/ 2147483647 w 64"/>
              <a:gd name="T101" fmla="*/ 2147483647 h 49"/>
              <a:gd name="T102" fmla="*/ 2147483647 w 64"/>
              <a:gd name="T103" fmla="*/ 2147483647 h 49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64"/>
              <a:gd name="T157" fmla="*/ 0 h 49"/>
              <a:gd name="T158" fmla="*/ 64 w 64"/>
              <a:gd name="T159" fmla="*/ 49 h 49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64" h="49">
                <a:moveTo>
                  <a:pt x="64" y="27"/>
                </a:moveTo>
                <a:lnTo>
                  <a:pt x="62" y="30"/>
                </a:lnTo>
                <a:lnTo>
                  <a:pt x="57" y="34"/>
                </a:lnTo>
                <a:lnTo>
                  <a:pt x="55" y="35"/>
                </a:lnTo>
                <a:lnTo>
                  <a:pt x="52" y="36"/>
                </a:lnTo>
                <a:lnTo>
                  <a:pt x="48" y="40"/>
                </a:lnTo>
                <a:lnTo>
                  <a:pt x="48" y="41"/>
                </a:lnTo>
                <a:lnTo>
                  <a:pt x="47" y="43"/>
                </a:lnTo>
                <a:lnTo>
                  <a:pt x="45" y="47"/>
                </a:lnTo>
                <a:lnTo>
                  <a:pt x="44" y="49"/>
                </a:lnTo>
                <a:lnTo>
                  <a:pt x="20" y="39"/>
                </a:lnTo>
                <a:lnTo>
                  <a:pt x="1" y="32"/>
                </a:lnTo>
                <a:lnTo>
                  <a:pt x="2" y="31"/>
                </a:lnTo>
                <a:lnTo>
                  <a:pt x="1" y="30"/>
                </a:lnTo>
                <a:lnTo>
                  <a:pt x="0" y="30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2" y="24"/>
                </a:lnTo>
                <a:lnTo>
                  <a:pt x="3" y="23"/>
                </a:lnTo>
                <a:lnTo>
                  <a:pt x="4" y="23"/>
                </a:lnTo>
                <a:lnTo>
                  <a:pt x="6" y="20"/>
                </a:lnTo>
                <a:lnTo>
                  <a:pt x="8" y="15"/>
                </a:lnTo>
                <a:lnTo>
                  <a:pt x="9" y="12"/>
                </a:lnTo>
                <a:lnTo>
                  <a:pt x="10" y="10"/>
                </a:lnTo>
                <a:lnTo>
                  <a:pt x="10" y="9"/>
                </a:lnTo>
                <a:lnTo>
                  <a:pt x="10" y="8"/>
                </a:lnTo>
                <a:lnTo>
                  <a:pt x="10" y="4"/>
                </a:lnTo>
                <a:lnTo>
                  <a:pt x="10" y="3"/>
                </a:lnTo>
                <a:lnTo>
                  <a:pt x="9" y="2"/>
                </a:lnTo>
                <a:lnTo>
                  <a:pt x="8" y="1"/>
                </a:lnTo>
                <a:lnTo>
                  <a:pt x="10" y="0"/>
                </a:lnTo>
                <a:lnTo>
                  <a:pt x="11" y="2"/>
                </a:lnTo>
                <a:lnTo>
                  <a:pt x="12" y="5"/>
                </a:lnTo>
                <a:lnTo>
                  <a:pt x="13" y="5"/>
                </a:lnTo>
                <a:lnTo>
                  <a:pt x="13" y="7"/>
                </a:lnTo>
                <a:lnTo>
                  <a:pt x="18" y="10"/>
                </a:lnTo>
                <a:lnTo>
                  <a:pt x="21" y="11"/>
                </a:lnTo>
                <a:lnTo>
                  <a:pt x="23" y="12"/>
                </a:lnTo>
                <a:lnTo>
                  <a:pt x="25" y="13"/>
                </a:lnTo>
                <a:lnTo>
                  <a:pt x="26" y="14"/>
                </a:lnTo>
                <a:lnTo>
                  <a:pt x="28" y="15"/>
                </a:lnTo>
                <a:lnTo>
                  <a:pt x="32" y="15"/>
                </a:lnTo>
                <a:lnTo>
                  <a:pt x="33" y="16"/>
                </a:lnTo>
                <a:lnTo>
                  <a:pt x="38" y="17"/>
                </a:lnTo>
                <a:lnTo>
                  <a:pt x="39" y="16"/>
                </a:lnTo>
                <a:lnTo>
                  <a:pt x="42" y="17"/>
                </a:lnTo>
                <a:lnTo>
                  <a:pt x="45" y="18"/>
                </a:lnTo>
                <a:lnTo>
                  <a:pt x="52" y="23"/>
                </a:lnTo>
                <a:lnTo>
                  <a:pt x="54" y="23"/>
                </a:lnTo>
                <a:lnTo>
                  <a:pt x="58" y="25"/>
                </a:lnTo>
                <a:lnTo>
                  <a:pt x="64" y="27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6" name="Freeform 154"/>
          <xdr:cNvSpPr>
            <a:spLocks/>
          </xdr:cNvSpPr>
        </xdr:nvSpPr>
        <xdr:spPr bwMode="auto">
          <a:xfrm>
            <a:off x="7199939" y="5015532"/>
            <a:ext cx="523313" cy="322257"/>
          </a:xfrm>
          <a:custGeom>
            <a:avLst/>
            <a:gdLst>
              <a:gd name="T0" fmla="*/ 2147483647 w 55"/>
              <a:gd name="T1" fmla="*/ 2147483647 h 33"/>
              <a:gd name="T2" fmla="*/ 2147483647 w 55"/>
              <a:gd name="T3" fmla="*/ 2147483647 h 33"/>
              <a:gd name="T4" fmla="*/ 2147483647 w 55"/>
              <a:gd name="T5" fmla="*/ 2147483647 h 33"/>
              <a:gd name="T6" fmla="*/ 2147483647 w 55"/>
              <a:gd name="T7" fmla="*/ 2147483647 h 33"/>
              <a:gd name="T8" fmla="*/ 2147483647 w 55"/>
              <a:gd name="T9" fmla="*/ 2147483647 h 33"/>
              <a:gd name="T10" fmla="*/ 2147483647 w 55"/>
              <a:gd name="T11" fmla="*/ 2147483647 h 33"/>
              <a:gd name="T12" fmla="*/ 2147483647 w 55"/>
              <a:gd name="T13" fmla="*/ 2147483647 h 33"/>
              <a:gd name="T14" fmla="*/ 2147483647 w 55"/>
              <a:gd name="T15" fmla="*/ 2147483647 h 33"/>
              <a:gd name="T16" fmla="*/ 2147483647 w 55"/>
              <a:gd name="T17" fmla="*/ 2147483647 h 33"/>
              <a:gd name="T18" fmla="*/ 2147483647 w 55"/>
              <a:gd name="T19" fmla="*/ 2147483647 h 33"/>
              <a:gd name="T20" fmla="*/ 2147483647 w 55"/>
              <a:gd name="T21" fmla="*/ 2147483647 h 33"/>
              <a:gd name="T22" fmla="*/ 2147483647 w 55"/>
              <a:gd name="T23" fmla="*/ 2147483647 h 33"/>
              <a:gd name="T24" fmla="*/ 0 w 55"/>
              <a:gd name="T25" fmla="*/ 2147483647 h 33"/>
              <a:gd name="T26" fmla="*/ 2147483647 w 55"/>
              <a:gd name="T27" fmla="*/ 2147483647 h 33"/>
              <a:gd name="T28" fmla="*/ 2147483647 w 55"/>
              <a:gd name="T29" fmla="*/ 2147483647 h 33"/>
              <a:gd name="T30" fmla="*/ 2147483647 w 55"/>
              <a:gd name="T31" fmla="*/ 2147483647 h 33"/>
              <a:gd name="T32" fmla="*/ 2147483647 w 55"/>
              <a:gd name="T33" fmla="*/ 2147483647 h 33"/>
              <a:gd name="T34" fmla="*/ 2147483647 w 55"/>
              <a:gd name="T35" fmla="*/ 2147483647 h 33"/>
              <a:gd name="T36" fmla="*/ 2147483647 w 55"/>
              <a:gd name="T37" fmla="*/ 2147483647 h 33"/>
              <a:gd name="T38" fmla="*/ 2147483647 w 55"/>
              <a:gd name="T39" fmla="*/ 2147483647 h 33"/>
              <a:gd name="T40" fmla="*/ 2147483647 w 55"/>
              <a:gd name="T41" fmla="*/ 2147483647 h 33"/>
              <a:gd name="T42" fmla="*/ 2147483647 w 55"/>
              <a:gd name="T43" fmla="*/ 2147483647 h 33"/>
              <a:gd name="T44" fmla="*/ 2147483647 w 55"/>
              <a:gd name="T45" fmla="*/ 0 h 33"/>
              <a:gd name="T46" fmla="*/ 2147483647 w 55"/>
              <a:gd name="T47" fmla="*/ 0 h 33"/>
              <a:gd name="T48" fmla="*/ 2147483647 w 55"/>
              <a:gd name="T49" fmla="*/ 2147483647 h 33"/>
              <a:gd name="T50" fmla="*/ 2147483647 w 55"/>
              <a:gd name="T51" fmla="*/ 2147483647 h 33"/>
              <a:gd name="T52" fmla="*/ 2147483647 w 55"/>
              <a:gd name="T53" fmla="*/ 2147483647 h 33"/>
              <a:gd name="T54" fmla="*/ 2147483647 w 55"/>
              <a:gd name="T55" fmla="*/ 2147483647 h 33"/>
              <a:gd name="T56" fmla="*/ 2147483647 w 55"/>
              <a:gd name="T57" fmla="*/ 0 h 33"/>
              <a:gd name="T58" fmla="*/ 2147483647 w 55"/>
              <a:gd name="T59" fmla="*/ 2147483647 h 33"/>
              <a:gd name="T60" fmla="*/ 2147483647 w 55"/>
              <a:gd name="T61" fmla="*/ 2147483647 h 33"/>
              <a:gd name="T62" fmla="*/ 2147483647 w 55"/>
              <a:gd name="T63" fmla="*/ 0 h 33"/>
              <a:gd name="T64" fmla="*/ 2147483647 w 55"/>
              <a:gd name="T65" fmla="*/ 2147483647 h 33"/>
              <a:gd name="T66" fmla="*/ 2147483647 w 55"/>
              <a:gd name="T67" fmla="*/ 2147483647 h 33"/>
              <a:gd name="T68" fmla="*/ 2147483647 w 55"/>
              <a:gd name="T69" fmla="*/ 2147483647 h 33"/>
              <a:gd name="T70" fmla="*/ 2147483647 w 55"/>
              <a:gd name="T71" fmla="*/ 2147483647 h 33"/>
              <a:gd name="T72" fmla="*/ 2147483647 w 55"/>
              <a:gd name="T73" fmla="*/ 2147483647 h 33"/>
              <a:gd name="T74" fmla="*/ 2147483647 w 55"/>
              <a:gd name="T75" fmla="*/ 2147483647 h 33"/>
              <a:gd name="T76" fmla="*/ 2147483647 w 55"/>
              <a:gd name="T77" fmla="*/ 2147483647 h 33"/>
              <a:gd name="T78" fmla="*/ 2147483647 w 55"/>
              <a:gd name="T79" fmla="*/ 2147483647 h 33"/>
              <a:gd name="T80" fmla="*/ 2147483647 w 55"/>
              <a:gd name="T81" fmla="*/ 2147483647 h 33"/>
              <a:gd name="T82" fmla="*/ 2147483647 w 55"/>
              <a:gd name="T83" fmla="*/ 2147483647 h 33"/>
              <a:gd name="T84" fmla="*/ 2147483647 w 55"/>
              <a:gd name="T85" fmla="*/ 2147483647 h 33"/>
              <a:gd name="T86" fmla="*/ 2147483647 w 55"/>
              <a:gd name="T87" fmla="*/ 2147483647 h 33"/>
              <a:gd name="T88" fmla="*/ 2147483647 w 55"/>
              <a:gd name="T89" fmla="*/ 2147483647 h 33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55"/>
              <a:gd name="T136" fmla="*/ 0 h 33"/>
              <a:gd name="T137" fmla="*/ 55 w 55"/>
              <a:gd name="T138" fmla="*/ 33 h 33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55" h="33">
                <a:moveTo>
                  <a:pt x="55" y="32"/>
                </a:moveTo>
                <a:lnTo>
                  <a:pt x="53" y="32"/>
                </a:lnTo>
                <a:lnTo>
                  <a:pt x="46" y="33"/>
                </a:lnTo>
                <a:lnTo>
                  <a:pt x="42" y="32"/>
                </a:lnTo>
                <a:lnTo>
                  <a:pt x="38" y="31"/>
                </a:lnTo>
                <a:lnTo>
                  <a:pt x="33" y="29"/>
                </a:lnTo>
                <a:lnTo>
                  <a:pt x="28" y="29"/>
                </a:lnTo>
                <a:lnTo>
                  <a:pt x="23" y="28"/>
                </a:lnTo>
                <a:lnTo>
                  <a:pt x="21" y="28"/>
                </a:lnTo>
                <a:lnTo>
                  <a:pt x="19" y="25"/>
                </a:lnTo>
                <a:lnTo>
                  <a:pt x="11" y="25"/>
                </a:lnTo>
                <a:lnTo>
                  <a:pt x="1" y="23"/>
                </a:lnTo>
                <a:lnTo>
                  <a:pt x="0" y="23"/>
                </a:lnTo>
                <a:lnTo>
                  <a:pt x="1" y="21"/>
                </a:lnTo>
                <a:lnTo>
                  <a:pt x="3" y="17"/>
                </a:lnTo>
                <a:lnTo>
                  <a:pt x="4" y="15"/>
                </a:lnTo>
                <a:lnTo>
                  <a:pt x="4" y="14"/>
                </a:lnTo>
                <a:lnTo>
                  <a:pt x="8" y="10"/>
                </a:lnTo>
                <a:lnTo>
                  <a:pt x="11" y="9"/>
                </a:lnTo>
                <a:lnTo>
                  <a:pt x="13" y="8"/>
                </a:lnTo>
                <a:lnTo>
                  <a:pt x="18" y="4"/>
                </a:lnTo>
                <a:lnTo>
                  <a:pt x="20" y="1"/>
                </a:lnTo>
                <a:lnTo>
                  <a:pt x="21" y="0"/>
                </a:lnTo>
                <a:lnTo>
                  <a:pt x="26" y="2"/>
                </a:lnTo>
                <a:lnTo>
                  <a:pt x="27" y="2"/>
                </a:lnTo>
                <a:lnTo>
                  <a:pt x="29" y="2"/>
                </a:lnTo>
                <a:lnTo>
                  <a:pt x="33" y="1"/>
                </a:lnTo>
                <a:lnTo>
                  <a:pt x="39" y="0"/>
                </a:lnTo>
                <a:lnTo>
                  <a:pt x="39" y="3"/>
                </a:lnTo>
                <a:lnTo>
                  <a:pt x="43" y="2"/>
                </a:lnTo>
                <a:lnTo>
                  <a:pt x="52" y="0"/>
                </a:lnTo>
                <a:lnTo>
                  <a:pt x="52" y="2"/>
                </a:lnTo>
                <a:lnTo>
                  <a:pt x="52" y="4"/>
                </a:lnTo>
                <a:lnTo>
                  <a:pt x="52" y="5"/>
                </a:lnTo>
                <a:lnTo>
                  <a:pt x="51" y="8"/>
                </a:lnTo>
                <a:lnTo>
                  <a:pt x="51" y="9"/>
                </a:lnTo>
                <a:lnTo>
                  <a:pt x="50" y="12"/>
                </a:lnTo>
                <a:lnTo>
                  <a:pt x="49" y="18"/>
                </a:lnTo>
                <a:lnTo>
                  <a:pt x="50" y="20"/>
                </a:lnTo>
                <a:lnTo>
                  <a:pt x="52" y="24"/>
                </a:lnTo>
                <a:lnTo>
                  <a:pt x="52" y="25"/>
                </a:lnTo>
                <a:lnTo>
                  <a:pt x="55" y="31"/>
                </a:lnTo>
                <a:lnTo>
                  <a:pt x="55" y="32"/>
                </a:lnTo>
                <a:close/>
              </a:path>
            </a:pathLst>
          </a:custGeom>
          <a:pattFill prst="pct5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7" name="Freeform 155"/>
          <xdr:cNvSpPr>
            <a:spLocks/>
          </xdr:cNvSpPr>
        </xdr:nvSpPr>
        <xdr:spPr bwMode="auto">
          <a:xfrm>
            <a:off x="8552197" y="4807803"/>
            <a:ext cx="580619" cy="413510"/>
          </a:xfrm>
          <a:custGeom>
            <a:avLst/>
            <a:gdLst>
              <a:gd name="T0" fmla="*/ 2147483647 w 61"/>
              <a:gd name="T1" fmla="*/ 2147483647 h 42"/>
              <a:gd name="T2" fmla="*/ 2147483647 w 61"/>
              <a:gd name="T3" fmla="*/ 2147483647 h 42"/>
              <a:gd name="T4" fmla="*/ 2147483647 w 61"/>
              <a:gd name="T5" fmla="*/ 2147483647 h 42"/>
              <a:gd name="T6" fmla="*/ 2147483647 w 61"/>
              <a:gd name="T7" fmla="*/ 2147483647 h 42"/>
              <a:gd name="T8" fmla="*/ 2147483647 w 61"/>
              <a:gd name="T9" fmla="*/ 2147483647 h 42"/>
              <a:gd name="T10" fmla="*/ 2147483647 w 61"/>
              <a:gd name="T11" fmla="*/ 2147483647 h 42"/>
              <a:gd name="T12" fmla="*/ 2147483647 w 61"/>
              <a:gd name="T13" fmla="*/ 2147483647 h 42"/>
              <a:gd name="T14" fmla="*/ 2147483647 w 61"/>
              <a:gd name="T15" fmla="*/ 2147483647 h 42"/>
              <a:gd name="T16" fmla="*/ 2147483647 w 61"/>
              <a:gd name="T17" fmla="*/ 2147483647 h 42"/>
              <a:gd name="T18" fmla="*/ 2147483647 w 61"/>
              <a:gd name="T19" fmla="*/ 2147483647 h 42"/>
              <a:gd name="T20" fmla="*/ 2147483647 w 61"/>
              <a:gd name="T21" fmla="*/ 2147483647 h 42"/>
              <a:gd name="T22" fmla="*/ 2147483647 w 61"/>
              <a:gd name="T23" fmla="*/ 2147483647 h 42"/>
              <a:gd name="T24" fmla="*/ 2147483647 w 61"/>
              <a:gd name="T25" fmla="*/ 2147483647 h 42"/>
              <a:gd name="T26" fmla="*/ 2147483647 w 61"/>
              <a:gd name="T27" fmla="*/ 2147483647 h 42"/>
              <a:gd name="T28" fmla="*/ 2147483647 w 61"/>
              <a:gd name="T29" fmla="*/ 2147483647 h 42"/>
              <a:gd name="T30" fmla="*/ 2147483647 w 61"/>
              <a:gd name="T31" fmla="*/ 2147483647 h 42"/>
              <a:gd name="T32" fmla="*/ 2147483647 w 61"/>
              <a:gd name="T33" fmla="*/ 2147483647 h 42"/>
              <a:gd name="T34" fmla="*/ 0 w 61"/>
              <a:gd name="T35" fmla="*/ 2147483647 h 42"/>
              <a:gd name="T36" fmla="*/ 0 w 61"/>
              <a:gd name="T37" fmla="*/ 2147483647 h 42"/>
              <a:gd name="T38" fmla="*/ 2147483647 w 61"/>
              <a:gd name="T39" fmla="*/ 2147483647 h 42"/>
              <a:gd name="T40" fmla="*/ 2147483647 w 61"/>
              <a:gd name="T41" fmla="*/ 2147483647 h 42"/>
              <a:gd name="T42" fmla="*/ 2147483647 w 61"/>
              <a:gd name="T43" fmla="*/ 2147483647 h 42"/>
              <a:gd name="T44" fmla="*/ 2147483647 w 61"/>
              <a:gd name="T45" fmla="*/ 2147483647 h 42"/>
              <a:gd name="T46" fmla="*/ 2147483647 w 61"/>
              <a:gd name="T47" fmla="*/ 2147483647 h 42"/>
              <a:gd name="T48" fmla="*/ 2147483647 w 61"/>
              <a:gd name="T49" fmla="*/ 2147483647 h 42"/>
              <a:gd name="T50" fmla="*/ 2147483647 w 61"/>
              <a:gd name="T51" fmla="*/ 2147483647 h 42"/>
              <a:gd name="T52" fmla="*/ 2147483647 w 61"/>
              <a:gd name="T53" fmla="*/ 0 h 42"/>
              <a:gd name="T54" fmla="*/ 2147483647 w 61"/>
              <a:gd name="T55" fmla="*/ 0 h 42"/>
              <a:gd name="T56" fmla="*/ 2147483647 w 61"/>
              <a:gd name="T57" fmla="*/ 2147483647 h 42"/>
              <a:gd name="T58" fmla="*/ 2147483647 w 61"/>
              <a:gd name="T59" fmla="*/ 2147483647 h 42"/>
              <a:gd name="T60" fmla="*/ 2147483647 w 61"/>
              <a:gd name="T61" fmla="*/ 2147483647 h 42"/>
              <a:gd name="T62" fmla="*/ 2147483647 w 61"/>
              <a:gd name="T63" fmla="*/ 2147483647 h 42"/>
              <a:gd name="T64" fmla="*/ 2147483647 w 61"/>
              <a:gd name="T65" fmla="*/ 2147483647 h 42"/>
              <a:gd name="T66" fmla="*/ 2147483647 w 61"/>
              <a:gd name="T67" fmla="*/ 2147483647 h 42"/>
              <a:gd name="T68" fmla="*/ 2147483647 w 61"/>
              <a:gd name="T69" fmla="*/ 2147483647 h 42"/>
              <a:gd name="T70" fmla="*/ 2147483647 w 61"/>
              <a:gd name="T71" fmla="*/ 2147483647 h 42"/>
              <a:gd name="T72" fmla="*/ 2147483647 w 61"/>
              <a:gd name="T73" fmla="*/ 2147483647 h 42"/>
              <a:gd name="T74" fmla="*/ 2147483647 w 61"/>
              <a:gd name="T75" fmla="*/ 2147483647 h 42"/>
              <a:gd name="T76" fmla="*/ 2147483647 w 61"/>
              <a:gd name="T77" fmla="*/ 2147483647 h 42"/>
              <a:gd name="T78" fmla="*/ 2147483647 w 61"/>
              <a:gd name="T79" fmla="*/ 2147483647 h 42"/>
              <a:gd name="T80" fmla="*/ 2147483647 w 61"/>
              <a:gd name="T81" fmla="*/ 2147483647 h 4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61"/>
              <a:gd name="T124" fmla="*/ 0 h 42"/>
              <a:gd name="T125" fmla="*/ 61 w 61"/>
              <a:gd name="T126" fmla="*/ 42 h 42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61" h="42">
                <a:moveTo>
                  <a:pt x="61" y="13"/>
                </a:moveTo>
                <a:lnTo>
                  <a:pt x="56" y="20"/>
                </a:lnTo>
                <a:lnTo>
                  <a:pt x="56" y="21"/>
                </a:lnTo>
                <a:lnTo>
                  <a:pt x="55" y="23"/>
                </a:lnTo>
                <a:lnTo>
                  <a:pt x="53" y="27"/>
                </a:lnTo>
                <a:lnTo>
                  <a:pt x="51" y="29"/>
                </a:lnTo>
                <a:lnTo>
                  <a:pt x="48" y="33"/>
                </a:lnTo>
                <a:lnTo>
                  <a:pt x="45" y="38"/>
                </a:lnTo>
                <a:lnTo>
                  <a:pt x="44" y="38"/>
                </a:lnTo>
                <a:lnTo>
                  <a:pt x="42" y="38"/>
                </a:lnTo>
                <a:lnTo>
                  <a:pt x="39" y="37"/>
                </a:lnTo>
                <a:lnTo>
                  <a:pt x="30" y="38"/>
                </a:lnTo>
                <a:lnTo>
                  <a:pt x="15" y="41"/>
                </a:lnTo>
                <a:lnTo>
                  <a:pt x="10" y="41"/>
                </a:lnTo>
                <a:lnTo>
                  <a:pt x="7" y="42"/>
                </a:lnTo>
                <a:lnTo>
                  <a:pt x="1" y="42"/>
                </a:lnTo>
                <a:lnTo>
                  <a:pt x="1" y="36"/>
                </a:lnTo>
                <a:lnTo>
                  <a:pt x="0" y="23"/>
                </a:lnTo>
                <a:lnTo>
                  <a:pt x="0" y="20"/>
                </a:lnTo>
                <a:lnTo>
                  <a:pt x="7" y="8"/>
                </a:lnTo>
                <a:lnTo>
                  <a:pt x="11" y="5"/>
                </a:lnTo>
                <a:lnTo>
                  <a:pt x="13" y="2"/>
                </a:lnTo>
                <a:lnTo>
                  <a:pt x="16" y="1"/>
                </a:lnTo>
                <a:lnTo>
                  <a:pt x="17" y="3"/>
                </a:lnTo>
                <a:lnTo>
                  <a:pt x="21" y="1"/>
                </a:lnTo>
                <a:lnTo>
                  <a:pt x="24" y="0"/>
                </a:lnTo>
                <a:lnTo>
                  <a:pt x="26" y="0"/>
                </a:lnTo>
                <a:lnTo>
                  <a:pt x="34" y="1"/>
                </a:lnTo>
                <a:lnTo>
                  <a:pt x="32" y="5"/>
                </a:lnTo>
                <a:lnTo>
                  <a:pt x="34" y="6"/>
                </a:lnTo>
                <a:lnTo>
                  <a:pt x="38" y="7"/>
                </a:lnTo>
                <a:lnTo>
                  <a:pt x="40" y="7"/>
                </a:lnTo>
                <a:lnTo>
                  <a:pt x="41" y="7"/>
                </a:lnTo>
                <a:lnTo>
                  <a:pt x="43" y="6"/>
                </a:lnTo>
                <a:lnTo>
                  <a:pt x="45" y="6"/>
                </a:lnTo>
                <a:lnTo>
                  <a:pt x="48" y="6"/>
                </a:lnTo>
                <a:lnTo>
                  <a:pt x="58" y="5"/>
                </a:lnTo>
                <a:lnTo>
                  <a:pt x="58" y="7"/>
                </a:lnTo>
                <a:lnTo>
                  <a:pt x="59" y="9"/>
                </a:lnTo>
                <a:lnTo>
                  <a:pt x="61" y="13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8" name="Freeform 156"/>
          <xdr:cNvSpPr>
            <a:spLocks/>
          </xdr:cNvSpPr>
        </xdr:nvSpPr>
        <xdr:spPr bwMode="auto">
          <a:xfrm>
            <a:off x="8980000" y="4906814"/>
            <a:ext cx="515755" cy="500867"/>
          </a:xfrm>
          <a:custGeom>
            <a:avLst/>
            <a:gdLst>
              <a:gd name="T0" fmla="*/ 2147483647 w 54"/>
              <a:gd name="T1" fmla="*/ 2147483647 h 51"/>
              <a:gd name="T2" fmla="*/ 2147483647 w 54"/>
              <a:gd name="T3" fmla="*/ 2147483647 h 51"/>
              <a:gd name="T4" fmla="*/ 2147483647 w 54"/>
              <a:gd name="T5" fmla="*/ 2147483647 h 51"/>
              <a:gd name="T6" fmla="*/ 2147483647 w 54"/>
              <a:gd name="T7" fmla="*/ 2147483647 h 51"/>
              <a:gd name="T8" fmla="*/ 2147483647 w 54"/>
              <a:gd name="T9" fmla="*/ 2147483647 h 51"/>
              <a:gd name="T10" fmla="*/ 2147483647 w 54"/>
              <a:gd name="T11" fmla="*/ 2147483647 h 51"/>
              <a:gd name="T12" fmla="*/ 2147483647 w 54"/>
              <a:gd name="T13" fmla="*/ 2147483647 h 51"/>
              <a:gd name="T14" fmla="*/ 2147483647 w 54"/>
              <a:gd name="T15" fmla="*/ 2147483647 h 51"/>
              <a:gd name="T16" fmla="*/ 2147483647 w 54"/>
              <a:gd name="T17" fmla="*/ 2147483647 h 51"/>
              <a:gd name="T18" fmla="*/ 2147483647 w 54"/>
              <a:gd name="T19" fmla="*/ 2147483647 h 51"/>
              <a:gd name="T20" fmla="*/ 2147483647 w 54"/>
              <a:gd name="T21" fmla="*/ 2147483647 h 51"/>
              <a:gd name="T22" fmla="*/ 2147483647 w 54"/>
              <a:gd name="T23" fmla="*/ 2147483647 h 51"/>
              <a:gd name="T24" fmla="*/ 2147483647 w 54"/>
              <a:gd name="T25" fmla="*/ 2147483647 h 51"/>
              <a:gd name="T26" fmla="*/ 2147483647 w 54"/>
              <a:gd name="T27" fmla="*/ 2147483647 h 51"/>
              <a:gd name="T28" fmla="*/ 2147483647 w 54"/>
              <a:gd name="T29" fmla="*/ 2147483647 h 51"/>
              <a:gd name="T30" fmla="*/ 2147483647 w 54"/>
              <a:gd name="T31" fmla="*/ 2147483647 h 51"/>
              <a:gd name="T32" fmla="*/ 2147483647 w 54"/>
              <a:gd name="T33" fmla="*/ 2147483647 h 51"/>
              <a:gd name="T34" fmla="*/ 2147483647 w 54"/>
              <a:gd name="T35" fmla="*/ 2147483647 h 51"/>
              <a:gd name="T36" fmla="*/ 2147483647 w 54"/>
              <a:gd name="T37" fmla="*/ 2147483647 h 51"/>
              <a:gd name="T38" fmla="*/ 2147483647 w 54"/>
              <a:gd name="T39" fmla="*/ 2147483647 h 51"/>
              <a:gd name="T40" fmla="*/ 2147483647 w 54"/>
              <a:gd name="T41" fmla="*/ 2147483647 h 51"/>
              <a:gd name="T42" fmla="*/ 2147483647 w 54"/>
              <a:gd name="T43" fmla="*/ 2147483647 h 51"/>
              <a:gd name="T44" fmla="*/ 2147483647 w 54"/>
              <a:gd name="T45" fmla="*/ 2147483647 h 51"/>
              <a:gd name="T46" fmla="*/ 0 w 54"/>
              <a:gd name="T47" fmla="*/ 2147483647 h 51"/>
              <a:gd name="T48" fmla="*/ 2147483647 w 54"/>
              <a:gd name="T49" fmla="*/ 2147483647 h 51"/>
              <a:gd name="T50" fmla="*/ 2147483647 w 54"/>
              <a:gd name="T51" fmla="*/ 2147483647 h 51"/>
              <a:gd name="T52" fmla="*/ 2147483647 w 54"/>
              <a:gd name="T53" fmla="*/ 2147483647 h 51"/>
              <a:gd name="T54" fmla="*/ 2147483647 w 54"/>
              <a:gd name="T55" fmla="*/ 2147483647 h 51"/>
              <a:gd name="T56" fmla="*/ 2147483647 w 54"/>
              <a:gd name="T57" fmla="*/ 2147483647 h 51"/>
              <a:gd name="T58" fmla="*/ 2147483647 w 54"/>
              <a:gd name="T59" fmla="*/ 2147483647 h 51"/>
              <a:gd name="T60" fmla="*/ 2147483647 w 54"/>
              <a:gd name="T61" fmla="*/ 2147483647 h 51"/>
              <a:gd name="T62" fmla="*/ 2147483647 w 54"/>
              <a:gd name="T63" fmla="*/ 0 h 51"/>
              <a:gd name="T64" fmla="*/ 2147483647 w 54"/>
              <a:gd name="T65" fmla="*/ 0 h 51"/>
              <a:gd name="T66" fmla="*/ 2147483647 w 54"/>
              <a:gd name="T67" fmla="*/ 2147483647 h 51"/>
              <a:gd name="T68" fmla="*/ 2147483647 w 54"/>
              <a:gd name="T69" fmla="*/ 2147483647 h 51"/>
              <a:gd name="T70" fmla="*/ 2147483647 w 54"/>
              <a:gd name="T71" fmla="*/ 2147483647 h 51"/>
              <a:gd name="T72" fmla="*/ 2147483647 w 54"/>
              <a:gd name="T73" fmla="*/ 2147483647 h 51"/>
              <a:gd name="T74" fmla="*/ 2147483647 w 54"/>
              <a:gd name="T75" fmla="*/ 2147483647 h 51"/>
              <a:gd name="T76" fmla="*/ 2147483647 w 54"/>
              <a:gd name="T77" fmla="*/ 2147483647 h 51"/>
              <a:gd name="T78" fmla="*/ 2147483647 w 54"/>
              <a:gd name="T79" fmla="*/ 2147483647 h 51"/>
              <a:gd name="T80" fmla="*/ 2147483647 w 54"/>
              <a:gd name="T81" fmla="*/ 2147483647 h 51"/>
              <a:gd name="T82" fmla="*/ 2147483647 w 54"/>
              <a:gd name="T83" fmla="*/ 2147483647 h 51"/>
              <a:gd name="T84" fmla="*/ 2147483647 w 54"/>
              <a:gd name="T85" fmla="*/ 2147483647 h 51"/>
              <a:gd name="T86" fmla="*/ 2147483647 w 54"/>
              <a:gd name="T87" fmla="*/ 2147483647 h 51"/>
              <a:gd name="T88" fmla="*/ 2147483647 w 54"/>
              <a:gd name="T89" fmla="*/ 2147483647 h 51"/>
              <a:gd name="T90" fmla="*/ 2147483647 w 54"/>
              <a:gd name="T91" fmla="*/ 2147483647 h 51"/>
              <a:gd name="T92" fmla="*/ 2147483647 w 54"/>
              <a:gd name="T93" fmla="*/ 2147483647 h 51"/>
              <a:gd name="T94" fmla="*/ 2147483647 w 54"/>
              <a:gd name="T95" fmla="*/ 2147483647 h 51"/>
              <a:gd name="T96" fmla="*/ 2147483647 w 54"/>
              <a:gd name="T97" fmla="*/ 2147483647 h 51"/>
              <a:gd name="T98" fmla="*/ 2147483647 w 54"/>
              <a:gd name="T99" fmla="*/ 2147483647 h 51"/>
              <a:gd name="T100" fmla="*/ 2147483647 w 54"/>
              <a:gd name="T101" fmla="*/ 2147483647 h 51"/>
              <a:gd name="T102" fmla="*/ 2147483647 w 54"/>
              <a:gd name="T103" fmla="*/ 2147483647 h 51"/>
              <a:gd name="T104" fmla="*/ 2147483647 w 54"/>
              <a:gd name="T105" fmla="*/ 2147483647 h 5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54"/>
              <a:gd name="T160" fmla="*/ 0 h 51"/>
              <a:gd name="T161" fmla="*/ 54 w 54"/>
              <a:gd name="T162" fmla="*/ 51 h 5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54" h="51">
                <a:moveTo>
                  <a:pt x="51" y="35"/>
                </a:moveTo>
                <a:lnTo>
                  <a:pt x="40" y="32"/>
                </a:lnTo>
                <a:lnTo>
                  <a:pt x="39" y="32"/>
                </a:lnTo>
                <a:lnTo>
                  <a:pt x="40" y="34"/>
                </a:lnTo>
                <a:lnTo>
                  <a:pt x="43" y="35"/>
                </a:lnTo>
                <a:lnTo>
                  <a:pt x="45" y="36"/>
                </a:lnTo>
                <a:lnTo>
                  <a:pt x="46" y="37"/>
                </a:lnTo>
                <a:lnTo>
                  <a:pt x="50" y="38"/>
                </a:lnTo>
                <a:lnTo>
                  <a:pt x="49" y="40"/>
                </a:lnTo>
                <a:lnTo>
                  <a:pt x="49" y="44"/>
                </a:lnTo>
                <a:lnTo>
                  <a:pt x="49" y="46"/>
                </a:lnTo>
                <a:lnTo>
                  <a:pt x="50" y="48"/>
                </a:lnTo>
                <a:lnTo>
                  <a:pt x="50" y="50"/>
                </a:lnTo>
                <a:lnTo>
                  <a:pt x="49" y="51"/>
                </a:lnTo>
                <a:lnTo>
                  <a:pt x="41" y="48"/>
                </a:lnTo>
                <a:lnTo>
                  <a:pt x="40" y="48"/>
                </a:lnTo>
                <a:lnTo>
                  <a:pt x="38" y="47"/>
                </a:lnTo>
                <a:lnTo>
                  <a:pt x="32" y="44"/>
                </a:lnTo>
                <a:lnTo>
                  <a:pt x="26" y="41"/>
                </a:lnTo>
                <a:lnTo>
                  <a:pt x="21" y="39"/>
                </a:lnTo>
                <a:lnTo>
                  <a:pt x="13" y="35"/>
                </a:lnTo>
                <a:lnTo>
                  <a:pt x="5" y="30"/>
                </a:lnTo>
                <a:lnTo>
                  <a:pt x="3" y="29"/>
                </a:lnTo>
                <a:lnTo>
                  <a:pt x="0" y="28"/>
                </a:lnTo>
                <a:lnTo>
                  <a:pt x="3" y="23"/>
                </a:lnTo>
                <a:lnTo>
                  <a:pt x="6" y="19"/>
                </a:lnTo>
                <a:lnTo>
                  <a:pt x="8" y="17"/>
                </a:lnTo>
                <a:lnTo>
                  <a:pt x="10" y="13"/>
                </a:lnTo>
                <a:lnTo>
                  <a:pt x="11" y="11"/>
                </a:lnTo>
                <a:lnTo>
                  <a:pt x="11" y="10"/>
                </a:lnTo>
                <a:lnTo>
                  <a:pt x="16" y="3"/>
                </a:lnTo>
                <a:lnTo>
                  <a:pt x="19" y="0"/>
                </a:lnTo>
                <a:lnTo>
                  <a:pt x="20" y="0"/>
                </a:lnTo>
                <a:lnTo>
                  <a:pt x="23" y="1"/>
                </a:lnTo>
                <a:lnTo>
                  <a:pt x="24" y="1"/>
                </a:lnTo>
                <a:lnTo>
                  <a:pt x="27" y="1"/>
                </a:lnTo>
                <a:lnTo>
                  <a:pt x="26" y="5"/>
                </a:lnTo>
                <a:lnTo>
                  <a:pt x="25" y="8"/>
                </a:lnTo>
                <a:lnTo>
                  <a:pt x="26" y="8"/>
                </a:lnTo>
                <a:lnTo>
                  <a:pt x="33" y="10"/>
                </a:lnTo>
                <a:lnTo>
                  <a:pt x="37" y="11"/>
                </a:lnTo>
                <a:lnTo>
                  <a:pt x="39" y="11"/>
                </a:lnTo>
                <a:lnTo>
                  <a:pt x="54" y="11"/>
                </a:lnTo>
                <a:lnTo>
                  <a:pt x="53" y="13"/>
                </a:lnTo>
                <a:lnTo>
                  <a:pt x="50" y="19"/>
                </a:lnTo>
                <a:lnTo>
                  <a:pt x="50" y="20"/>
                </a:lnTo>
                <a:lnTo>
                  <a:pt x="50" y="24"/>
                </a:lnTo>
                <a:lnTo>
                  <a:pt x="50" y="26"/>
                </a:lnTo>
                <a:lnTo>
                  <a:pt x="50" y="27"/>
                </a:lnTo>
                <a:lnTo>
                  <a:pt x="50" y="28"/>
                </a:lnTo>
                <a:lnTo>
                  <a:pt x="50" y="31"/>
                </a:lnTo>
                <a:lnTo>
                  <a:pt x="51" y="33"/>
                </a:lnTo>
                <a:lnTo>
                  <a:pt x="51" y="35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59" name="Freeform 157"/>
          <xdr:cNvSpPr>
            <a:spLocks/>
          </xdr:cNvSpPr>
        </xdr:nvSpPr>
        <xdr:spPr bwMode="auto">
          <a:xfrm>
            <a:off x="8172150" y="4827215"/>
            <a:ext cx="446904" cy="413510"/>
          </a:xfrm>
          <a:custGeom>
            <a:avLst/>
            <a:gdLst>
              <a:gd name="T0" fmla="*/ 2147483647 w 47"/>
              <a:gd name="T1" fmla="*/ 2147483647 h 42"/>
              <a:gd name="T2" fmla="*/ 2147483647 w 47"/>
              <a:gd name="T3" fmla="*/ 2147483647 h 42"/>
              <a:gd name="T4" fmla="*/ 2147483647 w 47"/>
              <a:gd name="T5" fmla="*/ 2147483647 h 42"/>
              <a:gd name="T6" fmla="*/ 2147483647 w 47"/>
              <a:gd name="T7" fmla="*/ 2147483647 h 42"/>
              <a:gd name="T8" fmla="*/ 2147483647 w 47"/>
              <a:gd name="T9" fmla="*/ 2147483647 h 42"/>
              <a:gd name="T10" fmla="*/ 2147483647 w 47"/>
              <a:gd name="T11" fmla="*/ 2147483647 h 42"/>
              <a:gd name="T12" fmla="*/ 2147483647 w 47"/>
              <a:gd name="T13" fmla="*/ 2147483647 h 42"/>
              <a:gd name="T14" fmla="*/ 2147483647 w 47"/>
              <a:gd name="T15" fmla="*/ 2147483647 h 42"/>
              <a:gd name="T16" fmla="*/ 2147483647 w 47"/>
              <a:gd name="T17" fmla="*/ 2147483647 h 42"/>
              <a:gd name="T18" fmla="*/ 0 w 47"/>
              <a:gd name="T19" fmla="*/ 2147483647 h 42"/>
              <a:gd name="T20" fmla="*/ 2147483647 w 47"/>
              <a:gd name="T21" fmla="*/ 2147483647 h 42"/>
              <a:gd name="T22" fmla="*/ 2147483647 w 47"/>
              <a:gd name="T23" fmla="*/ 2147483647 h 42"/>
              <a:gd name="T24" fmla="*/ 2147483647 w 47"/>
              <a:gd name="T25" fmla="*/ 2147483647 h 42"/>
              <a:gd name="T26" fmla="*/ 2147483647 w 47"/>
              <a:gd name="T27" fmla="*/ 2147483647 h 42"/>
              <a:gd name="T28" fmla="*/ 2147483647 w 47"/>
              <a:gd name="T29" fmla="*/ 2147483647 h 42"/>
              <a:gd name="T30" fmla="*/ 2147483647 w 47"/>
              <a:gd name="T31" fmla="*/ 2147483647 h 42"/>
              <a:gd name="T32" fmla="*/ 2147483647 w 47"/>
              <a:gd name="T33" fmla="*/ 2147483647 h 42"/>
              <a:gd name="T34" fmla="*/ 2147483647 w 47"/>
              <a:gd name="T35" fmla="*/ 2147483647 h 42"/>
              <a:gd name="T36" fmla="*/ 2147483647 w 47"/>
              <a:gd name="T37" fmla="*/ 2147483647 h 42"/>
              <a:gd name="T38" fmla="*/ 2147483647 w 47"/>
              <a:gd name="T39" fmla="*/ 0 h 42"/>
              <a:gd name="T40" fmla="*/ 2147483647 w 47"/>
              <a:gd name="T41" fmla="*/ 2147483647 h 42"/>
              <a:gd name="T42" fmla="*/ 2147483647 w 47"/>
              <a:gd name="T43" fmla="*/ 2147483647 h 42"/>
              <a:gd name="T44" fmla="*/ 2147483647 w 47"/>
              <a:gd name="T45" fmla="*/ 2147483647 h 42"/>
              <a:gd name="T46" fmla="*/ 2147483647 w 47"/>
              <a:gd name="T47" fmla="*/ 2147483647 h 42"/>
              <a:gd name="T48" fmla="*/ 2147483647 w 47"/>
              <a:gd name="T49" fmla="*/ 2147483647 h 42"/>
              <a:gd name="T50" fmla="*/ 2147483647 w 47"/>
              <a:gd name="T51" fmla="*/ 2147483647 h 42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47"/>
              <a:gd name="T79" fmla="*/ 0 h 42"/>
              <a:gd name="T80" fmla="*/ 47 w 47"/>
              <a:gd name="T81" fmla="*/ 42 h 42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47" h="42">
                <a:moveTo>
                  <a:pt x="41" y="40"/>
                </a:moveTo>
                <a:lnTo>
                  <a:pt x="35" y="40"/>
                </a:lnTo>
                <a:lnTo>
                  <a:pt x="19" y="39"/>
                </a:lnTo>
                <a:lnTo>
                  <a:pt x="17" y="39"/>
                </a:lnTo>
                <a:lnTo>
                  <a:pt x="15" y="40"/>
                </a:lnTo>
                <a:lnTo>
                  <a:pt x="8" y="42"/>
                </a:lnTo>
                <a:lnTo>
                  <a:pt x="5" y="32"/>
                </a:lnTo>
                <a:lnTo>
                  <a:pt x="2" y="21"/>
                </a:lnTo>
                <a:lnTo>
                  <a:pt x="1" y="15"/>
                </a:lnTo>
                <a:lnTo>
                  <a:pt x="0" y="10"/>
                </a:lnTo>
                <a:lnTo>
                  <a:pt x="1" y="10"/>
                </a:lnTo>
                <a:lnTo>
                  <a:pt x="6" y="10"/>
                </a:lnTo>
                <a:lnTo>
                  <a:pt x="10" y="10"/>
                </a:lnTo>
                <a:lnTo>
                  <a:pt x="15" y="9"/>
                </a:lnTo>
                <a:lnTo>
                  <a:pt x="16" y="9"/>
                </a:lnTo>
                <a:lnTo>
                  <a:pt x="22" y="8"/>
                </a:lnTo>
                <a:lnTo>
                  <a:pt x="21" y="2"/>
                </a:lnTo>
                <a:lnTo>
                  <a:pt x="30" y="1"/>
                </a:lnTo>
                <a:lnTo>
                  <a:pt x="37" y="1"/>
                </a:lnTo>
                <a:lnTo>
                  <a:pt x="43" y="0"/>
                </a:lnTo>
                <a:lnTo>
                  <a:pt x="45" y="2"/>
                </a:lnTo>
                <a:lnTo>
                  <a:pt x="47" y="6"/>
                </a:lnTo>
                <a:lnTo>
                  <a:pt x="40" y="18"/>
                </a:lnTo>
                <a:lnTo>
                  <a:pt x="40" y="21"/>
                </a:lnTo>
                <a:lnTo>
                  <a:pt x="41" y="34"/>
                </a:lnTo>
                <a:lnTo>
                  <a:pt x="41" y="40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0" name="Freeform 158"/>
          <xdr:cNvSpPr>
            <a:spLocks/>
          </xdr:cNvSpPr>
        </xdr:nvSpPr>
        <xdr:spPr bwMode="auto">
          <a:xfrm>
            <a:off x="8733667" y="5436801"/>
            <a:ext cx="380048" cy="401856"/>
          </a:xfrm>
          <a:custGeom>
            <a:avLst/>
            <a:gdLst>
              <a:gd name="T0" fmla="*/ 2147483647 w 40"/>
              <a:gd name="T1" fmla="*/ 2147483647 h 41"/>
              <a:gd name="T2" fmla="*/ 2147483647 w 40"/>
              <a:gd name="T3" fmla="*/ 2147483647 h 41"/>
              <a:gd name="T4" fmla="*/ 2147483647 w 40"/>
              <a:gd name="T5" fmla="*/ 2147483647 h 41"/>
              <a:gd name="T6" fmla="*/ 2147483647 w 40"/>
              <a:gd name="T7" fmla="*/ 2147483647 h 41"/>
              <a:gd name="T8" fmla="*/ 2147483647 w 40"/>
              <a:gd name="T9" fmla="*/ 2147483647 h 41"/>
              <a:gd name="T10" fmla="*/ 2147483647 w 40"/>
              <a:gd name="T11" fmla="*/ 2147483647 h 41"/>
              <a:gd name="T12" fmla="*/ 0 w 40"/>
              <a:gd name="T13" fmla="*/ 2147483647 h 41"/>
              <a:gd name="T14" fmla="*/ 2147483647 w 40"/>
              <a:gd name="T15" fmla="*/ 2147483647 h 41"/>
              <a:gd name="T16" fmla="*/ 2147483647 w 40"/>
              <a:gd name="T17" fmla="*/ 2147483647 h 41"/>
              <a:gd name="T18" fmla="*/ 2147483647 w 40"/>
              <a:gd name="T19" fmla="*/ 2147483647 h 41"/>
              <a:gd name="T20" fmla="*/ 2147483647 w 40"/>
              <a:gd name="T21" fmla="*/ 0 h 41"/>
              <a:gd name="T22" fmla="*/ 2147483647 w 40"/>
              <a:gd name="T23" fmla="*/ 2147483647 h 41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0"/>
              <a:gd name="T37" fmla="*/ 0 h 41"/>
              <a:gd name="T38" fmla="*/ 40 w 40"/>
              <a:gd name="T39" fmla="*/ 41 h 41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0" h="41">
                <a:moveTo>
                  <a:pt x="40" y="9"/>
                </a:moveTo>
                <a:lnTo>
                  <a:pt x="34" y="23"/>
                </a:lnTo>
                <a:lnTo>
                  <a:pt x="31" y="24"/>
                </a:lnTo>
                <a:lnTo>
                  <a:pt x="24" y="41"/>
                </a:lnTo>
                <a:lnTo>
                  <a:pt x="18" y="41"/>
                </a:lnTo>
                <a:lnTo>
                  <a:pt x="10" y="40"/>
                </a:lnTo>
                <a:lnTo>
                  <a:pt x="0" y="40"/>
                </a:lnTo>
                <a:lnTo>
                  <a:pt x="5" y="10"/>
                </a:lnTo>
                <a:lnTo>
                  <a:pt x="8" y="4"/>
                </a:lnTo>
                <a:lnTo>
                  <a:pt x="8" y="5"/>
                </a:lnTo>
                <a:lnTo>
                  <a:pt x="12" y="0"/>
                </a:lnTo>
                <a:lnTo>
                  <a:pt x="40" y="9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1" name="Freeform 159"/>
          <xdr:cNvSpPr>
            <a:spLocks/>
          </xdr:cNvSpPr>
        </xdr:nvSpPr>
        <xdr:spPr bwMode="auto">
          <a:xfrm>
            <a:off x="8896034" y="5526106"/>
            <a:ext cx="571068" cy="411562"/>
          </a:xfrm>
          <a:custGeom>
            <a:avLst/>
            <a:gdLst>
              <a:gd name="T0" fmla="*/ 2147483647 w 60"/>
              <a:gd name="T1" fmla="*/ 2147483647 h 42"/>
              <a:gd name="T2" fmla="*/ 2147483647 w 60"/>
              <a:gd name="T3" fmla="*/ 2147483647 h 42"/>
              <a:gd name="T4" fmla="*/ 2147483647 w 60"/>
              <a:gd name="T5" fmla="*/ 2147483647 h 42"/>
              <a:gd name="T6" fmla="*/ 2147483647 w 60"/>
              <a:gd name="T7" fmla="*/ 0 h 42"/>
              <a:gd name="T8" fmla="*/ 2147483647 w 60"/>
              <a:gd name="T9" fmla="*/ 2147483647 h 42"/>
              <a:gd name="T10" fmla="*/ 2147483647 w 60"/>
              <a:gd name="T11" fmla="*/ 2147483647 h 42"/>
              <a:gd name="T12" fmla="*/ 2147483647 w 60"/>
              <a:gd name="T13" fmla="*/ 2147483647 h 42"/>
              <a:gd name="T14" fmla="*/ 2147483647 w 60"/>
              <a:gd name="T15" fmla="*/ 2147483647 h 42"/>
              <a:gd name="T16" fmla="*/ 0 w 60"/>
              <a:gd name="T17" fmla="*/ 2147483647 h 42"/>
              <a:gd name="T18" fmla="*/ 0 w 60"/>
              <a:gd name="T19" fmla="*/ 2147483647 h 42"/>
              <a:gd name="T20" fmla="*/ 2147483647 w 60"/>
              <a:gd name="T21" fmla="*/ 2147483647 h 42"/>
              <a:gd name="T22" fmla="*/ 2147483647 w 60"/>
              <a:gd name="T23" fmla="*/ 2147483647 h 42"/>
              <a:gd name="T24" fmla="*/ 2147483647 w 60"/>
              <a:gd name="T25" fmla="*/ 2147483647 h 42"/>
              <a:gd name="T26" fmla="*/ 2147483647 w 60"/>
              <a:gd name="T27" fmla="*/ 2147483647 h 42"/>
              <a:gd name="T28" fmla="*/ 2147483647 w 60"/>
              <a:gd name="T29" fmla="*/ 2147483647 h 42"/>
              <a:gd name="T30" fmla="*/ 2147483647 w 60"/>
              <a:gd name="T31" fmla="*/ 2147483647 h 42"/>
              <a:gd name="T32" fmla="*/ 2147483647 w 60"/>
              <a:gd name="T33" fmla="*/ 2147483647 h 42"/>
              <a:gd name="T34" fmla="*/ 2147483647 w 60"/>
              <a:gd name="T35" fmla="*/ 2147483647 h 42"/>
              <a:gd name="T36" fmla="*/ 2147483647 w 60"/>
              <a:gd name="T37" fmla="*/ 2147483647 h 42"/>
              <a:gd name="T38" fmla="*/ 2147483647 w 60"/>
              <a:gd name="T39" fmla="*/ 2147483647 h 42"/>
              <a:gd name="T40" fmla="*/ 2147483647 w 60"/>
              <a:gd name="T41" fmla="*/ 2147483647 h 42"/>
              <a:gd name="T42" fmla="*/ 2147483647 w 60"/>
              <a:gd name="T43" fmla="*/ 2147483647 h 42"/>
              <a:gd name="T44" fmla="*/ 2147483647 w 60"/>
              <a:gd name="T45" fmla="*/ 2147483647 h 42"/>
              <a:gd name="T46" fmla="*/ 2147483647 w 60"/>
              <a:gd name="T47" fmla="*/ 2147483647 h 42"/>
              <a:gd name="T48" fmla="*/ 2147483647 w 60"/>
              <a:gd name="T49" fmla="*/ 2147483647 h 42"/>
              <a:gd name="T50" fmla="*/ 2147483647 w 60"/>
              <a:gd name="T51" fmla="*/ 2147483647 h 42"/>
              <a:gd name="T52" fmla="*/ 2147483647 w 60"/>
              <a:gd name="T53" fmla="*/ 2147483647 h 42"/>
              <a:gd name="T54" fmla="*/ 2147483647 w 60"/>
              <a:gd name="T55" fmla="*/ 2147483647 h 42"/>
              <a:gd name="T56" fmla="*/ 2147483647 w 60"/>
              <a:gd name="T57" fmla="*/ 2147483647 h 42"/>
              <a:gd name="T58" fmla="*/ 2147483647 w 60"/>
              <a:gd name="T59" fmla="*/ 2147483647 h 42"/>
              <a:gd name="T60" fmla="*/ 2147483647 w 60"/>
              <a:gd name="T61" fmla="*/ 2147483647 h 42"/>
              <a:gd name="T62" fmla="*/ 2147483647 w 60"/>
              <a:gd name="T63" fmla="*/ 2147483647 h 42"/>
              <a:gd name="T64" fmla="*/ 2147483647 w 60"/>
              <a:gd name="T65" fmla="*/ 2147483647 h 4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0"/>
              <a:gd name="T100" fmla="*/ 0 h 42"/>
              <a:gd name="T101" fmla="*/ 60 w 60"/>
              <a:gd name="T102" fmla="*/ 42 h 4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0" h="42">
                <a:moveTo>
                  <a:pt x="60" y="15"/>
                </a:moveTo>
                <a:lnTo>
                  <a:pt x="60" y="12"/>
                </a:lnTo>
                <a:lnTo>
                  <a:pt x="52" y="10"/>
                </a:lnTo>
                <a:lnTo>
                  <a:pt x="23" y="0"/>
                </a:lnTo>
                <a:lnTo>
                  <a:pt x="17" y="14"/>
                </a:lnTo>
                <a:lnTo>
                  <a:pt x="14" y="15"/>
                </a:lnTo>
                <a:lnTo>
                  <a:pt x="7" y="32"/>
                </a:lnTo>
                <a:lnTo>
                  <a:pt x="1" y="32"/>
                </a:lnTo>
                <a:lnTo>
                  <a:pt x="0" y="39"/>
                </a:lnTo>
                <a:lnTo>
                  <a:pt x="5" y="39"/>
                </a:lnTo>
                <a:lnTo>
                  <a:pt x="6" y="39"/>
                </a:lnTo>
                <a:lnTo>
                  <a:pt x="7" y="40"/>
                </a:lnTo>
                <a:lnTo>
                  <a:pt x="11" y="41"/>
                </a:lnTo>
                <a:lnTo>
                  <a:pt x="12" y="41"/>
                </a:lnTo>
                <a:lnTo>
                  <a:pt x="14" y="42"/>
                </a:lnTo>
                <a:lnTo>
                  <a:pt x="13" y="39"/>
                </a:lnTo>
                <a:lnTo>
                  <a:pt x="22" y="40"/>
                </a:lnTo>
                <a:lnTo>
                  <a:pt x="23" y="34"/>
                </a:lnTo>
                <a:lnTo>
                  <a:pt x="24" y="31"/>
                </a:lnTo>
                <a:lnTo>
                  <a:pt x="34" y="32"/>
                </a:lnTo>
                <a:lnTo>
                  <a:pt x="33" y="30"/>
                </a:lnTo>
                <a:lnTo>
                  <a:pt x="34" y="29"/>
                </a:lnTo>
                <a:lnTo>
                  <a:pt x="37" y="24"/>
                </a:lnTo>
                <a:lnTo>
                  <a:pt x="43" y="27"/>
                </a:lnTo>
                <a:lnTo>
                  <a:pt x="47" y="22"/>
                </a:lnTo>
                <a:lnTo>
                  <a:pt x="48" y="20"/>
                </a:lnTo>
                <a:lnTo>
                  <a:pt x="50" y="15"/>
                </a:lnTo>
                <a:lnTo>
                  <a:pt x="59" y="15"/>
                </a:lnTo>
                <a:lnTo>
                  <a:pt x="60" y="15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2" name="Freeform 160"/>
          <xdr:cNvSpPr>
            <a:spLocks/>
          </xdr:cNvSpPr>
        </xdr:nvSpPr>
        <xdr:spPr bwMode="auto">
          <a:xfrm>
            <a:off x="8848280" y="5182489"/>
            <a:ext cx="657028" cy="460093"/>
          </a:xfrm>
          <a:custGeom>
            <a:avLst/>
            <a:gdLst>
              <a:gd name="T0" fmla="*/ 2147483647 w 69"/>
              <a:gd name="T1" fmla="*/ 2147483647 h 47"/>
              <a:gd name="T2" fmla="*/ 2147483647 w 69"/>
              <a:gd name="T3" fmla="*/ 2147483647 h 47"/>
              <a:gd name="T4" fmla="*/ 2147483647 w 69"/>
              <a:gd name="T5" fmla="*/ 2147483647 h 47"/>
              <a:gd name="T6" fmla="*/ 2147483647 w 69"/>
              <a:gd name="T7" fmla="*/ 2147483647 h 47"/>
              <a:gd name="T8" fmla="*/ 2147483647 w 69"/>
              <a:gd name="T9" fmla="*/ 2147483647 h 47"/>
              <a:gd name="T10" fmla="*/ 2147483647 w 69"/>
              <a:gd name="T11" fmla="*/ 2147483647 h 47"/>
              <a:gd name="T12" fmla="*/ 2147483647 w 69"/>
              <a:gd name="T13" fmla="*/ 2147483647 h 47"/>
              <a:gd name="T14" fmla="*/ 2147483647 w 69"/>
              <a:gd name="T15" fmla="*/ 2147483647 h 47"/>
              <a:gd name="T16" fmla="*/ 2147483647 w 69"/>
              <a:gd name="T17" fmla="*/ 2147483647 h 47"/>
              <a:gd name="T18" fmla="*/ 2147483647 w 69"/>
              <a:gd name="T19" fmla="*/ 2147483647 h 47"/>
              <a:gd name="T20" fmla="*/ 2147483647 w 69"/>
              <a:gd name="T21" fmla="*/ 2147483647 h 47"/>
              <a:gd name="T22" fmla="*/ 0 w 69"/>
              <a:gd name="T23" fmla="*/ 2147483647 h 47"/>
              <a:gd name="T24" fmla="*/ 2147483647 w 69"/>
              <a:gd name="T25" fmla="*/ 2147483647 h 47"/>
              <a:gd name="T26" fmla="*/ 2147483647 w 69"/>
              <a:gd name="T27" fmla="*/ 2147483647 h 47"/>
              <a:gd name="T28" fmla="*/ 2147483647 w 69"/>
              <a:gd name="T29" fmla="*/ 0 h 47"/>
              <a:gd name="T30" fmla="*/ 2147483647 w 69"/>
              <a:gd name="T31" fmla="*/ 2147483647 h 47"/>
              <a:gd name="T32" fmla="*/ 2147483647 w 69"/>
              <a:gd name="T33" fmla="*/ 2147483647 h 47"/>
              <a:gd name="T34" fmla="*/ 2147483647 w 69"/>
              <a:gd name="T35" fmla="*/ 2147483647 h 47"/>
              <a:gd name="T36" fmla="*/ 2147483647 w 69"/>
              <a:gd name="T37" fmla="*/ 2147483647 h 47"/>
              <a:gd name="T38" fmla="*/ 2147483647 w 69"/>
              <a:gd name="T39" fmla="*/ 2147483647 h 47"/>
              <a:gd name="T40" fmla="*/ 2147483647 w 69"/>
              <a:gd name="T41" fmla="*/ 2147483647 h 47"/>
              <a:gd name="T42" fmla="*/ 2147483647 w 69"/>
              <a:gd name="T43" fmla="*/ 2147483647 h 47"/>
              <a:gd name="T44" fmla="*/ 2147483647 w 69"/>
              <a:gd name="T45" fmla="*/ 2147483647 h 47"/>
              <a:gd name="T46" fmla="*/ 2147483647 w 69"/>
              <a:gd name="T47" fmla="*/ 2147483647 h 47"/>
              <a:gd name="T48" fmla="*/ 2147483647 w 69"/>
              <a:gd name="T49" fmla="*/ 2147483647 h 47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69"/>
              <a:gd name="T76" fmla="*/ 0 h 47"/>
              <a:gd name="T77" fmla="*/ 69 w 69"/>
              <a:gd name="T78" fmla="*/ 47 h 47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69" h="47">
                <a:moveTo>
                  <a:pt x="63" y="23"/>
                </a:moveTo>
                <a:lnTo>
                  <a:pt x="69" y="24"/>
                </a:lnTo>
                <a:lnTo>
                  <a:pt x="67" y="26"/>
                </a:lnTo>
                <a:lnTo>
                  <a:pt x="66" y="28"/>
                </a:lnTo>
                <a:lnTo>
                  <a:pt x="64" y="32"/>
                </a:lnTo>
                <a:lnTo>
                  <a:pt x="63" y="33"/>
                </a:lnTo>
                <a:lnTo>
                  <a:pt x="68" y="36"/>
                </a:lnTo>
                <a:lnTo>
                  <a:pt x="65" y="42"/>
                </a:lnTo>
                <a:lnTo>
                  <a:pt x="65" y="47"/>
                </a:lnTo>
                <a:lnTo>
                  <a:pt x="57" y="45"/>
                </a:lnTo>
                <a:lnTo>
                  <a:pt x="28" y="35"/>
                </a:lnTo>
                <a:lnTo>
                  <a:pt x="0" y="26"/>
                </a:lnTo>
                <a:lnTo>
                  <a:pt x="9" y="16"/>
                </a:lnTo>
                <a:lnTo>
                  <a:pt x="6" y="10"/>
                </a:lnTo>
                <a:lnTo>
                  <a:pt x="14" y="0"/>
                </a:lnTo>
                <a:lnTo>
                  <a:pt x="17" y="1"/>
                </a:lnTo>
                <a:lnTo>
                  <a:pt x="19" y="2"/>
                </a:lnTo>
                <a:lnTo>
                  <a:pt x="27" y="7"/>
                </a:lnTo>
                <a:lnTo>
                  <a:pt x="35" y="11"/>
                </a:lnTo>
                <a:lnTo>
                  <a:pt x="40" y="13"/>
                </a:lnTo>
                <a:lnTo>
                  <a:pt x="46" y="16"/>
                </a:lnTo>
                <a:lnTo>
                  <a:pt x="52" y="19"/>
                </a:lnTo>
                <a:lnTo>
                  <a:pt x="54" y="20"/>
                </a:lnTo>
                <a:lnTo>
                  <a:pt x="55" y="20"/>
                </a:lnTo>
                <a:lnTo>
                  <a:pt x="63" y="23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3" name="Freeform 161"/>
          <xdr:cNvSpPr>
            <a:spLocks/>
          </xdr:cNvSpPr>
        </xdr:nvSpPr>
        <xdr:spPr bwMode="auto">
          <a:xfrm>
            <a:off x="8428034" y="5368856"/>
            <a:ext cx="420245" cy="460094"/>
          </a:xfrm>
          <a:custGeom>
            <a:avLst/>
            <a:gdLst>
              <a:gd name="T0" fmla="*/ 2147483647 w 44"/>
              <a:gd name="T1" fmla="*/ 2147483647 h 47"/>
              <a:gd name="T2" fmla="*/ 2147483647 w 44"/>
              <a:gd name="T3" fmla="*/ 2147483647 h 47"/>
              <a:gd name="T4" fmla="*/ 2147483647 w 44"/>
              <a:gd name="T5" fmla="*/ 2147483647 h 47"/>
              <a:gd name="T6" fmla="*/ 2147483647 w 44"/>
              <a:gd name="T7" fmla="*/ 2147483647 h 47"/>
              <a:gd name="T8" fmla="*/ 2147483647 w 44"/>
              <a:gd name="T9" fmla="*/ 2147483647 h 47"/>
              <a:gd name="T10" fmla="*/ 2147483647 w 44"/>
              <a:gd name="T11" fmla="*/ 2147483647 h 47"/>
              <a:gd name="T12" fmla="*/ 2147483647 w 44"/>
              <a:gd name="T13" fmla="*/ 2147483647 h 47"/>
              <a:gd name="T14" fmla="*/ 2147483647 w 44"/>
              <a:gd name="T15" fmla="*/ 2147483647 h 47"/>
              <a:gd name="T16" fmla="*/ 2147483647 w 44"/>
              <a:gd name="T17" fmla="*/ 2147483647 h 47"/>
              <a:gd name="T18" fmla="*/ 2147483647 w 44"/>
              <a:gd name="T19" fmla="*/ 2147483647 h 47"/>
              <a:gd name="T20" fmla="*/ 2147483647 w 44"/>
              <a:gd name="T21" fmla="*/ 2147483647 h 47"/>
              <a:gd name="T22" fmla="*/ 2147483647 w 44"/>
              <a:gd name="T23" fmla="*/ 2147483647 h 47"/>
              <a:gd name="T24" fmla="*/ 0 w 44"/>
              <a:gd name="T25" fmla="*/ 2147483647 h 47"/>
              <a:gd name="T26" fmla="*/ 2147483647 w 44"/>
              <a:gd name="T27" fmla="*/ 2147483647 h 47"/>
              <a:gd name="T28" fmla="*/ 2147483647 w 44"/>
              <a:gd name="T29" fmla="*/ 2147483647 h 47"/>
              <a:gd name="T30" fmla="*/ 2147483647 w 44"/>
              <a:gd name="T31" fmla="*/ 0 h 47"/>
              <a:gd name="T32" fmla="*/ 2147483647 w 44"/>
              <a:gd name="T33" fmla="*/ 2147483647 h 47"/>
              <a:gd name="T34" fmla="*/ 2147483647 w 44"/>
              <a:gd name="T35" fmla="*/ 2147483647 h 47"/>
              <a:gd name="T36" fmla="*/ 2147483647 w 44"/>
              <a:gd name="T37" fmla="*/ 2147483647 h 47"/>
              <a:gd name="T38" fmla="*/ 2147483647 w 44"/>
              <a:gd name="T39" fmla="*/ 2147483647 h 47"/>
              <a:gd name="T40" fmla="*/ 2147483647 w 44"/>
              <a:gd name="T41" fmla="*/ 2147483647 h 47"/>
              <a:gd name="T42" fmla="*/ 2147483647 w 44"/>
              <a:gd name="T43" fmla="*/ 2147483647 h 47"/>
              <a:gd name="T44" fmla="*/ 2147483647 w 44"/>
              <a:gd name="T45" fmla="*/ 2147483647 h 47"/>
              <a:gd name="T46" fmla="*/ 2147483647 w 44"/>
              <a:gd name="T47" fmla="*/ 2147483647 h 47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44"/>
              <a:gd name="T73" fmla="*/ 0 h 47"/>
              <a:gd name="T74" fmla="*/ 44 w 44"/>
              <a:gd name="T75" fmla="*/ 47 h 47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44" h="47">
                <a:moveTo>
                  <a:pt x="44" y="7"/>
                </a:moveTo>
                <a:lnTo>
                  <a:pt x="40" y="12"/>
                </a:lnTo>
                <a:lnTo>
                  <a:pt x="40" y="11"/>
                </a:lnTo>
                <a:lnTo>
                  <a:pt x="37" y="17"/>
                </a:lnTo>
                <a:lnTo>
                  <a:pt x="32" y="47"/>
                </a:lnTo>
                <a:lnTo>
                  <a:pt x="27" y="46"/>
                </a:lnTo>
                <a:lnTo>
                  <a:pt x="20" y="46"/>
                </a:lnTo>
                <a:lnTo>
                  <a:pt x="18" y="42"/>
                </a:lnTo>
                <a:lnTo>
                  <a:pt x="16" y="44"/>
                </a:lnTo>
                <a:lnTo>
                  <a:pt x="11" y="46"/>
                </a:lnTo>
                <a:lnTo>
                  <a:pt x="5" y="41"/>
                </a:lnTo>
                <a:lnTo>
                  <a:pt x="4" y="41"/>
                </a:lnTo>
                <a:lnTo>
                  <a:pt x="0" y="37"/>
                </a:lnTo>
                <a:lnTo>
                  <a:pt x="7" y="30"/>
                </a:lnTo>
                <a:lnTo>
                  <a:pt x="9" y="17"/>
                </a:lnTo>
                <a:lnTo>
                  <a:pt x="11" y="0"/>
                </a:lnTo>
                <a:lnTo>
                  <a:pt x="18" y="1"/>
                </a:lnTo>
                <a:lnTo>
                  <a:pt x="23" y="2"/>
                </a:lnTo>
                <a:lnTo>
                  <a:pt x="26" y="3"/>
                </a:lnTo>
                <a:lnTo>
                  <a:pt x="30" y="4"/>
                </a:lnTo>
                <a:lnTo>
                  <a:pt x="34" y="5"/>
                </a:lnTo>
                <a:lnTo>
                  <a:pt x="37" y="5"/>
                </a:lnTo>
                <a:lnTo>
                  <a:pt x="41" y="6"/>
                </a:lnTo>
                <a:lnTo>
                  <a:pt x="44" y="7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4" name="Freeform 162"/>
          <xdr:cNvSpPr>
            <a:spLocks/>
          </xdr:cNvSpPr>
        </xdr:nvSpPr>
        <xdr:spPr bwMode="auto">
          <a:xfrm>
            <a:off x="8181701" y="5289257"/>
            <a:ext cx="351395" cy="452336"/>
          </a:xfrm>
          <a:custGeom>
            <a:avLst/>
            <a:gdLst>
              <a:gd name="T0" fmla="*/ 2147483647 w 37"/>
              <a:gd name="T1" fmla="*/ 2147483647 h 46"/>
              <a:gd name="T2" fmla="*/ 2147483647 w 37"/>
              <a:gd name="T3" fmla="*/ 2147483647 h 46"/>
              <a:gd name="T4" fmla="*/ 2147483647 w 37"/>
              <a:gd name="T5" fmla="*/ 2147483647 h 46"/>
              <a:gd name="T6" fmla="*/ 2147483647 w 37"/>
              <a:gd name="T7" fmla="*/ 2147483647 h 46"/>
              <a:gd name="T8" fmla="*/ 2147483647 w 37"/>
              <a:gd name="T9" fmla="*/ 2147483647 h 46"/>
              <a:gd name="T10" fmla="*/ 2147483647 w 37"/>
              <a:gd name="T11" fmla="*/ 2147483647 h 46"/>
              <a:gd name="T12" fmla="*/ 2147483647 w 37"/>
              <a:gd name="T13" fmla="*/ 2147483647 h 46"/>
              <a:gd name="T14" fmla="*/ 2147483647 w 37"/>
              <a:gd name="T15" fmla="*/ 2147483647 h 46"/>
              <a:gd name="T16" fmla="*/ 2147483647 w 37"/>
              <a:gd name="T17" fmla="*/ 2147483647 h 46"/>
              <a:gd name="T18" fmla="*/ 2147483647 w 37"/>
              <a:gd name="T19" fmla="*/ 2147483647 h 46"/>
              <a:gd name="T20" fmla="*/ 2147483647 w 37"/>
              <a:gd name="T21" fmla="*/ 2147483647 h 46"/>
              <a:gd name="T22" fmla="*/ 2147483647 w 37"/>
              <a:gd name="T23" fmla="*/ 2147483647 h 46"/>
              <a:gd name="T24" fmla="*/ 2147483647 w 37"/>
              <a:gd name="T25" fmla="*/ 2147483647 h 46"/>
              <a:gd name="T26" fmla="*/ 2147483647 w 37"/>
              <a:gd name="T27" fmla="*/ 2147483647 h 46"/>
              <a:gd name="T28" fmla="*/ 2147483647 w 37"/>
              <a:gd name="T29" fmla="*/ 2147483647 h 46"/>
              <a:gd name="T30" fmla="*/ 2147483647 w 37"/>
              <a:gd name="T31" fmla="*/ 2147483647 h 46"/>
              <a:gd name="T32" fmla="*/ 2147483647 w 37"/>
              <a:gd name="T33" fmla="*/ 2147483647 h 46"/>
              <a:gd name="T34" fmla="*/ 2147483647 w 37"/>
              <a:gd name="T35" fmla="*/ 2147483647 h 46"/>
              <a:gd name="T36" fmla="*/ 0 w 37"/>
              <a:gd name="T37" fmla="*/ 2147483647 h 46"/>
              <a:gd name="T38" fmla="*/ 0 w 37"/>
              <a:gd name="T39" fmla="*/ 0 h 46"/>
              <a:gd name="T40" fmla="*/ 2147483647 w 37"/>
              <a:gd name="T41" fmla="*/ 2147483647 h 46"/>
              <a:gd name="T42" fmla="*/ 2147483647 w 37"/>
              <a:gd name="T43" fmla="*/ 2147483647 h 4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37"/>
              <a:gd name="T67" fmla="*/ 0 h 46"/>
              <a:gd name="T68" fmla="*/ 37 w 37"/>
              <a:gd name="T69" fmla="*/ 46 h 4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37" h="46">
                <a:moveTo>
                  <a:pt x="37" y="8"/>
                </a:moveTo>
                <a:lnTo>
                  <a:pt x="35" y="25"/>
                </a:lnTo>
                <a:lnTo>
                  <a:pt x="33" y="38"/>
                </a:lnTo>
                <a:lnTo>
                  <a:pt x="26" y="45"/>
                </a:lnTo>
                <a:lnTo>
                  <a:pt x="22" y="45"/>
                </a:lnTo>
                <a:lnTo>
                  <a:pt x="18" y="45"/>
                </a:lnTo>
                <a:lnTo>
                  <a:pt x="14" y="46"/>
                </a:lnTo>
                <a:lnTo>
                  <a:pt x="13" y="44"/>
                </a:lnTo>
                <a:lnTo>
                  <a:pt x="12" y="42"/>
                </a:lnTo>
                <a:lnTo>
                  <a:pt x="10" y="40"/>
                </a:lnTo>
                <a:lnTo>
                  <a:pt x="8" y="42"/>
                </a:lnTo>
                <a:lnTo>
                  <a:pt x="7" y="43"/>
                </a:lnTo>
                <a:lnTo>
                  <a:pt x="6" y="44"/>
                </a:lnTo>
                <a:lnTo>
                  <a:pt x="4" y="45"/>
                </a:lnTo>
                <a:lnTo>
                  <a:pt x="1" y="45"/>
                </a:lnTo>
                <a:lnTo>
                  <a:pt x="1" y="29"/>
                </a:lnTo>
                <a:lnTo>
                  <a:pt x="1" y="23"/>
                </a:lnTo>
                <a:lnTo>
                  <a:pt x="1" y="17"/>
                </a:lnTo>
                <a:lnTo>
                  <a:pt x="0" y="7"/>
                </a:lnTo>
                <a:lnTo>
                  <a:pt x="0" y="0"/>
                </a:lnTo>
                <a:lnTo>
                  <a:pt x="32" y="7"/>
                </a:lnTo>
                <a:lnTo>
                  <a:pt x="37" y="8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5" name="Freeform 163"/>
          <xdr:cNvSpPr>
            <a:spLocks/>
          </xdr:cNvSpPr>
        </xdr:nvSpPr>
        <xdr:spPr bwMode="auto">
          <a:xfrm>
            <a:off x="1152978" y="3522636"/>
            <a:ext cx="571067" cy="273725"/>
          </a:xfrm>
          <a:custGeom>
            <a:avLst/>
            <a:gdLst>
              <a:gd name="T0" fmla="*/ 2147483647 w 60"/>
              <a:gd name="T1" fmla="*/ 2147483647 h 28"/>
              <a:gd name="T2" fmla="*/ 2147483647 w 60"/>
              <a:gd name="T3" fmla="*/ 2147483647 h 28"/>
              <a:gd name="T4" fmla="*/ 2147483647 w 60"/>
              <a:gd name="T5" fmla="*/ 2147483647 h 28"/>
              <a:gd name="T6" fmla="*/ 2147483647 w 60"/>
              <a:gd name="T7" fmla="*/ 2147483647 h 28"/>
              <a:gd name="T8" fmla="*/ 2147483647 w 60"/>
              <a:gd name="T9" fmla="*/ 2147483647 h 28"/>
              <a:gd name="T10" fmla="*/ 2147483647 w 60"/>
              <a:gd name="T11" fmla="*/ 2147483647 h 28"/>
              <a:gd name="T12" fmla="*/ 2147483647 w 60"/>
              <a:gd name="T13" fmla="*/ 2147483647 h 28"/>
              <a:gd name="T14" fmla="*/ 2147483647 w 60"/>
              <a:gd name="T15" fmla="*/ 2147483647 h 28"/>
              <a:gd name="T16" fmla="*/ 2147483647 w 60"/>
              <a:gd name="T17" fmla="*/ 2147483647 h 28"/>
              <a:gd name="T18" fmla="*/ 2147483647 w 60"/>
              <a:gd name="T19" fmla="*/ 2147483647 h 28"/>
              <a:gd name="T20" fmla="*/ 2147483647 w 60"/>
              <a:gd name="T21" fmla="*/ 2147483647 h 28"/>
              <a:gd name="T22" fmla="*/ 2147483647 w 60"/>
              <a:gd name="T23" fmla="*/ 2147483647 h 28"/>
              <a:gd name="T24" fmla="*/ 2147483647 w 60"/>
              <a:gd name="T25" fmla="*/ 2147483647 h 28"/>
              <a:gd name="T26" fmla="*/ 2147483647 w 60"/>
              <a:gd name="T27" fmla="*/ 2147483647 h 28"/>
              <a:gd name="T28" fmla="*/ 2147483647 w 60"/>
              <a:gd name="T29" fmla="*/ 2147483647 h 28"/>
              <a:gd name="T30" fmla="*/ 2147483647 w 60"/>
              <a:gd name="T31" fmla="*/ 2147483647 h 28"/>
              <a:gd name="T32" fmla="*/ 2147483647 w 60"/>
              <a:gd name="T33" fmla="*/ 2147483647 h 28"/>
              <a:gd name="T34" fmla="*/ 2147483647 w 60"/>
              <a:gd name="T35" fmla="*/ 2147483647 h 28"/>
              <a:gd name="T36" fmla="*/ 0 w 60"/>
              <a:gd name="T37" fmla="*/ 2147483647 h 28"/>
              <a:gd name="T38" fmla="*/ 0 w 60"/>
              <a:gd name="T39" fmla="*/ 2147483647 h 28"/>
              <a:gd name="T40" fmla="*/ 2147483647 w 60"/>
              <a:gd name="T41" fmla="*/ 2147483647 h 28"/>
              <a:gd name="T42" fmla="*/ 2147483647 w 60"/>
              <a:gd name="T43" fmla="*/ 2147483647 h 28"/>
              <a:gd name="T44" fmla="*/ 2147483647 w 60"/>
              <a:gd name="T45" fmla="*/ 2147483647 h 28"/>
              <a:gd name="T46" fmla="*/ 2147483647 w 60"/>
              <a:gd name="T47" fmla="*/ 2147483647 h 28"/>
              <a:gd name="T48" fmla="*/ 2147483647 w 60"/>
              <a:gd name="T49" fmla="*/ 2147483647 h 28"/>
              <a:gd name="T50" fmla="*/ 2147483647 w 60"/>
              <a:gd name="T51" fmla="*/ 2147483647 h 28"/>
              <a:gd name="T52" fmla="*/ 2147483647 w 60"/>
              <a:gd name="T53" fmla="*/ 2147483647 h 28"/>
              <a:gd name="T54" fmla="*/ 2147483647 w 60"/>
              <a:gd name="T55" fmla="*/ 2147483647 h 28"/>
              <a:gd name="T56" fmla="*/ 2147483647 w 60"/>
              <a:gd name="T57" fmla="*/ 0 h 28"/>
              <a:gd name="T58" fmla="*/ 2147483647 w 60"/>
              <a:gd name="T59" fmla="*/ 0 h 28"/>
              <a:gd name="T60" fmla="*/ 2147483647 w 60"/>
              <a:gd name="T61" fmla="*/ 0 h 28"/>
              <a:gd name="T62" fmla="*/ 2147483647 w 60"/>
              <a:gd name="T63" fmla="*/ 0 h 28"/>
              <a:gd name="T64" fmla="*/ 2147483647 w 60"/>
              <a:gd name="T65" fmla="*/ 2147483647 h 28"/>
              <a:gd name="T66" fmla="*/ 2147483647 w 60"/>
              <a:gd name="T67" fmla="*/ 2147483647 h 28"/>
              <a:gd name="T68" fmla="*/ 2147483647 w 60"/>
              <a:gd name="T69" fmla="*/ 2147483647 h 28"/>
              <a:gd name="T70" fmla="*/ 2147483647 w 60"/>
              <a:gd name="T71" fmla="*/ 2147483647 h 28"/>
              <a:gd name="T72" fmla="*/ 2147483647 w 60"/>
              <a:gd name="T73" fmla="*/ 2147483647 h 28"/>
              <a:gd name="T74" fmla="*/ 2147483647 w 60"/>
              <a:gd name="T75" fmla="*/ 2147483647 h 28"/>
              <a:gd name="T76" fmla="*/ 2147483647 w 60"/>
              <a:gd name="T77" fmla="*/ 2147483647 h 28"/>
              <a:gd name="T78" fmla="*/ 2147483647 w 60"/>
              <a:gd name="T79" fmla="*/ 2147483647 h 28"/>
              <a:gd name="T80" fmla="*/ 2147483647 w 60"/>
              <a:gd name="T81" fmla="*/ 2147483647 h 28"/>
              <a:gd name="T82" fmla="*/ 2147483647 w 60"/>
              <a:gd name="T83" fmla="*/ 2147483647 h 28"/>
              <a:gd name="T84" fmla="*/ 2147483647 w 60"/>
              <a:gd name="T85" fmla="*/ 2147483647 h 28"/>
              <a:gd name="T86" fmla="*/ 2147483647 w 60"/>
              <a:gd name="T87" fmla="*/ 2147483647 h 28"/>
              <a:gd name="T88" fmla="*/ 2147483647 w 60"/>
              <a:gd name="T89" fmla="*/ 2147483647 h 2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60"/>
              <a:gd name="T136" fmla="*/ 0 h 28"/>
              <a:gd name="T137" fmla="*/ 60 w 60"/>
              <a:gd name="T138" fmla="*/ 28 h 28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60" h="28">
                <a:moveTo>
                  <a:pt x="59" y="20"/>
                </a:moveTo>
                <a:lnTo>
                  <a:pt x="52" y="20"/>
                </a:lnTo>
                <a:lnTo>
                  <a:pt x="49" y="20"/>
                </a:lnTo>
                <a:lnTo>
                  <a:pt x="45" y="21"/>
                </a:lnTo>
                <a:lnTo>
                  <a:pt x="36" y="21"/>
                </a:lnTo>
                <a:lnTo>
                  <a:pt x="34" y="27"/>
                </a:lnTo>
                <a:lnTo>
                  <a:pt x="27" y="26"/>
                </a:lnTo>
                <a:lnTo>
                  <a:pt x="24" y="25"/>
                </a:lnTo>
                <a:lnTo>
                  <a:pt x="20" y="22"/>
                </a:lnTo>
                <a:lnTo>
                  <a:pt x="19" y="22"/>
                </a:lnTo>
                <a:lnTo>
                  <a:pt x="18" y="22"/>
                </a:lnTo>
                <a:lnTo>
                  <a:pt x="17" y="23"/>
                </a:lnTo>
                <a:lnTo>
                  <a:pt x="15" y="23"/>
                </a:lnTo>
                <a:lnTo>
                  <a:pt x="12" y="24"/>
                </a:lnTo>
                <a:lnTo>
                  <a:pt x="11" y="25"/>
                </a:lnTo>
                <a:lnTo>
                  <a:pt x="6" y="26"/>
                </a:lnTo>
                <a:lnTo>
                  <a:pt x="4" y="27"/>
                </a:lnTo>
                <a:lnTo>
                  <a:pt x="0" y="28"/>
                </a:lnTo>
                <a:lnTo>
                  <a:pt x="0" y="25"/>
                </a:lnTo>
                <a:lnTo>
                  <a:pt x="1" y="21"/>
                </a:lnTo>
                <a:lnTo>
                  <a:pt x="1" y="13"/>
                </a:lnTo>
                <a:lnTo>
                  <a:pt x="4" y="13"/>
                </a:lnTo>
                <a:lnTo>
                  <a:pt x="5" y="11"/>
                </a:lnTo>
                <a:lnTo>
                  <a:pt x="5" y="9"/>
                </a:lnTo>
                <a:lnTo>
                  <a:pt x="5" y="7"/>
                </a:lnTo>
                <a:lnTo>
                  <a:pt x="6" y="1"/>
                </a:lnTo>
                <a:lnTo>
                  <a:pt x="14" y="1"/>
                </a:lnTo>
                <a:lnTo>
                  <a:pt x="18" y="0"/>
                </a:lnTo>
                <a:lnTo>
                  <a:pt x="23" y="0"/>
                </a:lnTo>
                <a:lnTo>
                  <a:pt x="29" y="0"/>
                </a:lnTo>
                <a:lnTo>
                  <a:pt x="32" y="0"/>
                </a:lnTo>
                <a:lnTo>
                  <a:pt x="36" y="1"/>
                </a:lnTo>
                <a:lnTo>
                  <a:pt x="37" y="1"/>
                </a:lnTo>
                <a:lnTo>
                  <a:pt x="39" y="2"/>
                </a:lnTo>
                <a:lnTo>
                  <a:pt x="39" y="3"/>
                </a:lnTo>
                <a:lnTo>
                  <a:pt x="41" y="6"/>
                </a:lnTo>
                <a:lnTo>
                  <a:pt x="42" y="7"/>
                </a:lnTo>
                <a:lnTo>
                  <a:pt x="43" y="7"/>
                </a:lnTo>
                <a:lnTo>
                  <a:pt x="48" y="9"/>
                </a:lnTo>
                <a:lnTo>
                  <a:pt x="51" y="9"/>
                </a:lnTo>
                <a:lnTo>
                  <a:pt x="54" y="13"/>
                </a:lnTo>
                <a:lnTo>
                  <a:pt x="55" y="14"/>
                </a:lnTo>
                <a:lnTo>
                  <a:pt x="60" y="16"/>
                </a:lnTo>
                <a:lnTo>
                  <a:pt x="59" y="20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6" name="Freeform 164"/>
          <xdr:cNvSpPr>
            <a:spLocks/>
          </xdr:cNvSpPr>
        </xdr:nvSpPr>
        <xdr:spPr bwMode="auto">
          <a:xfrm>
            <a:off x="1028814" y="4033210"/>
            <a:ext cx="848047" cy="597930"/>
          </a:xfrm>
          <a:custGeom>
            <a:avLst/>
            <a:gdLst>
              <a:gd name="T0" fmla="*/ 0 w 89"/>
              <a:gd name="T1" fmla="*/ 2147483647 h 61"/>
              <a:gd name="T2" fmla="*/ 2147483647 w 89"/>
              <a:gd name="T3" fmla="*/ 2147483647 h 61"/>
              <a:gd name="T4" fmla="*/ 2147483647 w 89"/>
              <a:gd name="T5" fmla="*/ 2147483647 h 61"/>
              <a:gd name="T6" fmla="*/ 2147483647 w 89"/>
              <a:gd name="T7" fmla="*/ 2147483647 h 61"/>
              <a:gd name="T8" fmla="*/ 2147483647 w 89"/>
              <a:gd name="T9" fmla="*/ 2147483647 h 61"/>
              <a:gd name="T10" fmla="*/ 2147483647 w 89"/>
              <a:gd name="T11" fmla="*/ 2147483647 h 61"/>
              <a:gd name="T12" fmla="*/ 2147483647 w 89"/>
              <a:gd name="T13" fmla="*/ 2147483647 h 61"/>
              <a:gd name="T14" fmla="*/ 2147483647 w 89"/>
              <a:gd name="T15" fmla="*/ 2147483647 h 61"/>
              <a:gd name="T16" fmla="*/ 2147483647 w 89"/>
              <a:gd name="T17" fmla="*/ 2147483647 h 61"/>
              <a:gd name="T18" fmla="*/ 2147483647 w 89"/>
              <a:gd name="T19" fmla="*/ 2147483647 h 61"/>
              <a:gd name="T20" fmla="*/ 2147483647 w 89"/>
              <a:gd name="T21" fmla="*/ 2147483647 h 61"/>
              <a:gd name="T22" fmla="*/ 2147483647 w 89"/>
              <a:gd name="T23" fmla="*/ 2147483647 h 61"/>
              <a:gd name="T24" fmla="*/ 2147483647 w 89"/>
              <a:gd name="T25" fmla="*/ 2147483647 h 61"/>
              <a:gd name="T26" fmla="*/ 2147483647 w 89"/>
              <a:gd name="T27" fmla="*/ 2147483647 h 61"/>
              <a:gd name="T28" fmla="*/ 2147483647 w 89"/>
              <a:gd name="T29" fmla="*/ 2147483647 h 61"/>
              <a:gd name="T30" fmla="*/ 2147483647 w 89"/>
              <a:gd name="T31" fmla="*/ 2147483647 h 61"/>
              <a:gd name="T32" fmla="*/ 2147483647 w 89"/>
              <a:gd name="T33" fmla="*/ 2147483647 h 61"/>
              <a:gd name="T34" fmla="*/ 2147483647 w 89"/>
              <a:gd name="T35" fmla="*/ 2147483647 h 61"/>
              <a:gd name="T36" fmla="*/ 2147483647 w 89"/>
              <a:gd name="T37" fmla="*/ 2147483647 h 61"/>
              <a:gd name="T38" fmla="*/ 2147483647 w 89"/>
              <a:gd name="T39" fmla="*/ 2147483647 h 61"/>
              <a:gd name="T40" fmla="*/ 2147483647 w 89"/>
              <a:gd name="T41" fmla="*/ 2147483647 h 61"/>
              <a:gd name="T42" fmla="*/ 2147483647 w 89"/>
              <a:gd name="T43" fmla="*/ 2147483647 h 61"/>
              <a:gd name="T44" fmla="*/ 2147483647 w 89"/>
              <a:gd name="T45" fmla="*/ 2147483647 h 61"/>
              <a:gd name="T46" fmla="*/ 2147483647 w 89"/>
              <a:gd name="T47" fmla="*/ 2147483647 h 61"/>
              <a:gd name="T48" fmla="*/ 2147483647 w 89"/>
              <a:gd name="T49" fmla="*/ 2147483647 h 61"/>
              <a:gd name="T50" fmla="*/ 2147483647 w 89"/>
              <a:gd name="T51" fmla="*/ 2147483647 h 61"/>
              <a:gd name="T52" fmla="*/ 2147483647 w 89"/>
              <a:gd name="T53" fmla="*/ 2147483647 h 61"/>
              <a:gd name="T54" fmla="*/ 2147483647 w 89"/>
              <a:gd name="T55" fmla="*/ 2147483647 h 61"/>
              <a:gd name="T56" fmla="*/ 2147483647 w 89"/>
              <a:gd name="T57" fmla="*/ 2147483647 h 61"/>
              <a:gd name="T58" fmla="*/ 2147483647 w 89"/>
              <a:gd name="T59" fmla="*/ 2147483647 h 61"/>
              <a:gd name="T60" fmla="*/ 2147483647 w 89"/>
              <a:gd name="T61" fmla="*/ 2147483647 h 61"/>
              <a:gd name="T62" fmla="*/ 2147483647 w 89"/>
              <a:gd name="T63" fmla="*/ 2147483647 h 61"/>
              <a:gd name="T64" fmla="*/ 2147483647 w 89"/>
              <a:gd name="T65" fmla="*/ 2147483647 h 61"/>
              <a:gd name="T66" fmla="*/ 2147483647 w 89"/>
              <a:gd name="T67" fmla="*/ 2147483647 h 61"/>
              <a:gd name="T68" fmla="*/ 2147483647 w 89"/>
              <a:gd name="T69" fmla="*/ 2147483647 h 61"/>
              <a:gd name="T70" fmla="*/ 2147483647 w 89"/>
              <a:gd name="T71" fmla="*/ 2147483647 h 61"/>
              <a:gd name="T72" fmla="*/ 2147483647 w 89"/>
              <a:gd name="T73" fmla="*/ 2147483647 h 61"/>
              <a:gd name="T74" fmla="*/ 2147483647 w 89"/>
              <a:gd name="T75" fmla="*/ 2147483647 h 61"/>
              <a:gd name="T76" fmla="*/ 2147483647 w 89"/>
              <a:gd name="T77" fmla="*/ 2147483647 h 61"/>
              <a:gd name="T78" fmla="*/ 2147483647 w 89"/>
              <a:gd name="T79" fmla="*/ 2147483647 h 61"/>
              <a:gd name="T80" fmla="*/ 2147483647 w 89"/>
              <a:gd name="T81" fmla="*/ 2147483647 h 61"/>
              <a:gd name="T82" fmla="*/ 2147483647 w 89"/>
              <a:gd name="T83" fmla="*/ 0 h 61"/>
              <a:gd name="T84" fmla="*/ 2147483647 w 89"/>
              <a:gd name="T85" fmla="*/ 2147483647 h 61"/>
              <a:gd name="T86" fmla="*/ 2147483647 w 89"/>
              <a:gd name="T87" fmla="*/ 2147483647 h 61"/>
              <a:gd name="T88" fmla="*/ 2147483647 w 89"/>
              <a:gd name="T89" fmla="*/ 2147483647 h 61"/>
              <a:gd name="T90" fmla="*/ 0 w 89"/>
              <a:gd name="T91" fmla="*/ 2147483647 h 6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89"/>
              <a:gd name="T139" fmla="*/ 0 h 61"/>
              <a:gd name="T140" fmla="*/ 89 w 89"/>
              <a:gd name="T141" fmla="*/ 61 h 61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89" h="61">
                <a:moveTo>
                  <a:pt x="0" y="11"/>
                </a:moveTo>
                <a:lnTo>
                  <a:pt x="1" y="13"/>
                </a:lnTo>
                <a:lnTo>
                  <a:pt x="4" y="18"/>
                </a:lnTo>
                <a:lnTo>
                  <a:pt x="7" y="21"/>
                </a:lnTo>
                <a:lnTo>
                  <a:pt x="11" y="25"/>
                </a:lnTo>
                <a:lnTo>
                  <a:pt x="11" y="26"/>
                </a:lnTo>
                <a:lnTo>
                  <a:pt x="19" y="38"/>
                </a:lnTo>
                <a:lnTo>
                  <a:pt x="22" y="44"/>
                </a:lnTo>
                <a:lnTo>
                  <a:pt x="26" y="49"/>
                </a:lnTo>
                <a:lnTo>
                  <a:pt x="34" y="58"/>
                </a:lnTo>
                <a:lnTo>
                  <a:pt x="37" y="60"/>
                </a:lnTo>
                <a:lnTo>
                  <a:pt x="49" y="59"/>
                </a:lnTo>
                <a:lnTo>
                  <a:pt x="53" y="59"/>
                </a:lnTo>
                <a:lnTo>
                  <a:pt x="67" y="60"/>
                </a:lnTo>
                <a:lnTo>
                  <a:pt x="70" y="61"/>
                </a:lnTo>
                <a:lnTo>
                  <a:pt x="70" y="59"/>
                </a:lnTo>
                <a:lnTo>
                  <a:pt x="70" y="58"/>
                </a:lnTo>
                <a:lnTo>
                  <a:pt x="69" y="55"/>
                </a:lnTo>
                <a:lnTo>
                  <a:pt x="69" y="50"/>
                </a:lnTo>
                <a:lnTo>
                  <a:pt x="70" y="48"/>
                </a:lnTo>
                <a:lnTo>
                  <a:pt x="71" y="46"/>
                </a:lnTo>
                <a:lnTo>
                  <a:pt x="72" y="41"/>
                </a:lnTo>
                <a:lnTo>
                  <a:pt x="72" y="32"/>
                </a:lnTo>
                <a:lnTo>
                  <a:pt x="75" y="29"/>
                </a:lnTo>
                <a:lnTo>
                  <a:pt x="76" y="29"/>
                </a:lnTo>
                <a:lnTo>
                  <a:pt x="81" y="23"/>
                </a:lnTo>
                <a:lnTo>
                  <a:pt x="81" y="22"/>
                </a:lnTo>
                <a:lnTo>
                  <a:pt x="82" y="22"/>
                </a:lnTo>
                <a:lnTo>
                  <a:pt x="83" y="20"/>
                </a:lnTo>
                <a:lnTo>
                  <a:pt x="88" y="8"/>
                </a:lnTo>
                <a:lnTo>
                  <a:pt x="88" y="7"/>
                </a:lnTo>
                <a:lnTo>
                  <a:pt x="88" y="6"/>
                </a:lnTo>
                <a:lnTo>
                  <a:pt x="89" y="5"/>
                </a:lnTo>
                <a:lnTo>
                  <a:pt x="89" y="3"/>
                </a:lnTo>
                <a:lnTo>
                  <a:pt x="88" y="1"/>
                </a:lnTo>
                <a:lnTo>
                  <a:pt x="88" y="0"/>
                </a:lnTo>
                <a:lnTo>
                  <a:pt x="71" y="3"/>
                </a:lnTo>
                <a:lnTo>
                  <a:pt x="36" y="7"/>
                </a:lnTo>
                <a:lnTo>
                  <a:pt x="8" y="10"/>
                </a:lnTo>
                <a:lnTo>
                  <a:pt x="0" y="11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7" name="Freeform 165"/>
          <xdr:cNvSpPr>
            <a:spLocks/>
          </xdr:cNvSpPr>
        </xdr:nvSpPr>
        <xdr:spPr bwMode="auto">
          <a:xfrm>
            <a:off x="3171814" y="3924493"/>
            <a:ext cx="714335" cy="638705"/>
          </a:xfrm>
          <a:custGeom>
            <a:avLst/>
            <a:gdLst>
              <a:gd name="T0" fmla="*/ 2147483647 w 75"/>
              <a:gd name="T1" fmla="*/ 2147483647 h 65"/>
              <a:gd name="T2" fmla="*/ 2147483647 w 75"/>
              <a:gd name="T3" fmla="*/ 2147483647 h 65"/>
              <a:gd name="T4" fmla="*/ 2147483647 w 75"/>
              <a:gd name="T5" fmla="*/ 2147483647 h 65"/>
              <a:gd name="T6" fmla="*/ 2147483647 w 75"/>
              <a:gd name="T7" fmla="*/ 2147483647 h 65"/>
              <a:gd name="T8" fmla="*/ 2147483647 w 75"/>
              <a:gd name="T9" fmla="*/ 2147483647 h 65"/>
              <a:gd name="T10" fmla="*/ 2147483647 w 75"/>
              <a:gd name="T11" fmla="*/ 2147483647 h 65"/>
              <a:gd name="T12" fmla="*/ 2147483647 w 75"/>
              <a:gd name="T13" fmla="*/ 2147483647 h 65"/>
              <a:gd name="T14" fmla="*/ 2147483647 w 75"/>
              <a:gd name="T15" fmla="*/ 2147483647 h 65"/>
              <a:gd name="T16" fmla="*/ 2147483647 w 75"/>
              <a:gd name="T17" fmla="*/ 2147483647 h 65"/>
              <a:gd name="T18" fmla="*/ 2147483647 w 75"/>
              <a:gd name="T19" fmla="*/ 2147483647 h 65"/>
              <a:gd name="T20" fmla="*/ 2147483647 w 75"/>
              <a:gd name="T21" fmla="*/ 2147483647 h 65"/>
              <a:gd name="T22" fmla="*/ 2147483647 w 75"/>
              <a:gd name="T23" fmla="*/ 2147483647 h 65"/>
              <a:gd name="T24" fmla="*/ 2147483647 w 75"/>
              <a:gd name="T25" fmla="*/ 2147483647 h 65"/>
              <a:gd name="T26" fmla="*/ 2147483647 w 75"/>
              <a:gd name="T27" fmla="*/ 2147483647 h 65"/>
              <a:gd name="T28" fmla="*/ 2147483647 w 75"/>
              <a:gd name="T29" fmla="*/ 2147483647 h 65"/>
              <a:gd name="T30" fmla="*/ 2147483647 w 75"/>
              <a:gd name="T31" fmla="*/ 2147483647 h 65"/>
              <a:gd name="T32" fmla="*/ 2147483647 w 75"/>
              <a:gd name="T33" fmla="*/ 2147483647 h 65"/>
              <a:gd name="T34" fmla="*/ 2147483647 w 75"/>
              <a:gd name="T35" fmla="*/ 2147483647 h 65"/>
              <a:gd name="T36" fmla="*/ 2147483647 w 75"/>
              <a:gd name="T37" fmla="*/ 2147483647 h 65"/>
              <a:gd name="T38" fmla="*/ 2147483647 w 75"/>
              <a:gd name="T39" fmla="*/ 2147483647 h 65"/>
              <a:gd name="T40" fmla="*/ 2147483647 w 75"/>
              <a:gd name="T41" fmla="*/ 2147483647 h 65"/>
              <a:gd name="T42" fmla="*/ 2147483647 w 75"/>
              <a:gd name="T43" fmla="*/ 2147483647 h 65"/>
              <a:gd name="T44" fmla="*/ 2147483647 w 75"/>
              <a:gd name="T45" fmla="*/ 2147483647 h 65"/>
              <a:gd name="T46" fmla="*/ 2147483647 w 75"/>
              <a:gd name="T47" fmla="*/ 2147483647 h 65"/>
              <a:gd name="T48" fmla="*/ 2147483647 w 75"/>
              <a:gd name="T49" fmla="*/ 2147483647 h 65"/>
              <a:gd name="T50" fmla="*/ 0 w 75"/>
              <a:gd name="T51" fmla="*/ 2147483647 h 65"/>
              <a:gd name="T52" fmla="*/ 2147483647 w 75"/>
              <a:gd name="T53" fmla="*/ 2147483647 h 65"/>
              <a:gd name="T54" fmla="*/ 2147483647 w 75"/>
              <a:gd name="T55" fmla="*/ 2147483647 h 65"/>
              <a:gd name="T56" fmla="*/ 2147483647 w 75"/>
              <a:gd name="T57" fmla="*/ 2147483647 h 65"/>
              <a:gd name="T58" fmla="*/ 2147483647 w 75"/>
              <a:gd name="T59" fmla="*/ 2147483647 h 65"/>
              <a:gd name="T60" fmla="*/ 2147483647 w 75"/>
              <a:gd name="T61" fmla="*/ 2147483647 h 65"/>
              <a:gd name="T62" fmla="*/ 2147483647 w 75"/>
              <a:gd name="T63" fmla="*/ 2147483647 h 65"/>
              <a:gd name="T64" fmla="*/ 2147483647 w 75"/>
              <a:gd name="T65" fmla="*/ 2147483647 h 65"/>
              <a:gd name="T66" fmla="*/ 2147483647 w 75"/>
              <a:gd name="T67" fmla="*/ 2147483647 h 65"/>
              <a:gd name="T68" fmla="*/ 2147483647 w 75"/>
              <a:gd name="T69" fmla="*/ 2147483647 h 65"/>
              <a:gd name="T70" fmla="*/ 2147483647 w 75"/>
              <a:gd name="T71" fmla="*/ 0 h 65"/>
              <a:gd name="T72" fmla="*/ 2147483647 w 75"/>
              <a:gd name="T73" fmla="*/ 0 h 65"/>
              <a:gd name="T74" fmla="*/ 2147483647 w 75"/>
              <a:gd name="T75" fmla="*/ 0 h 65"/>
              <a:gd name="T76" fmla="*/ 2147483647 w 75"/>
              <a:gd name="T77" fmla="*/ 2147483647 h 65"/>
              <a:gd name="T78" fmla="*/ 2147483647 w 75"/>
              <a:gd name="T79" fmla="*/ 2147483647 h 65"/>
              <a:gd name="T80" fmla="*/ 2147483647 w 75"/>
              <a:gd name="T81" fmla="*/ 2147483647 h 65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75"/>
              <a:gd name="T124" fmla="*/ 0 h 65"/>
              <a:gd name="T125" fmla="*/ 75 w 75"/>
              <a:gd name="T126" fmla="*/ 65 h 65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75" h="65">
                <a:moveTo>
                  <a:pt x="49" y="2"/>
                </a:moveTo>
                <a:lnTo>
                  <a:pt x="49" y="4"/>
                </a:lnTo>
                <a:lnTo>
                  <a:pt x="50" y="5"/>
                </a:lnTo>
                <a:lnTo>
                  <a:pt x="56" y="21"/>
                </a:lnTo>
                <a:lnTo>
                  <a:pt x="59" y="27"/>
                </a:lnTo>
                <a:lnTo>
                  <a:pt x="66" y="35"/>
                </a:lnTo>
                <a:lnTo>
                  <a:pt x="66" y="36"/>
                </a:lnTo>
                <a:lnTo>
                  <a:pt x="67" y="37"/>
                </a:lnTo>
                <a:lnTo>
                  <a:pt x="68" y="44"/>
                </a:lnTo>
                <a:lnTo>
                  <a:pt x="72" y="57"/>
                </a:lnTo>
                <a:lnTo>
                  <a:pt x="75" y="65"/>
                </a:lnTo>
                <a:lnTo>
                  <a:pt x="72" y="64"/>
                </a:lnTo>
                <a:lnTo>
                  <a:pt x="68" y="63"/>
                </a:lnTo>
                <a:lnTo>
                  <a:pt x="59" y="61"/>
                </a:lnTo>
                <a:lnTo>
                  <a:pt x="58" y="60"/>
                </a:lnTo>
                <a:lnTo>
                  <a:pt x="53" y="59"/>
                </a:lnTo>
                <a:lnTo>
                  <a:pt x="48" y="58"/>
                </a:lnTo>
                <a:lnTo>
                  <a:pt x="38" y="55"/>
                </a:lnTo>
                <a:lnTo>
                  <a:pt x="34" y="54"/>
                </a:lnTo>
                <a:lnTo>
                  <a:pt x="29" y="52"/>
                </a:lnTo>
                <a:lnTo>
                  <a:pt x="23" y="51"/>
                </a:lnTo>
                <a:lnTo>
                  <a:pt x="14" y="48"/>
                </a:lnTo>
                <a:lnTo>
                  <a:pt x="13" y="48"/>
                </a:lnTo>
                <a:lnTo>
                  <a:pt x="8" y="47"/>
                </a:lnTo>
                <a:lnTo>
                  <a:pt x="0" y="44"/>
                </a:lnTo>
                <a:lnTo>
                  <a:pt x="1" y="44"/>
                </a:lnTo>
                <a:lnTo>
                  <a:pt x="2" y="44"/>
                </a:lnTo>
                <a:lnTo>
                  <a:pt x="4" y="44"/>
                </a:lnTo>
                <a:lnTo>
                  <a:pt x="5" y="41"/>
                </a:lnTo>
                <a:lnTo>
                  <a:pt x="8" y="31"/>
                </a:lnTo>
                <a:lnTo>
                  <a:pt x="11" y="23"/>
                </a:lnTo>
                <a:lnTo>
                  <a:pt x="14" y="14"/>
                </a:lnTo>
                <a:lnTo>
                  <a:pt x="17" y="9"/>
                </a:lnTo>
                <a:lnTo>
                  <a:pt x="18" y="4"/>
                </a:lnTo>
                <a:lnTo>
                  <a:pt x="20" y="0"/>
                </a:lnTo>
                <a:lnTo>
                  <a:pt x="22" y="0"/>
                </a:lnTo>
                <a:lnTo>
                  <a:pt x="33" y="0"/>
                </a:lnTo>
                <a:lnTo>
                  <a:pt x="39" y="1"/>
                </a:lnTo>
                <a:lnTo>
                  <a:pt x="46" y="2"/>
                </a:lnTo>
                <a:lnTo>
                  <a:pt x="49" y="2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8" name="Freeform 166"/>
          <xdr:cNvSpPr>
            <a:spLocks/>
          </xdr:cNvSpPr>
        </xdr:nvSpPr>
        <xdr:spPr bwMode="auto">
          <a:xfrm>
            <a:off x="3637822" y="3943905"/>
            <a:ext cx="485109" cy="687235"/>
          </a:xfrm>
          <a:custGeom>
            <a:avLst/>
            <a:gdLst>
              <a:gd name="T0" fmla="*/ 2147483647 w 51"/>
              <a:gd name="T1" fmla="*/ 2147483647 h 70"/>
              <a:gd name="T2" fmla="*/ 2147483647 w 51"/>
              <a:gd name="T3" fmla="*/ 2147483647 h 70"/>
              <a:gd name="T4" fmla="*/ 2147483647 w 51"/>
              <a:gd name="T5" fmla="*/ 2147483647 h 70"/>
              <a:gd name="T6" fmla="*/ 2147483647 w 51"/>
              <a:gd name="T7" fmla="*/ 2147483647 h 70"/>
              <a:gd name="T8" fmla="*/ 2147483647 w 51"/>
              <a:gd name="T9" fmla="*/ 2147483647 h 70"/>
              <a:gd name="T10" fmla="*/ 2147483647 w 51"/>
              <a:gd name="T11" fmla="*/ 2147483647 h 70"/>
              <a:gd name="T12" fmla="*/ 2147483647 w 51"/>
              <a:gd name="T13" fmla="*/ 2147483647 h 70"/>
              <a:gd name="T14" fmla="*/ 2147483647 w 51"/>
              <a:gd name="T15" fmla="*/ 2147483647 h 70"/>
              <a:gd name="T16" fmla="*/ 2147483647 w 51"/>
              <a:gd name="T17" fmla="*/ 2147483647 h 70"/>
              <a:gd name="T18" fmla="*/ 2147483647 w 51"/>
              <a:gd name="T19" fmla="*/ 2147483647 h 70"/>
              <a:gd name="T20" fmla="*/ 2147483647 w 51"/>
              <a:gd name="T21" fmla="*/ 2147483647 h 70"/>
              <a:gd name="T22" fmla="*/ 2147483647 w 51"/>
              <a:gd name="T23" fmla="*/ 2147483647 h 70"/>
              <a:gd name="T24" fmla="*/ 2147483647 w 51"/>
              <a:gd name="T25" fmla="*/ 2147483647 h 70"/>
              <a:gd name="T26" fmla="*/ 2147483647 w 51"/>
              <a:gd name="T27" fmla="*/ 2147483647 h 70"/>
              <a:gd name="T28" fmla="*/ 2147483647 w 51"/>
              <a:gd name="T29" fmla="*/ 2147483647 h 70"/>
              <a:gd name="T30" fmla="*/ 2147483647 w 51"/>
              <a:gd name="T31" fmla="*/ 2147483647 h 70"/>
              <a:gd name="T32" fmla="*/ 2147483647 w 51"/>
              <a:gd name="T33" fmla="*/ 2147483647 h 70"/>
              <a:gd name="T34" fmla="*/ 2147483647 w 51"/>
              <a:gd name="T35" fmla="*/ 2147483647 h 70"/>
              <a:gd name="T36" fmla="*/ 2147483647 w 51"/>
              <a:gd name="T37" fmla="*/ 2147483647 h 70"/>
              <a:gd name="T38" fmla="*/ 2147483647 w 51"/>
              <a:gd name="T39" fmla="*/ 2147483647 h 70"/>
              <a:gd name="T40" fmla="*/ 2147483647 w 51"/>
              <a:gd name="T41" fmla="*/ 2147483647 h 70"/>
              <a:gd name="T42" fmla="*/ 2147483647 w 51"/>
              <a:gd name="T43" fmla="*/ 2147483647 h 70"/>
              <a:gd name="T44" fmla="*/ 2147483647 w 51"/>
              <a:gd name="T45" fmla="*/ 2147483647 h 70"/>
              <a:gd name="T46" fmla="*/ 2147483647 w 51"/>
              <a:gd name="T47" fmla="*/ 2147483647 h 70"/>
              <a:gd name="T48" fmla="*/ 2147483647 w 51"/>
              <a:gd name="T49" fmla="*/ 2147483647 h 70"/>
              <a:gd name="T50" fmla="*/ 2147483647 w 51"/>
              <a:gd name="T51" fmla="*/ 2147483647 h 70"/>
              <a:gd name="T52" fmla="*/ 2147483647 w 51"/>
              <a:gd name="T53" fmla="*/ 2147483647 h 70"/>
              <a:gd name="T54" fmla="*/ 2147483647 w 51"/>
              <a:gd name="T55" fmla="*/ 2147483647 h 70"/>
              <a:gd name="T56" fmla="*/ 2147483647 w 51"/>
              <a:gd name="T57" fmla="*/ 2147483647 h 70"/>
              <a:gd name="T58" fmla="*/ 2147483647 w 51"/>
              <a:gd name="T59" fmla="*/ 2147483647 h 70"/>
              <a:gd name="T60" fmla="*/ 2147483647 w 51"/>
              <a:gd name="T61" fmla="*/ 2147483647 h 70"/>
              <a:gd name="T62" fmla="*/ 2147483647 w 51"/>
              <a:gd name="T63" fmla="*/ 2147483647 h 70"/>
              <a:gd name="T64" fmla="*/ 2147483647 w 51"/>
              <a:gd name="T65" fmla="*/ 2147483647 h 70"/>
              <a:gd name="T66" fmla="*/ 0 w 51"/>
              <a:gd name="T67" fmla="*/ 2147483647 h 70"/>
              <a:gd name="T68" fmla="*/ 0 w 51"/>
              <a:gd name="T69" fmla="*/ 0 h 70"/>
              <a:gd name="T70" fmla="*/ 2147483647 w 51"/>
              <a:gd name="T71" fmla="*/ 2147483647 h 70"/>
              <a:gd name="T72" fmla="*/ 2147483647 w 51"/>
              <a:gd name="T73" fmla="*/ 2147483647 h 70"/>
              <a:gd name="T74" fmla="*/ 2147483647 w 51"/>
              <a:gd name="T75" fmla="*/ 2147483647 h 70"/>
              <a:gd name="T76" fmla="*/ 2147483647 w 51"/>
              <a:gd name="T77" fmla="*/ 2147483647 h 70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51"/>
              <a:gd name="T118" fmla="*/ 0 h 70"/>
              <a:gd name="T119" fmla="*/ 51 w 51"/>
              <a:gd name="T120" fmla="*/ 70 h 70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51" h="70">
                <a:moveTo>
                  <a:pt x="36" y="1"/>
                </a:moveTo>
                <a:lnTo>
                  <a:pt x="36" y="4"/>
                </a:lnTo>
                <a:lnTo>
                  <a:pt x="37" y="10"/>
                </a:lnTo>
                <a:lnTo>
                  <a:pt x="37" y="16"/>
                </a:lnTo>
                <a:lnTo>
                  <a:pt x="39" y="22"/>
                </a:lnTo>
                <a:lnTo>
                  <a:pt x="39" y="24"/>
                </a:lnTo>
                <a:lnTo>
                  <a:pt x="40" y="25"/>
                </a:lnTo>
                <a:lnTo>
                  <a:pt x="41" y="25"/>
                </a:lnTo>
                <a:lnTo>
                  <a:pt x="41" y="29"/>
                </a:lnTo>
                <a:lnTo>
                  <a:pt x="40" y="31"/>
                </a:lnTo>
                <a:lnTo>
                  <a:pt x="42" y="44"/>
                </a:lnTo>
                <a:lnTo>
                  <a:pt x="42" y="47"/>
                </a:lnTo>
                <a:lnTo>
                  <a:pt x="43" y="48"/>
                </a:lnTo>
                <a:lnTo>
                  <a:pt x="43" y="49"/>
                </a:lnTo>
                <a:lnTo>
                  <a:pt x="44" y="51"/>
                </a:lnTo>
                <a:lnTo>
                  <a:pt x="44" y="53"/>
                </a:lnTo>
                <a:lnTo>
                  <a:pt x="45" y="54"/>
                </a:lnTo>
                <a:lnTo>
                  <a:pt x="47" y="58"/>
                </a:lnTo>
                <a:lnTo>
                  <a:pt x="50" y="66"/>
                </a:lnTo>
                <a:lnTo>
                  <a:pt x="51" y="68"/>
                </a:lnTo>
                <a:lnTo>
                  <a:pt x="51" y="70"/>
                </a:lnTo>
                <a:lnTo>
                  <a:pt x="36" y="66"/>
                </a:lnTo>
                <a:lnTo>
                  <a:pt x="31" y="65"/>
                </a:lnTo>
                <a:lnTo>
                  <a:pt x="26" y="63"/>
                </a:lnTo>
                <a:lnTo>
                  <a:pt x="23" y="55"/>
                </a:lnTo>
                <a:lnTo>
                  <a:pt x="19" y="42"/>
                </a:lnTo>
                <a:lnTo>
                  <a:pt x="18" y="35"/>
                </a:lnTo>
                <a:lnTo>
                  <a:pt x="17" y="34"/>
                </a:lnTo>
                <a:lnTo>
                  <a:pt x="17" y="33"/>
                </a:lnTo>
                <a:lnTo>
                  <a:pt x="10" y="25"/>
                </a:lnTo>
                <a:lnTo>
                  <a:pt x="7" y="19"/>
                </a:lnTo>
                <a:lnTo>
                  <a:pt x="1" y="3"/>
                </a:lnTo>
                <a:lnTo>
                  <a:pt x="0" y="2"/>
                </a:lnTo>
                <a:lnTo>
                  <a:pt x="0" y="0"/>
                </a:lnTo>
                <a:lnTo>
                  <a:pt x="8" y="1"/>
                </a:lnTo>
                <a:lnTo>
                  <a:pt x="12" y="1"/>
                </a:lnTo>
                <a:lnTo>
                  <a:pt x="25" y="1"/>
                </a:lnTo>
                <a:lnTo>
                  <a:pt x="36" y="1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69" name="Freeform 167"/>
          <xdr:cNvSpPr>
            <a:spLocks/>
          </xdr:cNvSpPr>
        </xdr:nvSpPr>
        <xdr:spPr bwMode="auto">
          <a:xfrm>
            <a:off x="3723781" y="3423625"/>
            <a:ext cx="475558" cy="539692"/>
          </a:xfrm>
          <a:custGeom>
            <a:avLst/>
            <a:gdLst>
              <a:gd name="T0" fmla="*/ 2147483647 w 50"/>
              <a:gd name="T1" fmla="*/ 2147483647 h 55"/>
              <a:gd name="T2" fmla="*/ 2147483647 w 50"/>
              <a:gd name="T3" fmla="*/ 2147483647 h 55"/>
              <a:gd name="T4" fmla="*/ 2147483647 w 50"/>
              <a:gd name="T5" fmla="*/ 2147483647 h 55"/>
              <a:gd name="T6" fmla="*/ 2147483647 w 50"/>
              <a:gd name="T7" fmla="*/ 2147483647 h 55"/>
              <a:gd name="T8" fmla="*/ 2147483647 w 50"/>
              <a:gd name="T9" fmla="*/ 2147483647 h 55"/>
              <a:gd name="T10" fmla="*/ 2147483647 w 50"/>
              <a:gd name="T11" fmla="*/ 2147483647 h 55"/>
              <a:gd name="T12" fmla="*/ 2147483647 w 50"/>
              <a:gd name="T13" fmla="*/ 2147483647 h 55"/>
              <a:gd name="T14" fmla="*/ 2147483647 w 50"/>
              <a:gd name="T15" fmla="*/ 2147483647 h 55"/>
              <a:gd name="T16" fmla="*/ 2147483647 w 50"/>
              <a:gd name="T17" fmla="*/ 2147483647 h 55"/>
              <a:gd name="T18" fmla="*/ 2147483647 w 50"/>
              <a:gd name="T19" fmla="*/ 2147483647 h 55"/>
              <a:gd name="T20" fmla="*/ 2147483647 w 50"/>
              <a:gd name="T21" fmla="*/ 2147483647 h 55"/>
              <a:gd name="T22" fmla="*/ 2147483647 w 50"/>
              <a:gd name="T23" fmla="*/ 2147483647 h 55"/>
              <a:gd name="T24" fmla="*/ 2147483647 w 50"/>
              <a:gd name="T25" fmla="*/ 2147483647 h 55"/>
              <a:gd name="T26" fmla="*/ 0 w 50"/>
              <a:gd name="T27" fmla="*/ 2147483647 h 55"/>
              <a:gd name="T28" fmla="*/ 2147483647 w 50"/>
              <a:gd name="T29" fmla="*/ 2147483647 h 55"/>
              <a:gd name="T30" fmla="*/ 2147483647 w 50"/>
              <a:gd name="T31" fmla="*/ 2147483647 h 55"/>
              <a:gd name="T32" fmla="*/ 2147483647 w 50"/>
              <a:gd name="T33" fmla="*/ 2147483647 h 55"/>
              <a:gd name="T34" fmla="*/ 2147483647 w 50"/>
              <a:gd name="T35" fmla="*/ 2147483647 h 55"/>
              <a:gd name="T36" fmla="*/ 2147483647 w 50"/>
              <a:gd name="T37" fmla="*/ 2147483647 h 55"/>
              <a:gd name="T38" fmla="*/ 2147483647 w 50"/>
              <a:gd name="T39" fmla="*/ 2147483647 h 55"/>
              <a:gd name="T40" fmla="*/ 2147483647 w 50"/>
              <a:gd name="T41" fmla="*/ 2147483647 h 55"/>
              <a:gd name="T42" fmla="*/ 2147483647 w 50"/>
              <a:gd name="T43" fmla="*/ 2147483647 h 55"/>
              <a:gd name="T44" fmla="*/ 2147483647 w 50"/>
              <a:gd name="T45" fmla="*/ 2147483647 h 55"/>
              <a:gd name="T46" fmla="*/ 2147483647 w 50"/>
              <a:gd name="T47" fmla="*/ 2147483647 h 55"/>
              <a:gd name="T48" fmla="*/ 2147483647 w 50"/>
              <a:gd name="T49" fmla="*/ 0 h 55"/>
              <a:gd name="T50" fmla="*/ 2147483647 w 50"/>
              <a:gd name="T51" fmla="*/ 2147483647 h 5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50"/>
              <a:gd name="T79" fmla="*/ 0 h 55"/>
              <a:gd name="T80" fmla="*/ 50 w 50"/>
              <a:gd name="T81" fmla="*/ 55 h 5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50" h="55">
                <a:moveTo>
                  <a:pt x="50" y="10"/>
                </a:moveTo>
                <a:lnTo>
                  <a:pt x="50" y="20"/>
                </a:lnTo>
                <a:lnTo>
                  <a:pt x="49" y="32"/>
                </a:lnTo>
                <a:lnTo>
                  <a:pt x="48" y="46"/>
                </a:lnTo>
                <a:lnTo>
                  <a:pt x="48" y="55"/>
                </a:lnTo>
                <a:lnTo>
                  <a:pt x="43" y="55"/>
                </a:lnTo>
                <a:lnTo>
                  <a:pt x="35" y="55"/>
                </a:lnTo>
                <a:lnTo>
                  <a:pt x="27" y="54"/>
                </a:lnTo>
                <a:lnTo>
                  <a:pt x="16" y="54"/>
                </a:lnTo>
                <a:lnTo>
                  <a:pt x="3" y="54"/>
                </a:lnTo>
                <a:lnTo>
                  <a:pt x="2" y="45"/>
                </a:lnTo>
                <a:lnTo>
                  <a:pt x="2" y="40"/>
                </a:lnTo>
                <a:lnTo>
                  <a:pt x="1" y="31"/>
                </a:lnTo>
                <a:lnTo>
                  <a:pt x="0" y="25"/>
                </a:lnTo>
                <a:lnTo>
                  <a:pt x="2" y="25"/>
                </a:lnTo>
                <a:lnTo>
                  <a:pt x="3" y="24"/>
                </a:lnTo>
                <a:lnTo>
                  <a:pt x="5" y="23"/>
                </a:lnTo>
                <a:lnTo>
                  <a:pt x="7" y="21"/>
                </a:lnTo>
                <a:lnTo>
                  <a:pt x="10" y="18"/>
                </a:lnTo>
                <a:lnTo>
                  <a:pt x="14" y="14"/>
                </a:lnTo>
                <a:lnTo>
                  <a:pt x="15" y="13"/>
                </a:lnTo>
                <a:lnTo>
                  <a:pt x="16" y="12"/>
                </a:lnTo>
                <a:lnTo>
                  <a:pt x="18" y="8"/>
                </a:lnTo>
                <a:lnTo>
                  <a:pt x="21" y="2"/>
                </a:lnTo>
                <a:lnTo>
                  <a:pt x="22" y="0"/>
                </a:lnTo>
                <a:lnTo>
                  <a:pt x="50" y="10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0" name="Freeform 168"/>
          <xdr:cNvSpPr>
            <a:spLocks/>
          </xdr:cNvSpPr>
        </xdr:nvSpPr>
        <xdr:spPr bwMode="auto">
          <a:xfrm>
            <a:off x="5924089" y="3856548"/>
            <a:ext cx="360946" cy="648410"/>
          </a:xfrm>
          <a:custGeom>
            <a:avLst/>
            <a:gdLst>
              <a:gd name="T0" fmla="*/ 2147483647 w 38"/>
              <a:gd name="T1" fmla="*/ 2147483647 h 66"/>
              <a:gd name="T2" fmla="*/ 2147483647 w 38"/>
              <a:gd name="T3" fmla="*/ 2147483647 h 66"/>
              <a:gd name="T4" fmla="*/ 2147483647 w 38"/>
              <a:gd name="T5" fmla="*/ 2147483647 h 66"/>
              <a:gd name="T6" fmla="*/ 2147483647 w 38"/>
              <a:gd name="T7" fmla="*/ 2147483647 h 66"/>
              <a:gd name="T8" fmla="*/ 2147483647 w 38"/>
              <a:gd name="T9" fmla="*/ 2147483647 h 66"/>
              <a:gd name="T10" fmla="*/ 2147483647 w 38"/>
              <a:gd name="T11" fmla="*/ 2147483647 h 66"/>
              <a:gd name="T12" fmla="*/ 2147483647 w 38"/>
              <a:gd name="T13" fmla="*/ 2147483647 h 66"/>
              <a:gd name="T14" fmla="*/ 2147483647 w 38"/>
              <a:gd name="T15" fmla="*/ 2147483647 h 66"/>
              <a:gd name="T16" fmla="*/ 2147483647 w 38"/>
              <a:gd name="T17" fmla="*/ 2147483647 h 66"/>
              <a:gd name="T18" fmla="*/ 2147483647 w 38"/>
              <a:gd name="T19" fmla="*/ 2147483647 h 66"/>
              <a:gd name="T20" fmla="*/ 2147483647 w 38"/>
              <a:gd name="T21" fmla="*/ 2147483647 h 66"/>
              <a:gd name="T22" fmla="*/ 2147483647 w 38"/>
              <a:gd name="T23" fmla="*/ 2147483647 h 66"/>
              <a:gd name="T24" fmla="*/ 2147483647 w 38"/>
              <a:gd name="T25" fmla="*/ 2147483647 h 66"/>
              <a:gd name="T26" fmla="*/ 2147483647 w 38"/>
              <a:gd name="T27" fmla="*/ 2147483647 h 66"/>
              <a:gd name="T28" fmla="*/ 2147483647 w 38"/>
              <a:gd name="T29" fmla="*/ 2147483647 h 66"/>
              <a:gd name="T30" fmla="*/ 2147483647 w 38"/>
              <a:gd name="T31" fmla="*/ 2147483647 h 66"/>
              <a:gd name="T32" fmla="*/ 2147483647 w 38"/>
              <a:gd name="T33" fmla="*/ 2147483647 h 66"/>
              <a:gd name="T34" fmla="*/ 2147483647 w 38"/>
              <a:gd name="T35" fmla="*/ 2147483647 h 66"/>
              <a:gd name="T36" fmla="*/ 2147483647 w 38"/>
              <a:gd name="T37" fmla="*/ 2147483647 h 66"/>
              <a:gd name="T38" fmla="*/ 2147483647 w 38"/>
              <a:gd name="T39" fmla="*/ 2147483647 h 66"/>
              <a:gd name="T40" fmla="*/ 2147483647 w 38"/>
              <a:gd name="T41" fmla="*/ 2147483647 h 66"/>
              <a:gd name="T42" fmla="*/ 2147483647 w 38"/>
              <a:gd name="T43" fmla="*/ 2147483647 h 66"/>
              <a:gd name="T44" fmla="*/ 2147483647 w 38"/>
              <a:gd name="T45" fmla="*/ 2147483647 h 66"/>
              <a:gd name="T46" fmla="*/ 2147483647 w 38"/>
              <a:gd name="T47" fmla="*/ 2147483647 h 66"/>
              <a:gd name="T48" fmla="*/ 2147483647 w 38"/>
              <a:gd name="T49" fmla="*/ 2147483647 h 66"/>
              <a:gd name="T50" fmla="*/ 2147483647 w 38"/>
              <a:gd name="T51" fmla="*/ 2147483647 h 66"/>
              <a:gd name="T52" fmla="*/ 2147483647 w 38"/>
              <a:gd name="T53" fmla="*/ 2147483647 h 66"/>
              <a:gd name="T54" fmla="*/ 2147483647 w 38"/>
              <a:gd name="T55" fmla="*/ 2147483647 h 66"/>
              <a:gd name="T56" fmla="*/ 2147483647 w 38"/>
              <a:gd name="T57" fmla="*/ 2147483647 h 66"/>
              <a:gd name="T58" fmla="*/ 2147483647 w 38"/>
              <a:gd name="T59" fmla="*/ 2147483647 h 66"/>
              <a:gd name="T60" fmla="*/ 2147483647 w 38"/>
              <a:gd name="T61" fmla="*/ 2147483647 h 66"/>
              <a:gd name="T62" fmla="*/ 2147483647 w 38"/>
              <a:gd name="T63" fmla="*/ 2147483647 h 66"/>
              <a:gd name="T64" fmla="*/ 2147483647 w 38"/>
              <a:gd name="T65" fmla="*/ 2147483647 h 66"/>
              <a:gd name="T66" fmla="*/ 2147483647 w 38"/>
              <a:gd name="T67" fmla="*/ 2147483647 h 66"/>
              <a:gd name="T68" fmla="*/ 2147483647 w 38"/>
              <a:gd name="T69" fmla="*/ 2147483647 h 66"/>
              <a:gd name="T70" fmla="*/ 2147483647 w 38"/>
              <a:gd name="T71" fmla="*/ 2147483647 h 66"/>
              <a:gd name="T72" fmla="*/ 2147483647 w 38"/>
              <a:gd name="T73" fmla="*/ 2147483647 h 66"/>
              <a:gd name="T74" fmla="*/ 0 w 38"/>
              <a:gd name="T75" fmla="*/ 2147483647 h 66"/>
              <a:gd name="T76" fmla="*/ 0 w 38"/>
              <a:gd name="T77" fmla="*/ 0 h 66"/>
              <a:gd name="T78" fmla="*/ 2147483647 w 38"/>
              <a:gd name="T79" fmla="*/ 2147483647 h 66"/>
              <a:gd name="T80" fmla="*/ 2147483647 w 38"/>
              <a:gd name="T81" fmla="*/ 2147483647 h 66"/>
              <a:gd name="T82" fmla="*/ 2147483647 w 38"/>
              <a:gd name="T83" fmla="*/ 2147483647 h 66"/>
              <a:gd name="T84" fmla="*/ 2147483647 w 38"/>
              <a:gd name="T85" fmla="*/ 2147483647 h 66"/>
              <a:gd name="T86" fmla="*/ 2147483647 w 38"/>
              <a:gd name="T87" fmla="*/ 2147483647 h 66"/>
              <a:gd name="T88" fmla="*/ 2147483647 w 38"/>
              <a:gd name="T89" fmla="*/ 2147483647 h 6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8"/>
              <a:gd name="T136" fmla="*/ 0 h 66"/>
              <a:gd name="T137" fmla="*/ 38 w 38"/>
              <a:gd name="T138" fmla="*/ 66 h 6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8" h="66">
                <a:moveTo>
                  <a:pt x="26" y="2"/>
                </a:moveTo>
                <a:lnTo>
                  <a:pt x="27" y="8"/>
                </a:lnTo>
                <a:lnTo>
                  <a:pt x="29" y="11"/>
                </a:lnTo>
                <a:lnTo>
                  <a:pt x="31" y="15"/>
                </a:lnTo>
                <a:lnTo>
                  <a:pt x="34" y="20"/>
                </a:lnTo>
                <a:lnTo>
                  <a:pt x="36" y="22"/>
                </a:lnTo>
                <a:lnTo>
                  <a:pt x="36" y="23"/>
                </a:lnTo>
                <a:lnTo>
                  <a:pt x="35" y="33"/>
                </a:lnTo>
                <a:lnTo>
                  <a:pt x="35" y="40"/>
                </a:lnTo>
                <a:lnTo>
                  <a:pt x="35" y="41"/>
                </a:lnTo>
                <a:lnTo>
                  <a:pt x="31" y="47"/>
                </a:lnTo>
                <a:lnTo>
                  <a:pt x="28" y="50"/>
                </a:lnTo>
                <a:lnTo>
                  <a:pt x="26" y="52"/>
                </a:lnTo>
                <a:lnTo>
                  <a:pt x="26" y="54"/>
                </a:lnTo>
                <a:lnTo>
                  <a:pt x="28" y="56"/>
                </a:lnTo>
                <a:lnTo>
                  <a:pt x="31" y="59"/>
                </a:lnTo>
                <a:lnTo>
                  <a:pt x="34" y="61"/>
                </a:lnTo>
                <a:lnTo>
                  <a:pt x="38" y="64"/>
                </a:lnTo>
                <a:lnTo>
                  <a:pt x="35" y="65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9" y="65"/>
                </a:lnTo>
                <a:lnTo>
                  <a:pt x="9" y="64"/>
                </a:lnTo>
                <a:lnTo>
                  <a:pt x="9" y="62"/>
                </a:lnTo>
                <a:lnTo>
                  <a:pt x="8" y="60"/>
                </a:lnTo>
                <a:lnTo>
                  <a:pt x="6" y="56"/>
                </a:lnTo>
                <a:lnTo>
                  <a:pt x="4" y="47"/>
                </a:lnTo>
                <a:lnTo>
                  <a:pt x="2" y="46"/>
                </a:lnTo>
                <a:lnTo>
                  <a:pt x="2" y="42"/>
                </a:lnTo>
                <a:lnTo>
                  <a:pt x="2" y="39"/>
                </a:lnTo>
                <a:lnTo>
                  <a:pt x="3" y="33"/>
                </a:lnTo>
                <a:lnTo>
                  <a:pt x="3" y="30"/>
                </a:lnTo>
                <a:lnTo>
                  <a:pt x="3" y="24"/>
                </a:lnTo>
                <a:lnTo>
                  <a:pt x="3" y="20"/>
                </a:lnTo>
                <a:lnTo>
                  <a:pt x="0" y="14"/>
                </a:lnTo>
                <a:lnTo>
                  <a:pt x="0" y="0"/>
                </a:lnTo>
                <a:lnTo>
                  <a:pt x="8" y="1"/>
                </a:lnTo>
                <a:lnTo>
                  <a:pt x="13" y="2"/>
                </a:lnTo>
                <a:lnTo>
                  <a:pt x="18" y="2"/>
                </a:lnTo>
                <a:lnTo>
                  <a:pt x="19" y="2"/>
                </a:lnTo>
                <a:lnTo>
                  <a:pt x="24" y="2"/>
                </a:lnTo>
                <a:lnTo>
                  <a:pt x="26" y="2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1" name="Freeform 169"/>
          <xdr:cNvSpPr>
            <a:spLocks/>
          </xdr:cNvSpPr>
        </xdr:nvSpPr>
        <xdr:spPr bwMode="auto">
          <a:xfrm>
            <a:off x="5532496" y="3856548"/>
            <a:ext cx="477551" cy="638705"/>
          </a:xfrm>
          <a:custGeom>
            <a:avLst/>
            <a:gdLst>
              <a:gd name="T0" fmla="*/ 2147483647 w 50"/>
              <a:gd name="T1" fmla="*/ 0 h 65"/>
              <a:gd name="T2" fmla="*/ 2147483647 w 50"/>
              <a:gd name="T3" fmla="*/ 2147483647 h 65"/>
              <a:gd name="T4" fmla="*/ 2147483647 w 50"/>
              <a:gd name="T5" fmla="*/ 2147483647 h 65"/>
              <a:gd name="T6" fmla="*/ 2147483647 w 50"/>
              <a:gd name="T7" fmla="*/ 2147483647 h 65"/>
              <a:gd name="T8" fmla="*/ 2147483647 w 50"/>
              <a:gd name="T9" fmla="*/ 2147483647 h 65"/>
              <a:gd name="T10" fmla="*/ 2147483647 w 50"/>
              <a:gd name="T11" fmla="*/ 2147483647 h 65"/>
              <a:gd name="T12" fmla="*/ 2147483647 w 50"/>
              <a:gd name="T13" fmla="*/ 2147483647 h 65"/>
              <a:gd name="T14" fmla="*/ 2147483647 w 50"/>
              <a:gd name="T15" fmla="*/ 2147483647 h 65"/>
              <a:gd name="T16" fmla="*/ 2147483647 w 50"/>
              <a:gd name="T17" fmla="*/ 2147483647 h 65"/>
              <a:gd name="T18" fmla="*/ 2147483647 w 50"/>
              <a:gd name="T19" fmla="*/ 2147483647 h 65"/>
              <a:gd name="T20" fmla="*/ 2147483647 w 50"/>
              <a:gd name="T21" fmla="*/ 2147483647 h 65"/>
              <a:gd name="T22" fmla="*/ 2147483647 w 50"/>
              <a:gd name="T23" fmla="*/ 2147483647 h 65"/>
              <a:gd name="T24" fmla="*/ 2147483647 w 50"/>
              <a:gd name="T25" fmla="*/ 2147483647 h 65"/>
              <a:gd name="T26" fmla="*/ 2147483647 w 50"/>
              <a:gd name="T27" fmla="*/ 2147483647 h 65"/>
              <a:gd name="T28" fmla="*/ 2147483647 w 50"/>
              <a:gd name="T29" fmla="*/ 2147483647 h 65"/>
              <a:gd name="T30" fmla="*/ 2147483647 w 50"/>
              <a:gd name="T31" fmla="*/ 2147483647 h 65"/>
              <a:gd name="T32" fmla="*/ 2147483647 w 50"/>
              <a:gd name="T33" fmla="*/ 2147483647 h 65"/>
              <a:gd name="T34" fmla="*/ 2147483647 w 50"/>
              <a:gd name="T35" fmla="*/ 2147483647 h 65"/>
              <a:gd name="T36" fmla="*/ 2147483647 w 50"/>
              <a:gd name="T37" fmla="*/ 2147483647 h 65"/>
              <a:gd name="T38" fmla="*/ 2147483647 w 50"/>
              <a:gd name="T39" fmla="*/ 2147483647 h 65"/>
              <a:gd name="T40" fmla="*/ 2147483647 w 50"/>
              <a:gd name="T41" fmla="*/ 2147483647 h 65"/>
              <a:gd name="T42" fmla="*/ 2147483647 w 50"/>
              <a:gd name="T43" fmla="*/ 2147483647 h 65"/>
              <a:gd name="T44" fmla="*/ 2147483647 w 50"/>
              <a:gd name="T45" fmla="*/ 2147483647 h 65"/>
              <a:gd name="T46" fmla="*/ 2147483647 w 50"/>
              <a:gd name="T47" fmla="*/ 2147483647 h 65"/>
              <a:gd name="T48" fmla="*/ 2147483647 w 50"/>
              <a:gd name="T49" fmla="*/ 2147483647 h 65"/>
              <a:gd name="T50" fmla="*/ 2147483647 w 50"/>
              <a:gd name="T51" fmla="*/ 2147483647 h 65"/>
              <a:gd name="T52" fmla="*/ 2147483647 w 50"/>
              <a:gd name="T53" fmla="*/ 2147483647 h 65"/>
              <a:gd name="T54" fmla="*/ 2147483647 w 50"/>
              <a:gd name="T55" fmla="*/ 2147483647 h 65"/>
              <a:gd name="T56" fmla="*/ 2147483647 w 50"/>
              <a:gd name="T57" fmla="*/ 2147483647 h 65"/>
              <a:gd name="T58" fmla="*/ 2147483647 w 50"/>
              <a:gd name="T59" fmla="*/ 2147483647 h 65"/>
              <a:gd name="T60" fmla="*/ 2147483647 w 50"/>
              <a:gd name="T61" fmla="*/ 2147483647 h 65"/>
              <a:gd name="T62" fmla="*/ 0 w 50"/>
              <a:gd name="T63" fmla="*/ 2147483647 h 65"/>
              <a:gd name="T64" fmla="*/ 0 w 50"/>
              <a:gd name="T65" fmla="*/ 2147483647 h 65"/>
              <a:gd name="T66" fmla="*/ 2147483647 w 50"/>
              <a:gd name="T67" fmla="*/ 2147483647 h 65"/>
              <a:gd name="T68" fmla="*/ 2147483647 w 50"/>
              <a:gd name="T69" fmla="*/ 2147483647 h 65"/>
              <a:gd name="T70" fmla="*/ 2147483647 w 50"/>
              <a:gd name="T71" fmla="*/ 2147483647 h 65"/>
              <a:gd name="T72" fmla="*/ 2147483647 w 50"/>
              <a:gd name="T73" fmla="*/ 0 h 65"/>
              <a:gd name="T74" fmla="*/ 2147483647 w 50"/>
              <a:gd name="T75" fmla="*/ 0 h 65"/>
              <a:gd name="T76" fmla="*/ 2147483647 w 50"/>
              <a:gd name="T77" fmla="*/ 0 h 65"/>
              <a:gd name="T78" fmla="*/ 2147483647 w 50"/>
              <a:gd name="T79" fmla="*/ 0 h 65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50"/>
              <a:gd name="T121" fmla="*/ 0 h 65"/>
              <a:gd name="T122" fmla="*/ 50 w 50"/>
              <a:gd name="T123" fmla="*/ 65 h 65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50" h="65">
                <a:moveTo>
                  <a:pt x="41" y="0"/>
                </a:moveTo>
                <a:lnTo>
                  <a:pt x="41" y="14"/>
                </a:lnTo>
                <a:lnTo>
                  <a:pt x="44" y="20"/>
                </a:lnTo>
                <a:lnTo>
                  <a:pt x="44" y="24"/>
                </a:lnTo>
                <a:lnTo>
                  <a:pt x="44" y="30"/>
                </a:lnTo>
                <a:lnTo>
                  <a:pt x="44" y="33"/>
                </a:lnTo>
                <a:lnTo>
                  <a:pt x="43" y="39"/>
                </a:lnTo>
                <a:lnTo>
                  <a:pt x="43" y="42"/>
                </a:lnTo>
                <a:lnTo>
                  <a:pt x="43" y="46"/>
                </a:lnTo>
                <a:lnTo>
                  <a:pt x="45" y="47"/>
                </a:lnTo>
                <a:lnTo>
                  <a:pt x="47" y="56"/>
                </a:lnTo>
                <a:lnTo>
                  <a:pt x="49" y="60"/>
                </a:lnTo>
                <a:lnTo>
                  <a:pt x="50" y="62"/>
                </a:lnTo>
                <a:lnTo>
                  <a:pt x="50" y="64"/>
                </a:lnTo>
                <a:lnTo>
                  <a:pt x="50" y="65"/>
                </a:lnTo>
                <a:lnTo>
                  <a:pt x="36" y="65"/>
                </a:lnTo>
                <a:lnTo>
                  <a:pt x="32" y="65"/>
                </a:lnTo>
                <a:lnTo>
                  <a:pt x="20" y="58"/>
                </a:lnTo>
                <a:lnTo>
                  <a:pt x="18" y="56"/>
                </a:lnTo>
                <a:lnTo>
                  <a:pt x="16" y="56"/>
                </a:lnTo>
                <a:lnTo>
                  <a:pt x="14" y="56"/>
                </a:lnTo>
                <a:lnTo>
                  <a:pt x="14" y="52"/>
                </a:lnTo>
                <a:lnTo>
                  <a:pt x="15" y="44"/>
                </a:lnTo>
                <a:lnTo>
                  <a:pt x="14" y="36"/>
                </a:lnTo>
                <a:lnTo>
                  <a:pt x="14" y="29"/>
                </a:lnTo>
                <a:lnTo>
                  <a:pt x="12" y="26"/>
                </a:lnTo>
                <a:lnTo>
                  <a:pt x="11" y="24"/>
                </a:lnTo>
                <a:lnTo>
                  <a:pt x="10" y="22"/>
                </a:lnTo>
                <a:lnTo>
                  <a:pt x="9" y="20"/>
                </a:lnTo>
                <a:lnTo>
                  <a:pt x="7" y="18"/>
                </a:lnTo>
                <a:lnTo>
                  <a:pt x="3" y="14"/>
                </a:lnTo>
                <a:lnTo>
                  <a:pt x="0" y="8"/>
                </a:lnTo>
                <a:lnTo>
                  <a:pt x="5" y="7"/>
                </a:lnTo>
                <a:lnTo>
                  <a:pt x="13" y="5"/>
                </a:lnTo>
                <a:lnTo>
                  <a:pt x="27" y="1"/>
                </a:lnTo>
                <a:lnTo>
                  <a:pt x="29" y="0"/>
                </a:lnTo>
                <a:lnTo>
                  <a:pt x="32" y="0"/>
                </a:lnTo>
                <a:lnTo>
                  <a:pt x="39" y="0"/>
                </a:lnTo>
                <a:lnTo>
                  <a:pt x="41" y="0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2" name="Freeform 170"/>
          <xdr:cNvSpPr>
            <a:spLocks/>
          </xdr:cNvSpPr>
        </xdr:nvSpPr>
        <xdr:spPr bwMode="auto">
          <a:xfrm>
            <a:off x="4837264" y="3365387"/>
            <a:ext cx="410694" cy="510574"/>
          </a:xfrm>
          <a:custGeom>
            <a:avLst/>
            <a:gdLst>
              <a:gd name="T0" fmla="*/ 2147483647 w 43"/>
              <a:gd name="T1" fmla="*/ 2147483647 h 52"/>
              <a:gd name="T2" fmla="*/ 2147483647 w 43"/>
              <a:gd name="T3" fmla="*/ 2147483647 h 52"/>
              <a:gd name="T4" fmla="*/ 2147483647 w 43"/>
              <a:gd name="T5" fmla="*/ 2147483647 h 52"/>
              <a:gd name="T6" fmla="*/ 2147483647 w 43"/>
              <a:gd name="T7" fmla="*/ 2147483647 h 52"/>
              <a:gd name="T8" fmla="*/ 2147483647 w 43"/>
              <a:gd name="T9" fmla="*/ 2147483647 h 52"/>
              <a:gd name="T10" fmla="*/ 0 w 43"/>
              <a:gd name="T11" fmla="*/ 2147483647 h 52"/>
              <a:gd name="T12" fmla="*/ 2147483647 w 43"/>
              <a:gd name="T13" fmla="*/ 2147483647 h 52"/>
              <a:gd name="T14" fmla="*/ 2147483647 w 43"/>
              <a:gd name="T15" fmla="*/ 2147483647 h 52"/>
              <a:gd name="T16" fmla="*/ 2147483647 w 43"/>
              <a:gd name="T17" fmla="*/ 2147483647 h 52"/>
              <a:gd name="T18" fmla="*/ 2147483647 w 43"/>
              <a:gd name="T19" fmla="*/ 2147483647 h 52"/>
              <a:gd name="T20" fmla="*/ 2147483647 w 43"/>
              <a:gd name="T21" fmla="*/ 2147483647 h 52"/>
              <a:gd name="T22" fmla="*/ 2147483647 w 43"/>
              <a:gd name="T23" fmla="*/ 2147483647 h 52"/>
              <a:gd name="T24" fmla="*/ 2147483647 w 43"/>
              <a:gd name="T25" fmla="*/ 2147483647 h 52"/>
              <a:gd name="T26" fmla="*/ 2147483647 w 43"/>
              <a:gd name="T27" fmla="*/ 0 h 52"/>
              <a:gd name="T28" fmla="*/ 2147483647 w 43"/>
              <a:gd name="T29" fmla="*/ 0 h 52"/>
              <a:gd name="T30" fmla="*/ 2147483647 w 43"/>
              <a:gd name="T31" fmla="*/ 2147483647 h 52"/>
              <a:gd name="T32" fmla="*/ 2147483647 w 43"/>
              <a:gd name="T33" fmla="*/ 2147483647 h 52"/>
              <a:gd name="T34" fmla="*/ 2147483647 w 43"/>
              <a:gd name="T35" fmla="*/ 2147483647 h 52"/>
              <a:gd name="T36" fmla="*/ 2147483647 w 43"/>
              <a:gd name="T37" fmla="*/ 2147483647 h 52"/>
              <a:gd name="T38" fmla="*/ 2147483647 w 43"/>
              <a:gd name="T39" fmla="*/ 2147483647 h 52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43"/>
              <a:gd name="T61" fmla="*/ 0 h 52"/>
              <a:gd name="T62" fmla="*/ 43 w 43"/>
              <a:gd name="T63" fmla="*/ 52 h 52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43" h="52">
                <a:moveTo>
                  <a:pt x="39" y="18"/>
                </a:moveTo>
                <a:lnTo>
                  <a:pt x="32" y="52"/>
                </a:lnTo>
                <a:lnTo>
                  <a:pt x="22" y="50"/>
                </a:lnTo>
                <a:lnTo>
                  <a:pt x="18" y="48"/>
                </a:lnTo>
                <a:lnTo>
                  <a:pt x="11" y="45"/>
                </a:lnTo>
                <a:lnTo>
                  <a:pt x="0" y="40"/>
                </a:lnTo>
                <a:lnTo>
                  <a:pt x="5" y="25"/>
                </a:lnTo>
                <a:lnTo>
                  <a:pt x="9" y="26"/>
                </a:lnTo>
                <a:lnTo>
                  <a:pt x="9" y="21"/>
                </a:lnTo>
                <a:lnTo>
                  <a:pt x="10" y="17"/>
                </a:lnTo>
                <a:lnTo>
                  <a:pt x="10" y="13"/>
                </a:lnTo>
                <a:lnTo>
                  <a:pt x="11" y="8"/>
                </a:lnTo>
                <a:lnTo>
                  <a:pt x="11" y="5"/>
                </a:lnTo>
                <a:lnTo>
                  <a:pt x="11" y="0"/>
                </a:lnTo>
                <a:lnTo>
                  <a:pt x="21" y="0"/>
                </a:lnTo>
                <a:lnTo>
                  <a:pt x="24" y="1"/>
                </a:lnTo>
                <a:lnTo>
                  <a:pt x="29" y="1"/>
                </a:lnTo>
                <a:lnTo>
                  <a:pt x="34" y="2"/>
                </a:lnTo>
                <a:lnTo>
                  <a:pt x="43" y="3"/>
                </a:lnTo>
                <a:lnTo>
                  <a:pt x="39" y="18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3" name="Freeform 171"/>
          <xdr:cNvSpPr>
            <a:spLocks/>
          </xdr:cNvSpPr>
        </xdr:nvSpPr>
        <xdr:spPr bwMode="auto">
          <a:xfrm>
            <a:off x="5095142" y="3542049"/>
            <a:ext cx="580619" cy="825074"/>
          </a:xfrm>
          <a:custGeom>
            <a:avLst/>
            <a:gdLst>
              <a:gd name="T0" fmla="*/ 2147483647 w 61"/>
              <a:gd name="T1" fmla="*/ 2147483647 h 84"/>
              <a:gd name="T2" fmla="*/ 2147483647 w 61"/>
              <a:gd name="T3" fmla="*/ 2147483647 h 84"/>
              <a:gd name="T4" fmla="*/ 2147483647 w 61"/>
              <a:gd name="T5" fmla="*/ 2147483647 h 84"/>
              <a:gd name="T6" fmla="*/ 2147483647 w 61"/>
              <a:gd name="T7" fmla="*/ 2147483647 h 84"/>
              <a:gd name="T8" fmla="*/ 2147483647 w 61"/>
              <a:gd name="T9" fmla="*/ 2147483647 h 84"/>
              <a:gd name="T10" fmla="*/ 2147483647 w 61"/>
              <a:gd name="T11" fmla="*/ 2147483647 h 84"/>
              <a:gd name="T12" fmla="*/ 2147483647 w 61"/>
              <a:gd name="T13" fmla="*/ 2147483647 h 84"/>
              <a:gd name="T14" fmla="*/ 2147483647 w 61"/>
              <a:gd name="T15" fmla="*/ 2147483647 h 84"/>
              <a:gd name="T16" fmla="*/ 2147483647 w 61"/>
              <a:gd name="T17" fmla="*/ 2147483647 h 84"/>
              <a:gd name="T18" fmla="*/ 2147483647 w 61"/>
              <a:gd name="T19" fmla="*/ 2147483647 h 84"/>
              <a:gd name="T20" fmla="*/ 2147483647 w 61"/>
              <a:gd name="T21" fmla="*/ 2147483647 h 84"/>
              <a:gd name="T22" fmla="*/ 2147483647 w 61"/>
              <a:gd name="T23" fmla="*/ 2147483647 h 84"/>
              <a:gd name="T24" fmla="*/ 2147483647 w 61"/>
              <a:gd name="T25" fmla="*/ 2147483647 h 84"/>
              <a:gd name="T26" fmla="*/ 2147483647 w 61"/>
              <a:gd name="T27" fmla="*/ 2147483647 h 84"/>
              <a:gd name="T28" fmla="*/ 2147483647 w 61"/>
              <a:gd name="T29" fmla="*/ 2147483647 h 84"/>
              <a:gd name="T30" fmla="*/ 2147483647 w 61"/>
              <a:gd name="T31" fmla="*/ 2147483647 h 84"/>
              <a:gd name="T32" fmla="*/ 2147483647 w 61"/>
              <a:gd name="T33" fmla="*/ 2147483647 h 84"/>
              <a:gd name="T34" fmla="*/ 2147483647 w 61"/>
              <a:gd name="T35" fmla="*/ 2147483647 h 84"/>
              <a:gd name="T36" fmla="*/ 2147483647 w 61"/>
              <a:gd name="T37" fmla="*/ 2147483647 h 84"/>
              <a:gd name="T38" fmla="*/ 2147483647 w 61"/>
              <a:gd name="T39" fmla="*/ 2147483647 h 84"/>
              <a:gd name="T40" fmla="*/ 2147483647 w 61"/>
              <a:gd name="T41" fmla="*/ 2147483647 h 84"/>
              <a:gd name="T42" fmla="*/ 2147483647 w 61"/>
              <a:gd name="T43" fmla="*/ 2147483647 h 84"/>
              <a:gd name="T44" fmla="*/ 2147483647 w 61"/>
              <a:gd name="T45" fmla="*/ 2147483647 h 84"/>
              <a:gd name="T46" fmla="*/ 0 w 61"/>
              <a:gd name="T47" fmla="*/ 2147483647 h 84"/>
              <a:gd name="T48" fmla="*/ 2147483647 w 61"/>
              <a:gd name="T49" fmla="*/ 2147483647 h 84"/>
              <a:gd name="T50" fmla="*/ 2147483647 w 61"/>
              <a:gd name="T51" fmla="*/ 0 h 84"/>
              <a:gd name="T52" fmla="*/ 2147483647 w 61"/>
              <a:gd name="T53" fmla="*/ 2147483647 h 84"/>
              <a:gd name="T54" fmla="*/ 2147483647 w 61"/>
              <a:gd name="T55" fmla="*/ 2147483647 h 84"/>
              <a:gd name="T56" fmla="*/ 2147483647 w 61"/>
              <a:gd name="T57" fmla="*/ 2147483647 h 84"/>
              <a:gd name="T58" fmla="*/ 2147483647 w 61"/>
              <a:gd name="T59" fmla="*/ 2147483647 h 84"/>
              <a:gd name="T60" fmla="*/ 2147483647 w 61"/>
              <a:gd name="T61" fmla="*/ 2147483647 h 84"/>
              <a:gd name="T62" fmla="*/ 2147483647 w 61"/>
              <a:gd name="T63" fmla="*/ 2147483647 h 84"/>
              <a:gd name="T64" fmla="*/ 2147483647 w 61"/>
              <a:gd name="T65" fmla="*/ 2147483647 h 84"/>
              <a:gd name="T66" fmla="*/ 2147483647 w 61"/>
              <a:gd name="T67" fmla="*/ 2147483647 h 84"/>
              <a:gd name="T68" fmla="*/ 2147483647 w 61"/>
              <a:gd name="T69" fmla="*/ 2147483647 h 84"/>
              <a:gd name="T70" fmla="*/ 2147483647 w 61"/>
              <a:gd name="T71" fmla="*/ 2147483647 h 84"/>
              <a:gd name="T72" fmla="*/ 2147483647 w 61"/>
              <a:gd name="T73" fmla="*/ 2147483647 h 84"/>
              <a:gd name="T74" fmla="*/ 2147483647 w 61"/>
              <a:gd name="T75" fmla="*/ 2147483647 h 84"/>
              <a:gd name="T76" fmla="*/ 2147483647 w 61"/>
              <a:gd name="T77" fmla="*/ 2147483647 h 84"/>
              <a:gd name="T78" fmla="*/ 2147483647 w 61"/>
              <a:gd name="T79" fmla="*/ 2147483647 h 84"/>
              <a:gd name="T80" fmla="*/ 2147483647 w 61"/>
              <a:gd name="T81" fmla="*/ 2147483647 h 84"/>
              <a:gd name="T82" fmla="*/ 2147483647 w 61"/>
              <a:gd name="T83" fmla="*/ 2147483647 h 84"/>
              <a:gd name="T84" fmla="*/ 2147483647 w 61"/>
              <a:gd name="T85" fmla="*/ 2147483647 h 84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61"/>
              <a:gd name="T130" fmla="*/ 0 h 84"/>
              <a:gd name="T131" fmla="*/ 61 w 61"/>
              <a:gd name="T132" fmla="*/ 84 h 84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61" h="84">
                <a:moveTo>
                  <a:pt x="37" y="31"/>
                </a:moveTo>
                <a:lnTo>
                  <a:pt x="37" y="35"/>
                </a:lnTo>
                <a:lnTo>
                  <a:pt x="45" y="35"/>
                </a:lnTo>
                <a:lnTo>
                  <a:pt x="46" y="40"/>
                </a:lnTo>
                <a:lnTo>
                  <a:pt x="49" y="46"/>
                </a:lnTo>
                <a:lnTo>
                  <a:pt x="53" y="50"/>
                </a:lnTo>
                <a:lnTo>
                  <a:pt x="55" y="52"/>
                </a:lnTo>
                <a:lnTo>
                  <a:pt x="56" y="54"/>
                </a:lnTo>
                <a:lnTo>
                  <a:pt x="57" y="56"/>
                </a:lnTo>
                <a:lnTo>
                  <a:pt x="58" y="58"/>
                </a:lnTo>
                <a:lnTo>
                  <a:pt x="60" y="61"/>
                </a:lnTo>
                <a:lnTo>
                  <a:pt x="60" y="68"/>
                </a:lnTo>
                <a:lnTo>
                  <a:pt x="61" y="76"/>
                </a:lnTo>
                <a:lnTo>
                  <a:pt x="60" y="84"/>
                </a:lnTo>
                <a:lnTo>
                  <a:pt x="48" y="76"/>
                </a:lnTo>
                <a:lnTo>
                  <a:pt x="43" y="72"/>
                </a:lnTo>
                <a:lnTo>
                  <a:pt x="42" y="72"/>
                </a:lnTo>
                <a:lnTo>
                  <a:pt x="21" y="58"/>
                </a:lnTo>
                <a:lnTo>
                  <a:pt x="19" y="57"/>
                </a:lnTo>
                <a:lnTo>
                  <a:pt x="17" y="56"/>
                </a:lnTo>
                <a:lnTo>
                  <a:pt x="14" y="56"/>
                </a:lnTo>
                <a:lnTo>
                  <a:pt x="12" y="55"/>
                </a:lnTo>
                <a:lnTo>
                  <a:pt x="0" y="54"/>
                </a:lnTo>
                <a:lnTo>
                  <a:pt x="5" y="34"/>
                </a:lnTo>
                <a:lnTo>
                  <a:pt x="12" y="0"/>
                </a:lnTo>
                <a:lnTo>
                  <a:pt x="16" y="1"/>
                </a:lnTo>
                <a:lnTo>
                  <a:pt x="15" y="4"/>
                </a:lnTo>
                <a:lnTo>
                  <a:pt x="15" y="9"/>
                </a:lnTo>
                <a:lnTo>
                  <a:pt x="19" y="10"/>
                </a:lnTo>
                <a:lnTo>
                  <a:pt x="19" y="13"/>
                </a:lnTo>
                <a:lnTo>
                  <a:pt x="19" y="15"/>
                </a:lnTo>
                <a:lnTo>
                  <a:pt x="20" y="16"/>
                </a:lnTo>
                <a:lnTo>
                  <a:pt x="20" y="21"/>
                </a:lnTo>
                <a:lnTo>
                  <a:pt x="21" y="22"/>
                </a:lnTo>
                <a:lnTo>
                  <a:pt x="24" y="24"/>
                </a:lnTo>
                <a:lnTo>
                  <a:pt x="26" y="25"/>
                </a:lnTo>
                <a:lnTo>
                  <a:pt x="30" y="26"/>
                </a:lnTo>
                <a:lnTo>
                  <a:pt x="29" y="31"/>
                </a:lnTo>
                <a:lnTo>
                  <a:pt x="32" y="31"/>
                </a:lnTo>
                <a:lnTo>
                  <a:pt x="35" y="31"/>
                </a:lnTo>
                <a:lnTo>
                  <a:pt x="37" y="31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4" name="Freeform 172"/>
          <xdr:cNvSpPr>
            <a:spLocks/>
          </xdr:cNvSpPr>
        </xdr:nvSpPr>
        <xdr:spPr bwMode="auto">
          <a:xfrm>
            <a:off x="4667340" y="3709004"/>
            <a:ext cx="475557" cy="363031"/>
          </a:xfrm>
          <a:custGeom>
            <a:avLst/>
            <a:gdLst>
              <a:gd name="T0" fmla="*/ 2147483647 w 50"/>
              <a:gd name="T1" fmla="*/ 2147483647 h 37"/>
              <a:gd name="T2" fmla="*/ 2147483647 w 50"/>
              <a:gd name="T3" fmla="*/ 2147483647 h 37"/>
              <a:gd name="T4" fmla="*/ 2147483647 w 50"/>
              <a:gd name="T5" fmla="*/ 2147483647 h 37"/>
              <a:gd name="T6" fmla="*/ 2147483647 w 50"/>
              <a:gd name="T7" fmla="*/ 2147483647 h 37"/>
              <a:gd name="T8" fmla="*/ 2147483647 w 50"/>
              <a:gd name="T9" fmla="*/ 2147483647 h 37"/>
              <a:gd name="T10" fmla="*/ 2147483647 w 50"/>
              <a:gd name="T11" fmla="*/ 2147483647 h 37"/>
              <a:gd name="T12" fmla="*/ 2147483647 w 50"/>
              <a:gd name="T13" fmla="*/ 2147483647 h 37"/>
              <a:gd name="T14" fmla="*/ 2147483647 w 50"/>
              <a:gd name="T15" fmla="*/ 2147483647 h 37"/>
              <a:gd name="T16" fmla="*/ 0 w 50"/>
              <a:gd name="T17" fmla="*/ 2147483647 h 37"/>
              <a:gd name="T18" fmla="*/ 0 w 50"/>
              <a:gd name="T19" fmla="*/ 2147483647 h 37"/>
              <a:gd name="T20" fmla="*/ 0 w 50"/>
              <a:gd name="T21" fmla="*/ 2147483647 h 37"/>
              <a:gd name="T22" fmla="*/ 2147483647 w 50"/>
              <a:gd name="T23" fmla="*/ 2147483647 h 37"/>
              <a:gd name="T24" fmla="*/ 2147483647 w 50"/>
              <a:gd name="T25" fmla="*/ 2147483647 h 37"/>
              <a:gd name="T26" fmla="*/ 2147483647 w 50"/>
              <a:gd name="T27" fmla="*/ 2147483647 h 37"/>
              <a:gd name="T28" fmla="*/ 2147483647 w 50"/>
              <a:gd name="T29" fmla="*/ 0 h 37"/>
              <a:gd name="T30" fmla="*/ 2147483647 w 50"/>
              <a:gd name="T31" fmla="*/ 2147483647 h 37"/>
              <a:gd name="T32" fmla="*/ 2147483647 w 50"/>
              <a:gd name="T33" fmla="*/ 2147483647 h 37"/>
              <a:gd name="T34" fmla="*/ 2147483647 w 50"/>
              <a:gd name="T35" fmla="*/ 2147483647 h 37"/>
              <a:gd name="T36" fmla="*/ 2147483647 w 50"/>
              <a:gd name="T37" fmla="*/ 2147483647 h 37"/>
              <a:gd name="T38" fmla="*/ 2147483647 w 50"/>
              <a:gd name="T39" fmla="*/ 2147483647 h 37"/>
              <a:gd name="T40" fmla="*/ 2147483647 w 50"/>
              <a:gd name="T41" fmla="*/ 2147483647 h 3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50"/>
              <a:gd name="T64" fmla="*/ 0 h 37"/>
              <a:gd name="T65" fmla="*/ 50 w 50"/>
              <a:gd name="T66" fmla="*/ 37 h 3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50" h="37">
                <a:moveTo>
                  <a:pt x="45" y="37"/>
                </a:moveTo>
                <a:lnTo>
                  <a:pt x="42" y="36"/>
                </a:lnTo>
                <a:lnTo>
                  <a:pt x="39" y="36"/>
                </a:lnTo>
                <a:lnTo>
                  <a:pt x="34" y="36"/>
                </a:lnTo>
                <a:lnTo>
                  <a:pt x="25" y="36"/>
                </a:lnTo>
                <a:lnTo>
                  <a:pt x="16" y="35"/>
                </a:lnTo>
                <a:lnTo>
                  <a:pt x="9" y="35"/>
                </a:lnTo>
                <a:lnTo>
                  <a:pt x="7" y="34"/>
                </a:lnTo>
                <a:lnTo>
                  <a:pt x="0" y="33"/>
                </a:lnTo>
                <a:lnTo>
                  <a:pt x="0" y="24"/>
                </a:lnTo>
                <a:lnTo>
                  <a:pt x="0" y="15"/>
                </a:lnTo>
                <a:lnTo>
                  <a:pt x="4" y="15"/>
                </a:lnTo>
                <a:lnTo>
                  <a:pt x="3" y="11"/>
                </a:lnTo>
                <a:lnTo>
                  <a:pt x="3" y="9"/>
                </a:lnTo>
                <a:lnTo>
                  <a:pt x="5" y="0"/>
                </a:lnTo>
                <a:lnTo>
                  <a:pt x="18" y="5"/>
                </a:lnTo>
                <a:lnTo>
                  <a:pt x="29" y="10"/>
                </a:lnTo>
                <a:lnTo>
                  <a:pt x="36" y="13"/>
                </a:lnTo>
                <a:lnTo>
                  <a:pt x="40" y="15"/>
                </a:lnTo>
                <a:lnTo>
                  <a:pt x="50" y="17"/>
                </a:lnTo>
                <a:lnTo>
                  <a:pt x="45" y="37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5" name="Freeform 173"/>
          <xdr:cNvSpPr>
            <a:spLocks/>
          </xdr:cNvSpPr>
        </xdr:nvSpPr>
        <xdr:spPr bwMode="auto">
          <a:xfrm>
            <a:off x="4734197" y="4042916"/>
            <a:ext cx="475557" cy="462042"/>
          </a:xfrm>
          <a:custGeom>
            <a:avLst/>
            <a:gdLst>
              <a:gd name="T0" fmla="*/ 2147483647 w 50"/>
              <a:gd name="T1" fmla="*/ 2147483647 h 47"/>
              <a:gd name="T2" fmla="*/ 2147483647 w 50"/>
              <a:gd name="T3" fmla="*/ 2147483647 h 47"/>
              <a:gd name="T4" fmla="*/ 2147483647 w 50"/>
              <a:gd name="T5" fmla="*/ 2147483647 h 47"/>
              <a:gd name="T6" fmla="*/ 2147483647 w 50"/>
              <a:gd name="T7" fmla="*/ 2147483647 h 47"/>
              <a:gd name="T8" fmla="*/ 2147483647 w 50"/>
              <a:gd name="T9" fmla="*/ 2147483647 h 47"/>
              <a:gd name="T10" fmla="*/ 2147483647 w 50"/>
              <a:gd name="T11" fmla="*/ 2147483647 h 47"/>
              <a:gd name="T12" fmla="*/ 2147483647 w 50"/>
              <a:gd name="T13" fmla="*/ 2147483647 h 47"/>
              <a:gd name="T14" fmla="*/ 2147483647 w 50"/>
              <a:gd name="T15" fmla="*/ 2147483647 h 47"/>
              <a:gd name="T16" fmla="*/ 2147483647 w 50"/>
              <a:gd name="T17" fmla="*/ 2147483647 h 47"/>
              <a:gd name="T18" fmla="*/ 2147483647 w 50"/>
              <a:gd name="T19" fmla="*/ 2147483647 h 47"/>
              <a:gd name="T20" fmla="*/ 2147483647 w 50"/>
              <a:gd name="T21" fmla="*/ 2147483647 h 47"/>
              <a:gd name="T22" fmla="*/ 2147483647 w 50"/>
              <a:gd name="T23" fmla="*/ 2147483647 h 47"/>
              <a:gd name="T24" fmla="*/ 2147483647 w 50"/>
              <a:gd name="T25" fmla="*/ 2147483647 h 47"/>
              <a:gd name="T26" fmla="*/ 2147483647 w 50"/>
              <a:gd name="T27" fmla="*/ 2147483647 h 47"/>
              <a:gd name="T28" fmla="*/ 2147483647 w 50"/>
              <a:gd name="T29" fmla="*/ 2147483647 h 47"/>
              <a:gd name="T30" fmla="*/ 2147483647 w 50"/>
              <a:gd name="T31" fmla="*/ 2147483647 h 47"/>
              <a:gd name="T32" fmla="*/ 2147483647 w 50"/>
              <a:gd name="T33" fmla="*/ 2147483647 h 47"/>
              <a:gd name="T34" fmla="*/ 2147483647 w 50"/>
              <a:gd name="T35" fmla="*/ 2147483647 h 47"/>
              <a:gd name="T36" fmla="*/ 2147483647 w 50"/>
              <a:gd name="T37" fmla="*/ 2147483647 h 47"/>
              <a:gd name="T38" fmla="*/ 2147483647 w 50"/>
              <a:gd name="T39" fmla="*/ 2147483647 h 47"/>
              <a:gd name="T40" fmla="*/ 2147483647 w 50"/>
              <a:gd name="T41" fmla="*/ 2147483647 h 47"/>
              <a:gd name="T42" fmla="*/ 2147483647 w 50"/>
              <a:gd name="T43" fmla="*/ 2147483647 h 47"/>
              <a:gd name="T44" fmla="*/ 2147483647 w 50"/>
              <a:gd name="T45" fmla="*/ 2147483647 h 47"/>
              <a:gd name="T46" fmla="*/ 2147483647 w 50"/>
              <a:gd name="T47" fmla="*/ 2147483647 h 47"/>
              <a:gd name="T48" fmla="*/ 0 w 50"/>
              <a:gd name="T49" fmla="*/ 2147483647 h 47"/>
              <a:gd name="T50" fmla="*/ 0 w 50"/>
              <a:gd name="T51" fmla="*/ 0 h 47"/>
              <a:gd name="T52" fmla="*/ 2147483647 w 50"/>
              <a:gd name="T53" fmla="*/ 2147483647 h 47"/>
              <a:gd name="T54" fmla="*/ 2147483647 w 50"/>
              <a:gd name="T55" fmla="*/ 2147483647 h 47"/>
              <a:gd name="T56" fmla="*/ 2147483647 w 50"/>
              <a:gd name="T57" fmla="*/ 2147483647 h 47"/>
              <a:gd name="T58" fmla="*/ 2147483647 w 50"/>
              <a:gd name="T59" fmla="*/ 2147483647 h 47"/>
              <a:gd name="T60" fmla="*/ 2147483647 w 50"/>
              <a:gd name="T61" fmla="*/ 2147483647 h 47"/>
              <a:gd name="T62" fmla="*/ 2147483647 w 50"/>
              <a:gd name="T63" fmla="*/ 2147483647 h 47"/>
              <a:gd name="T64" fmla="*/ 2147483647 w 50"/>
              <a:gd name="T65" fmla="*/ 2147483647 h 47"/>
              <a:gd name="T66" fmla="*/ 2147483647 w 50"/>
              <a:gd name="T67" fmla="*/ 2147483647 h 4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50"/>
              <a:gd name="T103" fmla="*/ 0 h 47"/>
              <a:gd name="T104" fmla="*/ 50 w 50"/>
              <a:gd name="T105" fmla="*/ 47 h 4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50" h="47">
                <a:moveTo>
                  <a:pt x="50" y="4"/>
                </a:moveTo>
                <a:lnTo>
                  <a:pt x="44" y="12"/>
                </a:lnTo>
                <a:lnTo>
                  <a:pt x="37" y="21"/>
                </a:lnTo>
                <a:lnTo>
                  <a:pt x="30" y="32"/>
                </a:lnTo>
                <a:lnTo>
                  <a:pt x="25" y="39"/>
                </a:lnTo>
                <a:lnTo>
                  <a:pt x="22" y="46"/>
                </a:lnTo>
                <a:lnTo>
                  <a:pt x="21" y="47"/>
                </a:lnTo>
                <a:lnTo>
                  <a:pt x="18" y="45"/>
                </a:lnTo>
                <a:lnTo>
                  <a:pt x="14" y="43"/>
                </a:lnTo>
                <a:lnTo>
                  <a:pt x="13" y="42"/>
                </a:lnTo>
                <a:lnTo>
                  <a:pt x="12" y="41"/>
                </a:lnTo>
                <a:lnTo>
                  <a:pt x="11" y="39"/>
                </a:lnTo>
                <a:lnTo>
                  <a:pt x="10" y="36"/>
                </a:lnTo>
                <a:lnTo>
                  <a:pt x="9" y="35"/>
                </a:lnTo>
                <a:lnTo>
                  <a:pt x="8" y="34"/>
                </a:lnTo>
                <a:lnTo>
                  <a:pt x="8" y="32"/>
                </a:lnTo>
                <a:lnTo>
                  <a:pt x="8" y="30"/>
                </a:lnTo>
                <a:lnTo>
                  <a:pt x="7" y="28"/>
                </a:lnTo>
                <a:lnTo>
                  <a:pt x="7" y="26"/>
                </a:lnTo>
                <a:lnTo>
                  <a:pt x="6" y="24"/>
                </a:lnTo>
                <a:lnTo>
                  <a:pt x="5" y="18"/>
                </a:lnTo>
                <a:lnTo>
                  <a:pt x="3" y="19"/>
                </a:lnTo>
                <a:lnTo>
                  <a:pt x="2" y="17"/>
                </a:lnTo>
                <a:lnTo>
                  <a:pt x="1" y="12"/>
                </a:lnTo>
                <a:lnTo>
                  <a:pt x="0" y="4"/>
                </a:lnTo>
                <a:lnTo>
                  <a:pt x="0" y="0"/>
                </a:lnTo>
                <a:lnTo>
                  <a:pt x="2" y="1"/>
                </a:lnTo>
                <a:lnTo>
                  <a:pt x="9" y="1"/>
                </a:lnTo>
                <a:lnTo>
                  <a:pt x="18" y="2"/>
                </a:lnTo>
                <a:lnTo>
                  <a:pt x="27" y="2"/>
                </a:lnTo>
                <a:lnTo>
                  <a:pt x="32" y="2"/>
                </a:lnTo>
                <a:lnTo>
                  <a:pt x="35" y="2"/>
                </a:lnTo>
                <a:lnTo>
                  <a:pt x="38" y="3"/>
                </a:lnTo>
                <a:lnTo>
                  <a:pt x="50" y="4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6" name="Freeform 174"/>
          <xdr:cNvSpPr>
            <a:spLocks/>
          </xdr:cNvSpPr>
        </xdr:nvSpPr>
        <xdr:spPr bwMode="auto">
          <a:xfrm>
            <a:off x="4970979" y="4081741"/>
            <a:ext cx="695232" cy="462042"/>
          </a:xfrm>
          <a:custGeom>
            <a:avLst/>
            <a:gdLst>
              <a:gd name="T0" fmla="*/ 2147483647 w 73"/>
              <a:gd name="T1" fmla="*/ 2147483647 h 47"/>
              <a:gd name="T2" fmla="*/ 2147483647 w 73"/>
              <a:gd name="T3" fmla="*/ 2147483647 h 47"/>
              <a:gd name="T4" fmla="*/ 2147483647 w 73"/>
              <a:gd name="T5" fmla="*/ 2147483647 h 47"/>
              <a:gd name="T6" fmla="*/ 2147483647 w 73"/>
              <a:gd name="T7" fmla="*/ 2147483647 h 47"/>
              <a:gd name="T8" fmla="*/ 2147483647 w 73"/>
              <a:gd name="T9" fmla="*/ 2147483647 h 47"/>
              <a:gd name="T10" fmla="*/ 2147483647 w 73"/>
              <a:gd name="T11" fmla="*/ 2147483647 h 47"/>
              <a:gd name="T12" fmla="*/ 2147483647 w 73"/>
              <a:gd name="T13" fmla="*/ 2147483647 h 47"/>
              <a:gd name="T14" fmla="*/ 2147483647 w 73"/>
              <a:gd name="T15" fmla="*/ 2147483647 h 47"/>
              <a:gd name="T16" fmla="*/ 2147483647 w 73"/>
              <a:gd name="T17" fmla="*/ 2147483647 h 47"/>
              <a:gd name="T18" fmla="*/ 2147483647 w 73"/>
              <a:gd name="T19" fmla="*/ 2147483647 h 47"/>
              <a:gd name="T20" fmla="*/ 2147483647 w 73"/>
              <a:gd name="T21" fmla="*/ 2147483647 h 47"/>
              <a:gd name="T22" fmla="*/ 2147483647 w 73"/>
              <a:gd name="T23" fmla="*/ 2147483647 h 47"/>
              <a:gd name="T24" fmla="*/ 2147483647 w 73"/>
              <a:gd name="T25" fmla="*/ 2147483647 h 47"/>
              <a:gd name="T26" fmla="*/ 2147483647 w 73"/>
              <a:gd name="T27" fmla="*/ 2147483647 h 47"/>
              <a:gd name="T28" fmla="*/ 2147483647 w 73"/>
              <a:gd name="T29" fmla="*/ 2147483647 h 47"/>
              <a:gd name="T30" fmla="*/ 2147483647 w 73"/>
              <a:gd name="T31" fmla="*/ 2147483647 h 47"/>
              <a:gd name="T32" fmla="*/ 2147483647 w 73"/>
              <a:gd name="T33" fmla="*/ 2147483647 h 47"/>
              <a:gd name="T34" fmla="*/ 0 w 73"/>
              <a:gd name="T35" fmla="*/ 2147483647 h 47"/>
              <a:gd name="T36" fmla="*/ 2147483647 w 73"/>
              <a:gd name="T37" fmla="*/ 2147483647 h 47"/>
              <a:gd name="T38" fmla="*/ 2147483647 w 73"/>
              <a:gd name="T39" fmla="*/ 2147483647 h 47"/>
              <a:gd name="T40" fmla="*/ 2147483647 w 73"/>
              <a:gd name="T41" fmla="*/ 2147483647 h 47"/>
              <a:gd name="T42" fmla="*/ 2147483647 w 73"/>
              <a:gd name="T43" fmla="*/ 0 h 47"/>
              <a:gd name="T44" fmla="*/ 2147483647 w 73"/>
              <a:gd name="T45" fmla="*/ 2147483647 h 47"/>
              <a:gd name="T46" fmla="*/ 2147483647 w 73"/>
              <a:gd name="T47" fmla="*/ 2147483647 h 47"/>
              <a:gd name="T48" fmla="*/ 2147483647 w 73"/>
              <a:gd name="T49" fmla="*/ 2147483647 h 47"/>
              <a:gd name="T50" fmla="*/ 2147483647 w 73"/>
              <a:gd name="T51" fmla="*/ 2147483647 h 47"/>
              <a:gd name="T52" fmla="*/ 2147483647 w 73"/>
              <a:gd name="T53" fmla="*/ 2147483647 h 47"/>
              <a:gd name="T54" fmla="*/ 2147483647 w 73"/>
              <a:gd name="T55" fmla="*/ 2147483647 h 47"/>
              <a:gd name="T56" fmla="*/ 2147483647 w 73"/>
              <a:gd name="T57" fmla="*/ 2147483647 h 47"/>
              <a:gd name="T58" fmla="*/ 2147483647 w 73"/>
              <a:gd name="T59" fmla="*/ 2147483647 h 47"/>
              <a:gd name="T60" fmla="*/ 2147483647 w 73"/>
              <a:gd name="T61" fmla="*/ 2147483647 h 47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73"/>
              <a:gd name="T94" fmla="*/ 0 h 47"/>
              <a:gd name="T95" fmla="*/ 73 w 73"/>
              <a:gd name="T96" fmla="*/ 47 h 47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73" h="47">
                <a:moveTo>
                  <a:pt x="73" y="33"/>
                </a:moveTo>
                <a:lnTo>
                  <a:pt x="68" y="32"/>
                </a:lnTo>
                <a:lnTo>
                  <a:pt x="42" y="29"/>
                </a:lnTo>
                <a:lnTo>
                  <a:pt x="40" y="29"/>
                </a:lnTo>
                <a:lnTo>
                  <a:pt x="39" y="30"/>
                </a:lnTo>
                <a:lnTo>
                  <a:pt x="37" y="30"/>
                </a:lnTo>
                <a:lnTo>
                  <a:pt x="36" y="31"/>
                </a:lnTo>
                <a:lnTo>
                  <a:pt x="35" y="32"/>
                </a:lnTo>
                <a:lnTo>
                  <a:pt x="31" y="38"/>
                </a:lnTo>
                <a:lnTo>
                  <a:pt x="26" y="47"/>
                </a:lnTo>
                <a:lnTo>
                  <a:pt x="12" y="39"/>
                </a:lnTo>
                <a:lnTo>
                  <a:pt x="12" y="38"/>
                </a:lnTo>
                <a:lnTo>
                  <a:pt x="11" y="38"/>
                </a:lnTo>
                <a:lnTo>
                  <a:pt x="10" y="38"/>
                </a:lnTo>
                <a:lnTo>
                  <a:pt x="9" y="38"/>
                </a:lnTo>
                <a:lnTo>
                  <a:pt x="7" y="38"/>
                </a:lnTo>
                <a:lnTo>
                  <a:pt x="0" y="35"/>
                </a:lnTo>
                <a:lnTo>
                  <a:pt x="5" y="28"/>
                </a:lnTo>
                <a:lnTo>
                  <a:pt x="12" y="17"/>
                </a:lnTo>
                <a:lnTo>
                  <a:pt x="19" y="8"/>
                </a:lnTo>
                <a:lnTo>
                  <a:pt x="25" y="0"/>
                </a:lnTo>
                <a:lnTo>
                  <a:pt x="27" y="1"/>
                </a:lnTo>
                <a:lnTo>
                  <a:pt x="30" y="1"/>
                </a:lnTo>
                <a:lnTo>
                  <a:pt x="32" y="2"/>
                </a:lnTo>
                <a:lnTo>
                  <a:pt x="34" y="3"/>
                </a:lnTo>
                <a:lnTo>
                  <a:pt x="55" y="17"/>
                </a:lnTo>
                <a:lnTo>
                  <a:pt x="56" y="17"/>
                </a:lnTo>
                <a:lnTo>
                  <a:pt x="61" y="21"/>
                </a:lnTo>
                <a:lnTo>
                  <a:pt x="73" y="29"/>
                </a:lnTo>
                <a:lnTo>
                  <a:pt x="73" y="33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7" name="Freeform 175"/>
          <xdr:cNvSpPr>
            <a:spLocks/>
          </xdr:cNvSpPr>
        </xdr:nvSpPr>
        <xdr:spPr bwMode="auto">
          <a:xfrm>
            <a:off x="5448530" y="3600286"/>
            <a:ext cx="826953" cy="333912"/>
          </a:xfrm>
          <a:custGeom>
            <a:avLst/>
            <a:gdLst>
              <a:gd name="T0" fmla="*/ 2147483647 w 87"/>
              <a:gd name="T1" fmla="*/ 2147483647 h 34"/>
              <a:gd name="T2" fmla="*/ 2147483647 w 87"/>
              <a:gd name="T3" fmla="*/ 2147483647 h 34"/>
              <a:gd name="T4" fmla="*/ 2147483647 w 87"/>
              <a:gd name="T5" fmla="*/ 2147483647 h 34"/>
              <a:gd name="T6" fmla="*/ 2147483647 w 87"/>
              <a:gd name="T7" fmla="*/ 2147483647 h 34"/>
              <a:gd name="T8" fmla="*/ 2147483647 w 87"/>
              <a:gd name="T9" fmla="*/ 2147483647 h 34"/>
              <a:gd name="T10" fmla="*/ 2147483647 w 87"/>
              <a:gd name="T11" fmla="*/ 2147483647 h 34"/>
              <a:gd name="T12" fmla="*/ 2147483647 w 87"/>
              <a:gd name="T13" fmla="*/ 2147483647 h 34"/>
              <a:gd name="T14" fmla="*/ 2147483647 w 87"/>
              <a:gd name="T15" fmla="*/ 2147483647 h 34"/>
              <a:gd name="T16" fmla="*/ 2147483647 w 87"/>
              <a:gd name="T17" fmla="*/ 2147483647 h 34"/>
              <a:gd name="T18" fmla="*/ 2147483647 w 87"/>
              <a:gd name="T19" fmla="*/ 2147483647 h 34"/>
              <a:gd name="T20" fmla="*/ 2147483647 w 87"/>
              <a:gd name="T21" fmla="*/ 2147483647 h 34"/>
              <a:gd name="T22" fmla="*/ 2147483647 w 87"/>
              <a:gd name="T23" fmla="*/ 2147483647 h 34"/>
              <a:gd name="T24" fmla="*/ 2147483647 w 87"/>
              <a:gd name="T25" fmla="*/ 2147483647 h 34"/>
              <a:gd name="T26" fmla="*/ 2147483647 w 87"/>
              <a:gd name="T27" fmla="*/ 2147483647 h 34"/>
              <a:gd name="T28" fmla="*/ 2147483647 w 87"/>
              <a:gd name="T29" fmla="*/ 2147483647 h 34"/>
              <a:gd name="T30" fmla="*/ 2147483647 w 87"/>
              <a:gd name="T31" fmla="*/ 2147483647 h 34"/>
              <a:gd name="T32" fmla="*/ 0 w 87"/>
              <a:gd name="T33" fmla="*/ 2147483647 h 34"/>
              <a:gd name="T34" fmla="*/ 0 w 87"/>
              <a:gd name="T35" fmla="*/ 2147483647 h 34"/>
              <a:gd name="T36" fmla="*/ 0 w 87"/>
              <a:gd name="T37" fmla="*/ 2147483647 h 34"/>
              <a:gd name="T38" fmla="*/ 2147483647 w 87"/>
              <a:gd name="T39" fmla="*/ 2147483647 h 34"/>
              <a:gd name="T40" fmla="*/ 2147483647 w 87"/>
              <a:gd name="T41" fmla="*/ 2147483647 h 34"/>
              <a:gd name="T42" fmla="*/ 2147483647 w 87"/>
              <a:gd name="T43" fmla="*/ 2147483647 h 34"/>
              <a:gd name="T44" fmla="*/ 2147483647 w 87"/>
              <a:gd name="T45" fmla="*/ 2147483647 h 34"/>
              <a:gd name="T46" fmla="*/ 2147483647 w 87"/>
              <a:gd name="T47" fmla="*/ 2147483647 h 34"/>
              <a:gd name="T48" fmla="*/ 2147483647 w 87"/>
              <a:gd name="T49" fmla="*/ 0 h 34"/>
              <a:gd name="T50" fmla="*/ 2147483647 w 87"/>
              <a:gd name="T51" fmla="*/ 0 h 34"/>
              <a:gd name="T52" fmla="*/ 2147483647 w 87"/>
              <a:gd name="T53" fmla="*/ 0 h 34"/>
              <a:gd name="T54" fmla="*/ 2147483647 w 87"/>
              <a:gd name="T55" fmla="*/ 0 h 34"/>
              <a:gd name="T56" fmla="*/ 2147483647 w 87"/>
              <a:gd name="T57" fmla="*/ 0 h 34"/>
              <a:gd name="T58" fmla="*/ 2147483647 w 87"/>
              <a:gd name="T59" fmla="*/ 2147483647 h 34"/>
              <a:gd name="T60" fmla="*/ 2147483647 w 87"/>
              <a:gd name="T61" fmla="*/ 2147483647 h 34"/>
              <a:gd name="T62" fmla="*/ 2147483647 w 87"/>
              <a:gd name="T63" fmla="*/ 2147483647 h 34"/>
              <a:gd name="T64" fmla="*/ 2147483647 w 87"/>
              <a:gd name="T65" fmla="*/ 2147483647 h 34"/>
              <a:gd name="T66" fmla="*/ 2147483647 w 87"/>
              <a:gd name="T67" fmla="*/ 2147483647 h 34"/>
              <a:gd name="T68" fmla="*/ 2147483647 w 87"/>
              <a:gd name="T69" fmla="*/ 2147483647 h 34"/>
              <a:gd name="T70" fmla="*/ 2147483647 w 87"/>
              <a:gd name="T71" fmla="*/ 2147483647 h 34"/>
              <a:gd name="T72" fmla="*/ 2147483647 w 87"/>
              <a:gd name="T73" fmla="*/ 2147483647 h 3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87"/>
              <a:gd name="T112" fmla="*/ 0 h 34"/>
              <a:gd name="T113" fmla="*/ 87 w 87"/>
              <a:gd name="T114" fmla="*/ 34 h 3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87" h="34">
                <a:moveTo>
                  <a:pt x="87" y="29"/>
                </a:moveTo>
                <a:lnTo>
                  <a:pt x="76" y="28"/>
                </a:lnTo>
                <a:lnTo>
                  <a:pt x="74" y="28"/>
                </a:lnTo>
                <a:lnTo>
                  <a:pt x="69" y="28"/>
                </a:lnTo>
                <a:lnTo>
                  <a:pt x="68" y="28"/>
                </a:lnTo>
                <a:lnTo>
                  <a:pt x="63" y="28"/>
                </a:lnTo>
                <a:lnTo>
                  <a:pt x="58" y="27"/>
                </a:lnTo>
                <a:lnTo>
                  <a:pt x="50" y="26"/>
                </a:lnTo>
                <a:lnTo>
                  <a:pt x="48" y="26"/>
                </a:lnTo>
                <a:lnTo>
                  <a:pt x="41" y="26"/>
                </a:lnTo>
                <a:lnTo>
                  <a:pt x="38" y="26"/>
                </a:lnTo>
                <a:lnTo>
                  <a:pt x="36" y="27"/>
                </a:lnTo>
                <a:lnTo>
                  <a:pt x="22" y="31"/>
                </a:lnTo>
                <a:lnTo>
                  <a:pt x="14" y="33"/>
                </a:lnTo>
                <a:lnTo>
                  <a:pt x="9" y="34"/>
                </a:lnTo>
                <a:lnTo>
                  <a:pt x="8" y="29"/>
                </a:lnTo>
                <a:lnTo>
                  <a:pt x="0" y="29"/>
                </a:lnTo>
                <a:lnTo>
                  <a:pt x="0" y="25"/>
                </a:lnTo>
                <a:lnTo>
                  <a:pt x="0" y="22"/>
                </a:lnTo>
                <a:lnTo>
                  <a:pt x="1" y="20"/>
                </a:lnTo>
                <a:lnTo>
                  <a:pt x="4" y="16"/>
                </a:lnTo>
                <a:lnTo>
                  <a:pt x="8" y="12"/>
                </a:lnTo>
                <a:lnTo>
                  <a:pt x="9" y="10"/>
                </a:lnTo>
                <a:lnTo>
                  <a:pt x="12" y="6"/>
                </a:lnTo>
                <a:lnTo>
                  <a:pt x="16" y="0"/>
                </a:lnTo>
                <a:lnTo>
                  <a:pt x="31" y="0"/>
                </a:lnTo>
                <a:lnTo>
                  <a:pt x="61" y="0"/>
                </a:lnTo>
                <a:lnTo>
                  <a:pt x="64" y="0"/>
                </a:lnTo>
                <a:lnTo>
                  <a:pt x="66" y="0"/>
                </a:lnTo>
                <a:lnTo>
                  <a:pt x="71" y="1"/>
                </a:lnTo>
                <a:lnTo>
                  <a:pt x="74" y="1"/>
                </a:lnTo>
                <a:lnTo>
                  <a:pt x="74" y="8"/>
                </a:lnTo>
                <a:lnTo>
                  <a:pt x="75" y="14"/>
                </a:lnTo>
                <a:lnTo>
                  <a:pt x="82" y="19"/>
                </a:lnTo>
                <a:lnTo>
                  <a:pt x="87" y="21"/>
                </a:lnTo>
                <a:lnTo>
                  <a:pt x="87" y="29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8" name="Freeform 176"/>
          <xdr:cNvSpPr>
            <a:spLocks/>
          </xdr:cNvSpPr>
        </xdr:nvSpPr>
        <xdr:spPr bwMode="auto">
          <a:xfrm>
            <a:off x="7496020" y="3767242"/>
            <a:ext cx="618823" cy="776541"/>
          </a:xfrm>
          <a:custGeom>
            <a:avLst/>
            <a:gdLst>
              <a:gd name="T0" fmla="*/ 2147483647 w 65"/>
              <a:gd name="T1" fmla="*/ 2147483647 h 79"/>
              <a:gd name="T2" fmla="*/ 2147483647 w 65"/>
              <a:gd name="T3" fmla="*/ 2147483647 h 79"/>
              <a:gd name="T4" fmla="*/ 2147483647 w 65"/>
              <a:gd name="T5" fmla="*/ 2147483647 h 79"/>
              <a:gd name="T6" fmla="*/ 2147483647 w 65"/>
              <a:gd name="T7" fmla="*/ 2147483647 h 79"/>
              <a:gd name="T8" fmla="*/ 2147483647 w 65"/>
              <a:gd name="T9" fmla="*/ 2147483647 h 79"/>
              <a:gd name="T10" fmla="*/ 2147483647 w 65"/>
              <a:gd name="T11" fmla="*/ 2147483647 h 79"/>
              <a:gd name="T12" fmla="*/ 2147483647 w 65"/>
              <a:gd name="T13" fmla="*/ 2147483647 h 79"/>
              <a:gd name="T14" fmla="*/ 2147483647 w 65"/>
              <a:gd name="T15" fmla="*/ 2147483647 h 79"/>
              <a:gd name="T16" fmla="*/ 2147483647 w 65"/>
              <a:gd name="T17" fmla="*/ 2147483647 h 79"/>
              <a:gd name="T18" fmla="*/ 2147483647 w 65"/>
              <a:gd name="T19" fmla="*/ 2147483647 h 79"/>
              <a:gd name="T20" fmla="*/ 2147483647 w 65"/>
              <a:gd name="T21" fmla="*/ 2147483647 h 79"/>
              <a:gd name="T22" fmla="*/ 2147483647 w 65"/>
              <a:gd name="T23" fmla="*/ 2147483647 h 79"/>
              <a:gd name="T24" fmla="*/ 2147483647 w 65"/>
              <a:gd name="T25" fmla="*/ 2147483647 h 79"/>
              <a:gd name="T26" fmla="*/ 2147483647 w 65"/>
              <a:gd name="T27" fmla="*/ 2147483647 h 79"/>
              <a:gd name="T28" fmla="*/ 2147483647 w 65"/>
              <a:gd name="T29" fmla="*/ 2147483647 h 79"/>
              <a:gd name="T30" fmla="*/ 0 w 65"/>
              <a:gd name="T31" fmla="*/ 2147483647 h 79"/>
              <a:gd name="T32" fmla="*/ 2147483647 w 65"/>
              <a:gd name="T33" fmla="*/ 2147483647 h 79"/>
              <a:gd name="T34" fmla="*/ 2147483647 w 65"/>
              <a:gd name="T35" fmla="*/ 2147483647 h 79"/>
              <a:gd name="T36" fmla="*/ 2147483647 w 65"/>
              <a:gd name="T37" fmla="*/ 2147483647 h 79"/>
              <a:gd name="T38" fmla="*/ 2147483647 w 65"/>
              <a:gd name="T39" fmla="*/ 2147483647 h 79"/>
              <a:gd name="T40" fmla="*/ 2147483647 w 65"/>
              <a:gd name="T41" fmla="*/ 2147483647 h 79"/>
              <a:gd name="T42" fmla="*/ 2147483647 w 65"/>
              <a:gd name="T43" fmla="*/ 2147483647 h 79"/>
              <a:gd name="T44" fmla="*/ 2147483647 w 65"/>
              <a:gd name="T45" fmla="*/ 2147483647 h 79"/>
              <a:gd name="T46" fmla="*/ 2147483647 w 65"/>
              <a:gd name="T47" fmla="*/ 2147483647 h 79"/>
              <a:gd name="T48" fmla="*/ 2147483647 w 65"/>
              <a:gd name="T49" fmla="*/ 2147483647 h 79"/>
              <a:gd name="T50" fmla="*/ 2147483647 w 65"/>
              <a:gd name="T51" fmla="*/ 0 h 79"/>
              <a:gd name="T52" fmla="*/ 2147483647 w 65"/>
              <a:gd name="T53" fmla="*/ 2147483647 h 79"/>
              <a:gd name="T54" fmla="*/ 2147483647 w 65"/>
              <a:gd name="T55" fmla="*/ 2147483647 h 79"/>
              <a:gd name="T56" fmla="*/ 2147483647 w 65"/>
              <a:gd name="T57" fmla="*/ 2147483647 h 79"/>
              <a:gd name="T58" fmla="*/ 2147483647 w 65"/>
              <a:gd name="T59" fmla="*/ 2147483647 h 79"/>
              <a:gd name="T60" fmla="*/ 2147483647 w 65"/>
              <a:gd name="T61" fmla="*/ 2147483647 h 79"/>
              <a:gd name="T62" fmla="*/ 2147483647 w 65"/>
              <a:gd name="T63" fmla="*/ 2147483647 h 79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65"/>
              <a:gd name="T97" fmla="*/ 0 h 79"/>
              <a:gd name="T98" fmla="*/ 65 w 65"/>
              <a:gd name="T99" fmla="*/ 79 h 79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65" h="79">
                <a:moveTo>
                  <a:pt x="65" y="38"/>
                </a:moveTo>
                <a:lnTo>
                  <a:pt x="63" y="39"/>
                </a:lnTo>
                <a:lnTo>
                  <a:pt x="61" y="40"/>
                </a:lnTo>
                <a:lnTo>
                  <a:pt x="59" y="42"/>
                </a:lnTo>
                <a:lnTo>
                  <a:pt x="58" y="44"/>
                </a:lnTo>
                <a:lnTo>
                  <a:pt x="56" y="46"/>
                </a:lnTo>
                <a:lnTo>
                  <a:pt x="44" y="67"/>
                </a:lnTo>
                <a:lnTo>
                  <a:pt x="43" y="68"/>
                </a:lnTo>
                <a:lnTo>
                  <a:pt x="41" y="70"/>
                </a:lnTo>
                <a:lnTo>
                  <a:pt x="40" y="71"/>
                </a:lnTo>
                <a:lnTo>
                  <a:pt x="39" y="71"/>
                </a:lnTo>
                <a:lnTo>
                  <a:pt x="37" y="72"/>
                </a:lnTo>
                <a:lnTo>
                  <a:pt x="5" y="78"/>
                </a:lnTo>
                <a:lnTo>
                  <a:pt x="3" y="78"/>
                </a:lnTo>
                <a:lnTo>
                  <a:pt x="1" y="79"/>
                </a:lnTo>
                <a:lnTo>
                  <a:pt x="0" y="76"/>
                </a:lnTo>
                <a:lnTo>
                  <a:pt x="1" y="72"/>
                </a:lnTo>
                <a:lnTo>
                  <a:pt x="5" y="63"/>
                </a:lnTo>
                <a:lnTo>
                  <a:pt x="15" y="37"/>
                </a:lnTo>
                <a:lnTo>
                  <a:pt x="18" y="33"/>
                </a:lnTo>
                <a:lnTo>
                  <a:pt x="28" y="25"/>
                </a:lnTo>
                <a:lnTo>
                  <a:pt x="35" y="17"/>
                </a:lnTo>
                <a:lnTo>
                  <a:pt x="40" y="13"/>
                </a:lnTo>
                <a:lnTo>
                  <a:pt x="47" y="7"/>
                </a:lnTo>
                <a:lnTo>
                  <a:pt x="52" y="4"/>
                </a:lnTo>
                <a:lnTo>
                  <a:pt x="57" y="0"/>
                </a:lnTo>
                <a:lnTo>
                  <a:pt x="60" y="3"/>
                </a:lnTo>
                <a:lnTo>
                  <a:pt x="61" y="9"/>
                </a:lnTo>
                <a:lnTo>
                  <a:pt x="61" y="11"/>
                </a:lnTo>
                <a:lnTo>
                  <a:pt x="62" y="19"/>
                </a:lnTo>
                <a:lnTo>
                  <a:pt x="63" y="25"/>
                </a:lnTo>
                <a:lnTo>
                  <a:pt x="65" y="38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9" name="Freeform 177"/>
          <xdr:cNvSpPr>
            <a:spLocks/>
          </xdr:cNvSpPr>
        </xdr:nvSpPr>
        <xdr:spPr bwMode="auto">
          <a:xfrm>
            <a:off x="7467368" y="3600286"/>
            <a:ext cx="571068" cy="914378"/>
          </a:xfrm>
          <a:custGeom>
            <a:avLst/>
            <a:gdLst>
              <a:gd name="T0" fmla="*/ 2147483647 w 60"/>
              <a:gd name="T1" fmla="*/ 2147483647 h 93"/>
              <a:gd name="T2" fmla="*/ 2147483647 w 60"/>
              <a:gd name="T3" fmla="*/ 2147483647 h 93"/>
              <a:gd name="T4" fmla="*/ 2147483647 w 60"/>
              <a:gd name="T5" fmla="*/ 2147483647 h 93"/>
              <a:gd name="T6" fmla="*/ 2147483647 w 60"/>
              <a:gd name="T7" fmla="*/ 2147483647 h 93"/>
              <a:gd name="T8" fmla="*/ 2147483647 w 60"/>
              <a:gd name="T9" fmla="*/ 2147483647 h 93"/>
              <a:gd name="T10" fmla="*/ 2147483647 w 60"/>
              <a:gd name="T11" fmla="*/ 2147483647 h 93"/>
              <a:gd name="T12" fmla="*/ 2147483647 w 60"/>
              <a:gd name="T13" fmla="*/ 2147483647 h 93"/>
              <a:gd name="T14" fmla="*/ 2147483647 w 60"/>
              <a:gd name="T15" fmla="*/ 2147483647 h 93"/>
              <a:gd name="T16" fmla="*/ 2147483647 w 60"/>
              <a:gd name="T17" fmla="*/ 2147483647 h 93"/>
              <a:gd name="T18" fmla="*/ 2147483647 w 60"/>
              <a:gd name="T19" fmla="*/ 2147483647 h 93"/>
              <a:gd name="T20" fmla="*/ 2147483647 w 60"/>
              <a:gd name="T21" fmla="*/ 2147483647 h 93"/>
              <a:gd name="T22" fmla="*/ 2147483647 w 60"/>
              <a:gd name="T23" fmla="*/ 2147483647 h 93"/>
              <a:gd name="T24" fmla="*/ 2147483647 w 60"/>
              <a:gd name="T25" fmla="*/ 2147483647 h 93"/>
              <a:gd name="T26" fmla="*/ 2147483647 w 60"/>
              <a:gd name="T27" fmla="*/ 2147483647 h 93"/>
              <a:gd name="T28" fmla="*/ 0 w 60"/>
              <a:gd name="T29" fmla="*/ 2147483647 h 93"/>
              <a:gd name="T30" fmla="*/ 0 w 60"/>
              <a:gd name="T31" fmla="*/ 2147483647 h 93"/>
              <a:gd name="T32" fmla="*/ 2147483647 w 60"/>
              <a:gd name="T33" fmla="*/ 2147483647 h 93"/>
              <a:gd name="T34" fmla="*/ 2147483647 w 60"/>
              <a:gd name="T35" fmla="*/ 2147483647 h 93"/>
              <a:gd name="T36" fmla="*/ 0 w 60"/>
              <a:gd name="T37" fmla="*/ 2147483647 h 93"/>
              <a:gd name="T38" fmla="*/ 0 w 60"/>
              <a:gd name="T39" fmla="*/ 2147483647 h 93"/>
              <a:gd name="T40" fmla="*/ 0 w 60"/>
              <a:gd name="T41" fmla="*/ 2147483647 h 93"/>
              <a:gd name="T42" fmla="*/ 2147483647 w 60"/>
              <a:gd name="T43" fmla="*/ 2147483647 h 93"/>
              <a:gd name="T44" fmla="*/ 2147483647 w 60"/>
              <a:gd name="T45" fmla="*/ 2147483647 h 93"/>
              <a:gd name="T46" fmla="*/ 2147483647 w 60"/>
              <a:gd name="T47" fmla="*/ 2147483647 h 93"/>
              <a:gd name="T48" fmla="*/ 2147483647 w 60"/>
              <a:gd name="T49" fmla="*/ 2147483647 h 93"/>
              <a:gd name="T50" fmla="*/ 2147483647 w 60"/>
              <a:gd name="T51" fmla="*/ 2147483647 h 93"/>
              <a:gd name="T52" fmla="*/ 2147483647 w 60"/>
              <a:gd name="T53" fmla="*/ 2147483647 h 93"/>
              <a:gd name="T54" fmla="*/ 2147483647 w 60"/>
              <a:gd name="T55" fmla="*/ 2147483647 h 93"/>
              <a:gd name="T56" fmla="*/ 2147483647 w 60"/>
              <a:gd name="T57" fmla="*/ 2147483647 h 93"/>
              <a:gd name="T58" fmla="*/ 2147483647 w 60"/>
              <a:gd name="T59" fmla="*/ 2147483647 h 93"/>
              <a:gd name="T60" fmla="*/ 2147483647 w 60"/>
              <a:gd name="T61" fmla="*/ 2147483647 h 93"/>
              <a:gd name="T62" fmla="*/ 2147483647 w 60"/>
              <a:gd name="T63" fmla="*/ 2147483647 h 93"/>
              <a:gd name="T64" fmla="*/ 2147483647 w 60"/>
              <a:gd name="T65" fmla="*/ 2147483647 h 93"/>
              <a:gd name="T66" fmla="*/ 2147483647 w 60"/>
              <a:gd name="T67" fmla="*/ 0 h 93"/>
              <a:gd name="T68" fmla="*/ 2147483647 w 60"/>
              <a:gd name="T69" fmla="*/ 2147483647 h 93"/>
              <a:gd name="T70" fmla="*/ 2147483647 w 60"/>
              <a:gd name="T71" fmla="*/ 2147483647 h 93"/>
              <a:gd name="T72" fmla="*/ 2147483647 w 60"/>
              <a:gd name="T73" fmla="*/ 2147483647 h 93"/>
              <a:gd name="T74" fmla="*/ 2147483647 w 60"/>
              <a:gd name="T75" fmla="*/ 2147483647 h 93"/>
              <a:gd name="T76" fmla="*/ 2147483647 w 60"/>
              <a:gd name="T77" fmla="*/ 2147483647 h 93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60"/>
              <a:gd name="T118" fmla="*/ 0 h 93"/>
              <a:gd name="T119" fmla="*/ 60 w 60"/>
              <a:gd name="T120" fmla="*/ 93 h 93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60" h="93">
                <a:moveTo>
                  <a:pt x="60" y="17"/>
                </a:moveTo>
                <a:lnTo>
                  <a:pt x="55" y="21"/>
                </a:lnTo>
                <a:lnTo>
                  <a:pt x="50" y="24"/>
                </a:lnTo>
                <a:lnTo>
                  <a:pt x="43" y="30"/>
                </a:lnTo>
                <a:lnTo>
                  <a:pt x="38" y="34"/>
                </a:lnTo>
                <a:lnTo>
                  <a:pt x="31" y="42"/>
                </a:lnTo>
                <a:lnTo>
                  <a:pt x="21" y="50"/>
                </a:lnTo>
                <a:lnTo>
                  <a:pt x="18" y="54"/>
                </a:lnTo>
                <a:lnTo>
                  <a:pt x="8" y="80"/>
                </a:lnTo>
                <a:lnTo>
                  <a:pt x="4" y="89"/>
                </a:lnTo>
                <a:lnTo>
                  <a:pt x="3" y="93"/>
                </a:lnTo>
                <a:lnTo>
                  <a:pt x="2" y="87"/>
                </a:lnTo>
                <a:lnTo>
                  <a:pt x="2" y="84"/>
                </a:lnTo>
                <a:lnTo>
                  <a:pt x="2" y="77"/>
                </a:lnTo>
                <a:lnTo>
                  <a:pt x="0" y="68"/>
                </a:lnTo>
                <a:lnTo>
                  <a:pt x="0" y="64"/>
                </a:lnTo>
                <a:lnTo>
                  <a:pt x="1" y="63"/>
                </a:lnTo>
                <a:lnTo>
                  <a:pt x="1" y="59"/>
                </a:lnTo>
                <a:lnTo>
                  <a:pt x="0" y="55"/>
                </a:lnTo>
                <a:lnTo>
                  <a:pt x="0" y="53"/>
                </a:lnTo>
                <a:lnTo>
                  <a:pt x="0" y="51"/>
                </a:lnTo>
                <a:lnTo>
                  <a:pt x="1" y="48"/>
                </a:lnTo>
                <a:lnTo>
                  <a:pt x="2" y="43"/>
                </a:lnTo>
                <a:lnTo>
                  <a:pt x="3" y="40"/>
                </a:lnTo>
                <a:lnTo>
                  <a:pt x="3" y="38"/>
                </a:lnTo>
                <a:lnTo>
                  <a:pt x="6" y="38"/>
                </a:lnTo>
                <a:lnTo>
                  <a:pt x="6" y="24"/>
                </a:lnTo>
                <a:lnTo>
                  <a:pt x="12" y="11"/>
                </a:lnTo>
                <a:lnTo>
                  <a:pt x="12" y="4"/>
                </a:lnTo>
                <a:lnTo>
                  <a:pt x="18" y="3"/>
                </a:lnTo>
                <a:lnTo>
                  <a:pt x="19" y="3"/>
                </a:lnTo>
                <a:lnTo>
                  <a:pt x="20" y="2"/>
                </a:lnTo>
                <a:lnTo>
                  <a:pt x="45" y="0"/>
                </a:lnTo>
                <a:lnTo>
                  <a:pt x="50" y="1"/>
                </a:lnTo>
                <a:lnTo>
                  <a:pt x="54" y="8"/>
                </a:lnTo>
                <a:lnTo>
                  <a:pt x="57" y="12"/>
                </a:lnTo>
                <a:lnTo>
                  <a:pt x="59" y="15"/>
                </a:lnTo>
                <a:lnTo>
                  <a:pt x="60" y="17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0" name="Freeform 178"/>
          <xdr:cNvSpPr>
            <a:spLocks/>
          </xdr:cNvSpPr>
        </xdr:nvSpPr>
        <xdr:spPr bwMode="auto">
          <a:xfrm>
            <a:off x="6913408" y="3641060"/>
            <a:ext cx="666578" cy="980374"/>
          </a:xfrm>
          <a:custGeom>
            <a:avLst/>
            <a:gdLst>
              <a:gd name="T0" fmla="*/ 2147483647 w 70"/>
              <a:gd name="T1" fmla="*/ 2147483647 h 100"/>
              <a:gd name="T2" fmla="*/ 2147483647 w 70"/>
              <a:gd name="T3" fmla="*/ 2147483647 h 100"/>
              <a:gd name="T4" fmla="*/ 2147483647 w 70"/>
              <a:gd name="T5" fmla="*/ 2147483647 h 100"/>
              <a:gd name="T6" fmla="*/ 2147483647 w 70"/>
              <a:gd name="T7" fmla="*/ 2147483647 h 100"/>
              <a:gd name="T8" fmla="*/ 2147483647 w 70"/>
              <a:gd name="T9" fmla="*/ 2147483647 h 100"/>
              <a:gd name="T10" fmla="*/ 2147483647 w 70"/>
              <a:gd name="T11" fmla="*/ 2147483647 h 100"/>
              <a:gd name="T12" fmla="*/ 2147483647 w 70"/>
              <a:gd name="T13" fmla="*/ 2147483647 h 100"/>
              <a:gd name="T14" fmla="*/ 2147483647 w 70"/>
              <a:gd name="T15" fmla="*/ 2147483647 h 100"/>
              <a:gd name="T16" fmla="*/ 2147483647 w 70"/>
              <a:gd name="T17" fmla="*/ 2147483647 h 100"/>
              <a:gd name="T18" fmla="*/ 2147483647 w 70"/>
              <a:gd name="T19" fmla="*/ 2147483647 h 100"/>
              <a:gd name="T20" fmla="*/ 2147483647 w 70"/>
              <a:gd name="T21" fmla="*/ 2147483647 h 100"/>
              <a:gd name="T22" fmla="*/ 0 w 70"/>
              <a:gd name="T23" fmla="*/ 2147483647 h 100"/>
              <a:gd name="T24" fmla="*/ 2147483647 w 70"/>
              <a:gd name="T25" fmla="*/ 2147483647 h 100"/>
              <a:gd name="T26" fmla="*/ 2147483647 w 70"/>
              <a:gd name="T27" fmla="*/ 2147483647 h 100"/>
              <a:gd name="T28" fmla="*/ 2147483647 w 70"/>
              <a:gd name="T29" fmla="*/ 2147483647 h 100"/>
              <a:gd name="T30" fmla="*/ 2147483647 w 70"/>
              <a:gd name="T31" fmla="*/ 2147483647 h 100"/>
              <a:gd name="T32" fmla="*/ 2147483647 w 70"/>
              <a:gd name="T33" fmla="*/ 2147483647 h 100"/>
              <a:gd name="T34" fmla="*/ 2147483647 w 70"/>
              <a:gd name="T35" fmla="*/ 2147483647 h 100"/>
              <a:gd name="T36" fmla="*/ 2147483647 w 70"/>
              <a:gd name="T37" fmla="*/ 2147483647 h 100"/>
              <a:gd name="T38" fmla="*/ 2147483647 w 70"/>
              <a:gd name="T39" fmla="*/ 2147483647 h 100"/>
              <a:gd name="T40" fmla="*/ 2147483647 w 70"/>
              <a:gd name="T41" fmla="*/ 2147483647 h 100"/>
              <a:gd name="T42" fmla="*/ 2147483647 w 70"/>
              <a:gd name="T43" fmla="*/ 2147483647 h 100"/>
              <a:gd name="T44" fmla="*/ 2147483647 w 70"/>
              <a:gd name="T45" fmla="*/ 2147483647 h 100"/>
              <a:gd name="T46" fmla="*/ 2147483647 w 70"/>
              <a:gd name="T47" fmla="*/ 2147483647 h 100"/>
              <a:gd name="T48" fmla="*/ 2147483647 w 70"/>
              <a:gd name="T49" fmla="*/ 2147483647 h 100"/>
              <a:gd name="T50" fmla="*/ 2147483647 w 70"/>
              <a:gd name="T51" fmla="*/ 2147483647 h 100"/>
              <a:gd name="T52" fmla="*/ 2147483647 w 70"/>
              <a:gd name="T53" fmla="*/ 0 h 100"/>
              <a:gd name="T54" fmla="*/ 2147483647 w 70"/>
              <a:gd name="T55" fmla="*/ 0 h 100"/>
              <a:gd name="T56" fmla="*/ 2147483647 w 70"/>
              <a:gd name="T57" fmla="*/ 2147483647 h 100"/>
              <a:gd name="T58" fmla="*/ 2147483647 w 70"/>
              <a:gd name="T59" fmla="*/ 2147483647 h 100"/>
              <a:gd name="T60" fmla="*/ 2147483647 w 70"/>
              <a:gd name="T61" fmla="*/ 2147483647 h 100"/>
              <a:gd name="T62" fmla="*/ 2147483647 w 70"/>
              <a:gd name="T63" fmla="*/ 2147483647 h 100"/>
              <a:gd name="T64" fmla="*/ 2147483647 w 70"/>
              <a:gd name="T65" fmla="*/ 2147483647 h 100"/>
              <a:gd name="T66" fmla="*/ 2147483647 w 70"/>
              <a:gd name="T67" fmla="*/ 2147483647 h 100"/>
              <a:gd name="T68" fmla="*/ 2147483647 w 70"/>
              <a:gd name="T69" fmla="*/ 2147483647 h 100"/>
              <a:gd name="T70" fmla="*/ 2147483647 w 70"/>
              <a:gd name="T71" fmla="*/ 2147483647 h 100"/>
              <a:gd name="T72" fmla="*/ 2147483647 w 70"/>
              <a:gd name="T73" fmla="*/ 2147483647 h 100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70"/>
              <a:gd name="T112" fmla="*/ 0 h 100"/>
              <a:gd name="T113" fmla="*/ 70 w 70"/>
              <a:gd name="T114" fmla="*/ 100 h 100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70" h="100">
                <a:moveTo>
                  <a:pt x="61" y="89"/>
                </a:moveTo>
                <a:lnTo>
                  <a:pt x="62" y="92"/>
                </a:lnTo>
                <a:lnTo>
                  <a:pt x="55" y="95"/>
                </a:lnTo>
                <a:lnTo>
                  <a:pt x="51" y="98"/>
                </a:lnTo>
                <a:lnTo>
                  <a:pt x="49" y="99"/>
                </a:lnTo>
                <a:lnTo>
                  <a:pt x="47" y="100"/>
                </a:lnTo>
                <a:lnTo>
                  <a:pt x="44" y="100"/>
                </a:lnTo>
                <a:lnTo>
                  <a:pt x="41" y="99"/>
                </a:lnTo>
                <a:lnTo>
                  <a:pt x="39" y="98"/>
                </a:lnTo>
                <a:lnTo>
                  <a:pt x="37" y="97"/>
                </a:lnTo>
                <a:lnTo>
                  <a:pt x="33" y="94"/>
                </a:lnTo>
                <a:lnTo>
                  <a:pt x="26" y="88"/>
                </a:lnTo>
                <a:lnTo>
                  <a:pt x="24" y="87"/>
                </a:lnTo>
                <a:lnTo>
                  <a:pt x="21" y="85"/>
                </a:lnTo>
                <a:lnTo>
                  <a:pt x="13" y="82"/>
                </a:lnTo>
                <a:lnTo>
                  <a:pt x="11" y="82"/>
                </a:lnTo>
                <a:lnTo>
                  <a:pt x="9" y="82"/>
                </a:lnTo>
                <a:lnTo>
                  <a:pt x="7" y="83"/>
                </a:lnTo>
                <a:lnTo>
                  <a:pt x="6" y="84"/>
                </a:lnTo>
                <a:lnTo>
                  <a:pt x="3" y="83"/>
                </a:lnTo>
                <a:lnTo>
                  <a:pt x="2" y="83"/>
                </a:lnTo>
                <a:lnTo>
                  <a:pt x="1" y="82"/>
                </a:lnTo>
                <a:lnTo>
                  <a:pt x="0" y="79"/>
                </a:lnTo>
                <a:lnTo>
                  <a:pt x="0" y="78"/>
                </a:lnTo>
                <a:lnTo>
                  <a:pt x="1" y="76"/>
                </a:lnTo>
                <a:lnTo>
                  <a:pt x="2" y="73"/>
                </a:lnTo>
                <a:lnTo>
                  <a:pt x="3" y="72"/>
                </a:lnTo>
                <a:lnTo>
                  <a:pt x="22" y="66"/>
                </a:lnTo>
                <a:lnTo>
                  <a:pt x="23" y="65"/>
                </a:lnTo>
                <a:lnTo>
                  <a:pt x="26" y="64"/>
                </a:lnTo>
                <a:lnTo>
                  <a:pt x="30" y="64"/>
                </a:lnTo>
                <a:lnTo>
                  <a:pt x="31" y="62"/>
                </a:lnTo>
                <a:lnTo>
                  <a:pt x="32" y="58"/>
                </a:lnTo>
                <a:lnTo>
                  <a:pt x="32" y="55"/>
                </a:lnTo>
                <a:lnTo>
                  <a:pt x="31" y="55"/>
                </a:lnTo>
                <a:lnTo>
                  <a:pt x="31" y="47"/>
                </a:lnTo>
                <a:lnTo>
                  <a:pt x="31" y="42"/>
                </a:lnTo>
                <a:lnTo>
                  <a:pt x="31" y="39"/>
                </a:lnTo>
                <a:lnTo>
                  <a:pt x="31" y="36"/>
                </a:lnTo>
                <a:lnTo>
                  <a:pt x="31" y="32"/>
                </a:lnTo>
                <a:lnTo>
                  <a:pt x="29" y="23"/>
                </a:lnTo>
                <a:lnTo>
                  <a:pt x="29" y="18"/>
                </a:lnTo>
                <a:lnTo>
                  <a:pt x="28" y="13"/>
                </a:lnTo>
                <a:lnTo>
                  <a:pt x="28" y="12"/>
                </a:lnTo>
                <a:lnTo>
                  <a:pt x="27" y="8"/>
                </a:lnTo>
                <a:lnTo>
                  <a:pt x="27" y="6"/>
                </a:lnTo>
                <a:lnTo>
                  <a:pt x="28" y="2"/>
                </a:lnTo>
                <a:lnTo>
                  <a:pt x="31" y="1"/>
                </a:lnTo>
                <a:lnTo>
                  <a:pt x="43" y="2"/>
                </a:lnTo>
                <a:lnTo>
                  <a:pt x="46" y="2"/>
                </a:lnTo>
                <a:lnTo>
                  <a:pt x="50" y="1"/>
                </a:lnTo>
                <a:lnTo>
                  <a:pt x="53" y="1"/>
                </a:lnTo>
                <a:lnTo>
                  <a:pt x="58" y="1"/>
                </a:lnTo>
                <a:lnTo>
                  <a:pt x="64" y="0"/>
                </a:lnTo>
                <a:lnTo>
                  <a:pt x="65" y="0"/>
                </a:lnTo>
                <a:lnTo>
                  <a:pt x="70" y="0"/>
                </a:lnTo>
                <a:lnTo>
                  <a:pt x="70" y="7"/>
                </a:lnTo>
                <a:lnTo>
                  <a:pt x="64" y="20"/>
                </a:lnTo>
                <a:lnTo>
                  <a:pt x="64" y="34"/>
                </a:lnTo>
                <a:lnTo>
                  <a:pt x="61" y="34"/>
                </a:lnTo>
                <a:lnTo>
                  <a:pt x="61" y="36"/>
                </a:lnTo>
                <a:lnTo>
                  <a:pt x="60" y="39"/>
                </a:lnTo>
                <a:lnTo>
                  <a:pt x="59" y="44"/>
                </a:lnTo>
                <a:lnTo>
                  <a:pt x="58" y="47"/>
                </a:lnTo>
                <a:lnTo>
                  <a:pt x="58" y="49"/>
                </a:lnTo>
                <a:lnTo>
                  <a:pt x="58" y="51"/>
                </a:lnTo>
                <a:lnTo>
                  <a:pt x="59" y="55"/>
                </a:lnTo>
                <a:lnTo>
                  <a:pt x="59" y="59"/>
                </a:lnTo>
                <a:lnTo>
                  <a:pt x="58" y="60"/>
                </a:lnTo>
                <a:lnTo>
                  <a:pt x="58" y="64"/>
                </a:lnTo>
                <a:lnTo>
                  <a:pt x="60" y="73"/>
                </a:lnTo>
                <a:lnTo>
                  <a:pt x="60" y="80"/>
                </a:lnTo>
                <a:lnTo>
                  <a:pt x="60" y="83"/>
                </a:lnTo>
                <a:lnTo>
                  <a:pt x="61" y="89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1" name="Freeform 179"/>
          <xdr:cNvSpPr>
            <a:spLocks/>
          </xdr:cNvSpPr>
        </xdr:nvSpPr>
        <xdr:spPr bwMode="auto">
          <a:xfrm>
            <a:off x="6409198" y="3808017"/>
            <a:ext cx="542415" cy="726061"/>
          </a:xfrm>
          <a:custGeom>
            <a:avLst/>
            <a:gdLst>
              <a:gd name="T0" fmla="*/ 2147483647 w 57"/>
              <a:gd name="T1" fmla="*/ 2147483647 h 74"/>
              <a:gd name="T2" fmla="*/ 2147483647 w 57"/>
              <a:gd name="T3" fmla="*/ 2147483647 h 74"/>
              <a:gd name="T4" fmla="*/ 2147483647 w 57"/>
              <a:gd name="T5" fmla="*/ 2147483647 h 74"/>
              <a:gd name="T6" fmla="*/ 2147483647 w 57"/>
              <a:gd name="T7" fmla="*/ 2147483647 h 74"/>
              <a:gd name="T8" fmla="*/ 2147483647 w 57"/>
              <a:gd name="T9" fmla="*/ 2147483647 h 74"/>
              <a:gd name="T10" fmla="*/ 2147483647 w 57"/>
              <a:gd name="T11" fmla="*/ 2147483647 h 74"/>
              <a:gd name="T12" fmla="*/ 2147483647 w 57"/>
              <a:gd name="T13" fmla="*/ 2147483647 h 74"/>
              <a:gd name="T14" fmla="*/ 2147483647 w 57"/>
              <a:gd name="T15" fmla="*/ 2147483647 h 74"/>
              <a:gd name="T16" fmla="*/ 2147483647 w 57"/>
              <a:gd name="T17" fmla="*/ 2147483647 h 74"/>
              <a:gd name="T18" fmla="*/ 2147483647 w 57"/>
              <a:gd name="T19" fmla="*/ 2147483647 h 74"/>
              <a:gd name="T20" fmla="*/ 2147483647 w 57"/>
              <a:gd name="T21" fmla="*/ 2147483647 h 74"/>
              <a:gd name="T22" fmla="*/ 2147483647 w 57"/>
              <a:gd name="T23" fmla="*/ 2147483647 h 74"/>
              <a:gd name="T24" fmla="*/ 2147483647 w 57"/>
              <a:gd name="T25" fmla="*/ 2147483647 h 74"/>
              <a:gd name="T26" fmla="*/ 2147483647 w 57"/>
              <a:gd name="T27" fmla="*/ 2147483647 h 74"/>
              <a:gd name="T28" fmla="*/ 2147483647 w 57"/>
              <a:gd name="T29" fmla="*/ 2147483647 h 74"/>
              <a:gd name="T30" fmla="*/ 0 w 57"/>
              <a:gd name="T31" fmla="*/ 2147483647 h 74"/>
              <a:gd name="T32" fmla="*/ 2147483647 w 57"/>
              <a:gd name="T33" fmla="*/ 2147483647 h 74"/>
              <a:gd name="T34" fmla="*/ 2147483647 w 57"/>
              <a:gd name="T35" fmla="*/ 2147483647 h 74"/>
              <a:gd name="T36" fmla="*/ 2147483647 w 57"/>
              <a:gd name="T37" fmla="*/ 2147483647 h 74"/>
              <a:gd name="T38" fmla="*/ 2147483647 w 57"/>
              <a:gd name="T39" fmla="*/ 2147483647 h 74"/>
              <a:gd name="T40" fmla="*/ 2147483647 w 57"/>
              <a:gd name="T41" fmla="*/ 2147483647 h 74"/>
              <a:gd name="T42" fmla="*/ 2147483647 w 57"/>
              <a:gd name="T43" fmla="*/ 2147483647 h 74"/>
              <a:gd name="T44" fmla="*/ 2147483647 w 57"/>
              <a:gd name="T45" fmla="*/ 2147483647 h 74"/>
              <a:gd name="T46" fmla="*/ 2147483647 w 57"/>
              <a:gd name="T47" fmla="*/ 2147483647 h 74"/>
              <a:gd name="T48" fmla="*/ 2147483647 w 57"/>
              <a:gd name="T49" fmla="*/ 2147483647 h 74"/>
              <a:gd name="T50" fmla="*/ 2147483647 w 57"/>
              <a:gd name="T51" fmla="*/ 2147483647 h 74"/>
              <a:gd name="T52" fmla="*/ 2147483647 w 57"/>
              <a:gd name="T53" fmla="*/ 2147483647 h 74"/>
              <a:gd name="T54" fmla="*/ 2147483647 w 57"/>
              <a:gd name="T55" fmla="*/ 2147483647 h 74"/>
              <a:gd name="T56" fmla="*/ 2147483647 w 57"/>
              <a:gd name="T57" fmla="*/ 2147483647 h 74"/>
              <a:gd name="T58" fmla="*/ 2147483647 w 57"/>
              <a:gd name="T59" fmla="*/ 2147483647 h 74"/>
              <a:gd name="T60" fmla="*/ 2147483647 w 57"/>
              <a:gd name="T61" fmla="*/ 2147483647 h 74"/>
              <a:gd name="T62" fmla="*/ 2147483647 w 57"/>
              <a:gd name="T63" fmla="*/ 2147483647 h 74"/>
              <a:gd name="T64" fmla="*/ 2147483647 w 57"/>
              <a:gd name="T65" fmla="*/ 2147483647 h 74"/>
              <a:gd name="T66" fmla="*/ 2147483647 w 57"/>
              <a:gd name="T67" fmla="*/ 2147483647 h 74"/>
              <a:gd name="T68" fmla="*/ 2147483647 w 57"/>
              <a:gd name="T69" fmla="*/ 2147483647 h 7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57"/>
              <a:gd name="T106" fmla="*/ 0 h 74"/>
              <a:gd name="T107" fmla="*/ 57 w 57"/>
              <a:gd name="T108" fmla="*/ 74 h 74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57" h="74">
                <a:moveTo>
                  <a:pt x="54" y="65"/>
                </a:moveTo>
                <a:lnTo>
                  <a:pt x="53" y="64"/>
                </a:lnTo>
                <a:lnTo>
                  <a:pt x="51" y="65"/>
                </a:lnTo>
                <a:lnTo>
                  <a:pt x="36" y="69"/>
                </a:lnTo>
                <a:lnTo>
                  <a:pt x="23" y="73"/>
                </a:lnTo>
                <a:lnTo>
                  <a:pt x="20" y="74"/>
                </a:lnTo>
                <a:lnTo>
                  <a:pt x="18" y="74"/>
                </a:lnTo>
                <a:lnTo>
                  <a:pt x="20" y="68"/>
                </a:lnTo>
                <a:lnTo>
                  <a:pt x="20" y="66"/>
                </a:lnTo>
                <a:lnTo>
                  <a:pt x="23" y="63"/>
                </a:lnTo>
                <a:lnTo>
                  <a:pt x="22" y="63"/>
                </a:lnTo>
                <a:lnTo>
                  <a:pt x="21" y="62"/>
                </a:lnTo>
                <a:lnTo>
                  <a:pt x="19" y="61"/>
                </a:lnTo>
                <a:lnTo>
                  <a:pt x="16" y="59"/>
                </a:lnTo>
                <a:lnTo>
                  <a:pt x="16" y="55"/>
                </a:lnTo>
                <a:lnTo>
                  <a:pt x="16" y="52"/>
                </a:lnTo>
                <a:lnTo>
                  <a:pt x="16" y="49"/>
                </a:lnTo>
                <a:lnTo>
                  <a:pt x="15" y="46"/>
                </a:lnTo>
                <a:lnTo>
                  <a:pt x="15" y="44"/>
                </a:lnTo>
                <a:lnTo>
                  <a:pt x="15" y="41"/>
                </a:lnTo>
                <a:lnTo>
                  <a:pt x="15" y="40"/>
                </a:lnTo>
                <a:lnTo>
                  <a:pt x="14" y="34"/>
                </a:lnTo>
                <a:lnTo>
                  <a:pt x="14" y="31"/>
                </a:lnTo>
                <a:lnTo>
                  <a:pt x="13" y="23"/>
                </a:lnTo>
                <a:lnTo>
                  <a:pt x="13" y="20"/>
                </a:lnTo>
                <a:lnTo>
                  <a:pt x="13" y="19"/>
                </a:lnTo>
                <a:lnTo>
                  <a:pt x="12" y="17"/>
                </a:lnTo>
                <a:lnTo>
                  <a:pt x="8" y="16"/>
                </a:lnTo>
                <a:lnTo>
                  <a:pt x="6" y="14"/>
                </a:lnTo>
                <a:lnTo>
                  <a:pt x="5" y="14"/>
                </a:lnTo>
                <a:lnTo>
                  <a:pt x="1" y="11"/>
                </a:lnTo>
                <a:lnTo>
                  <a:pt x="0" y="10"/>
                </a:lnTo>
                <a:lnTo>
                  <a:pt x="3" y="9"/>
                </a:lnTo>
                <a:lnTo>
                  <a:pt x="5" y="9"/>
                </a:lnTo>
                <a:lnTo>
                  <a:pt x="6" y="8"/>
                </a:lnTo>
                <a:lnTo>
                  <a:pt x="10" y="7"/>
                </a:lnTo>
                <a:lnTo>
                  <a:pt x="12" y="6"/>
                </a:lnTo>
                <a:lnTo>
                  <a:pt x="14" y="6"/>
                </a:lnTo>
                <a:lnTo>
                  <a:pt x="17" y="6"/>
                </a:lnTo>
                <a:lnTo>
                  <a:pt x="19" y="5"/>
                </a:lnTo>
                <a:lnTo>
                  <a:pt x="24" y="4"/>
                </a:lnTo>
                <a:lnTo>
                  <a:pt x="34" y="2"/>
                </a:lnTo>
                <a:lnTo>
                  <a:pt x="36" y="2"/>
                </a:lnTo>
                <a:lnTo>
                  <a:pt x="37" y="1"/>
                </a:lnTo>
                <a:lnTo>
                  <a:pt x="39" y="0"/>
                </a:lnTo>
                <a:lnTo>
                  <a:pt x="39" y="2"/>
                </a:lnTo>
                <a:lnTo>
                  <a:pt x="44" y="4"/>
                </a:lnTo>
                <a:lnTo>
                  <a:pt x="44" y="5"/>
                </a:lnTo>
                <a:lnTo>
                  <a:pt x="41" y="7"/>
                </a:lnTo>
                <a:lnTo>
                  <a:pt x="44" y="13"/>
                </a:lnTo>
                <a:lnTo>
                  <a:pt x="46" y="19"/>
                </a:lnTo>
                <a:lnTo>
                  <a:pt x="49" y="27"/>
                </a:lnTo>
                <a:lnTo>
                  <a:pt x="49" y="28"/>
                </a:lnTo>
                <a:lnTo>
                  <a:pt x="49" y="32"/>
                </a:lnTo>
                <a:lnTo>
                  <a:pt x="47" y="36"/>
                </a:lnTo>
                <a:lnTo>
                  <a:pt x="47" y="37"/>
                </a:lnTo>
                <a:lnTo>
                  <a:pt x="47" y="39"/>
                </a:lnTo>
                <a:lnTo>
                  <a:pt x="49" y="42"/>
                </a:lnTo>
                <a:lnTo>
                  <a:pt x="51" y="45"/>
                </a:lnTo>
                <a:lnTo>
                  <a:pt x="53" y="46"/>
                </a:lnTo>
                <a:lnTo>
                  <a:pt x="56" y="51"/>
                </a:lnTo>
                <a:lnTo>
                  <a:pt x="56" y="52"/>
                </a:lnTo>
                <a:lnTo>
                  <a:pt x="57" y="53"/>
                </a:lnTo>
                <a:lnTo>
                  <a:pt x="56" y="54"/>
                </a:lnTo>
                <a:lnTo>
                  <a:pt x="56" y="55"/>
                </a:lnTo>
                <a:lnTo>
                  <a:pt x="55" y="56"/>
                </a:lnTo>
                <a:lnTo>
                  <a:pt x="54" y="59"/>
                </a:lnTo>
                <a:lnTo>
                  <a:pt x="53" y="61"/>
                </a:lnTo>
                <a:lnTo>
                  <a:pt x="53" y="62"/>
                </a:lnTo>
                <a:lnTo>
                  <a:pt x="54" y="65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2" name="Freeform 180"/>
          <xdr:cNvSpPr>
            <a:spLocks/>
          </xdr:cNvSpPr>
        </xdr:nvSpPr>
        <xdr:spPr bwMode="auto">
          <a:xfrm>
            <a:off x="6781687" y="3631354"/>
            <a:ext cx="437354" cy="716356"/>
          </a:xfrm>
          <a:custGeom>
            <a:avLst/>
            <a:gdLst>
              <a:gd name="T0" fmla="*/ 2147483647 w 46"/>
              <a:gd name="T1" fmla="*/ 2147483647 h 73"/>
              <a:gd name="T2" fmla="*/ 2147483647 w 46"/>
              <a:gd name="T3" fmla="*/ 2147483647 h 73"/>
              <a:gd name="T4" fmla="*/ 2147483647 w 46"/>
              <a:gd name="T5" fmla="*/ 2147483647 h 73"/>
              <a:gd name="T6" fmla="*/ 2147483647 w 46"/>
              <a:gd name="T7" fmla="*/ 2147483647 h 73"/>
              <a:gd name="T8" fmla="*/ 2147483647 w 46"/>
              <a:gd name="T9" fmla="*/ 2147483647 h 73"/>
              <a:gd name="T10" fmla="*/ 2147483647 w 46"/>
              <a:gd name="T11" fmla="*/ 2147483647 h 73"/>
              <a:gd name="T12" fmla="*/ 2147483647 w 46"/>
              <a:gd name="T13" fmla="*/ 2147483647 h 73"/>
              <a:gd name="T14" fmla="*/ 2147483647 w 46"/>
              <a:gd name="T15" fmla="*/ 2147483647 h 73"/>
              <a:gd name="T16" fmla="*/ 2147483647 w 46"/>
              <a:gd name="T17" fmla="*/ 2147483647 h 73"/>
              <a:gd name="T18" fmla="*/ 2147483647 w 46"/>
              <a:gd name="T19" fmla="*/ 2147483647 h 73"/>
              <a:gd name="T20" fmla="*/ 2147483647 w 46"/>
              <a:gd name="T21" fmla="*/ 2147483647 h 73"/>
              <a:gd name="T22" fmla="*/ 2147483647 w 46"/>
              <a:gd name="T23" fmla="*/ 2147483647 h 73"/>
              <a:gd name="T24" fmla="*/ 2147483647 w 46"/>
              <a:gd name="T25" fmla="*/ 2147483647 h 73"/>
              <a:gd name="T26" fmla="*/ 2147483647 w 46"/>
              <a:gd name="T27" fmla="*/ 2147483647 h 73"/>
              <a:gd name="T28" fmla="*/ 2147483647 w 46"/>
              <a:gd name="T29" fmla="*/ 2147483647 h 73"/>
              <a:gd name="T30" fmla="*/ 2147483647 w 46"/>
              <a:gd name="T31" fmla="*/ 2147483647 h 73"/>
              <a:gd name="T32" fmla="*/ 2147483647 w 46"/>
              <a:gd name="T33" fmla="*/ 2147483647 h 73"/>
              <a:gd name="T34" fmla="*/ 2147483647 w 46"/>
              <a:gd name="T35" fmla="*/ 2147483647 h 73"/>
              <a:gd name="T36" fmla="*/ 2147483647 w 46"/>
              <a:gd name="T37" fmla="*/ 2147483647 h 73"/>
              <a:gd name="T38" fmla="*/ 2147483647 w 46"/>
              <a:gd name="T39" fmla="*/ 2147483647 h 73"/>
              <a:gd name="T40" fmla="*/ 2147483647 w 46"/>
              <a:gd name="T41" fmla="*/ 2147483647 h 73"/>
              <a:gd name="T42" fmla="*/ 2147483647 w 46"/>
              <a:gd name="T43" fmla="*/ 2147483647 h 73"/>
              <a:gd name="T44" fmla="*/ 2147483647 w 46"/>
              <a:gd name="T45" fmla="*/ 2147483647 h 73"/>
              <a:gd name="T46" fmla="*/ 2147483647 w 46"/>
              <a:gd name="T47" fmla="*/ 2147483647 h 73"/>
              <a:gd name="T48" fmla="*/ 2147483647 w 46"/>
              <a:gd name="T49" fmla="*/ 2147483647 h 73"/>
              <a:gd name="T50" fmla="*/ 2147483647 w 46"/>
              <a:gd name="T51" fmla="*/ 2147483647 h 73"/>
              <a:gd name="T52" fmla="*/ 2147483647 w 46"/>
              <a:gd name="T53" fmla="*/ 2147483647 h 73"/>
              <a:gd name="T54" fmla="*/ 2147483647 w 46"/>
              <a:gd name="T55" fmla="*/ 2147483647 h 73"/>
              <a:gd name="T56" fmla="*/ 2147483647 w 46"/>
              <a:gd name="T57" fmla="*/ 2147483647 h 73"/>
              <a:gd name="T58" fmla="*/ 2147483647 w 46"/>
              <a:gd name="T59" fmla="*/ 2147483647 h 73"/>
              <a:gd name="T60" fmla="*/ 2147483647 w 46"/>
              <a:gd name="T61" fmla="*/ 2147483647 h 73"/>
              <a:gd name="T62" fmla="*/ 2147483647 w 46"/>
              <a:gd name="T63" fmla="*/ 2147483647 h 73"/>
              <a:gd name="T64" fmla="*/ 2147483647 w 46"/>
              <a:gd name="T65" fmla="*/ 2147483647 h 73"/>
              <a:gd name="T66" fmla="*/ 2147483647 w 46"/>
              <a:gd name="T67" fmla="*/ 2147483647 h 73"/>
              <a:gd name="T68" fmla="*/ 2147483647 w 46"/>
              <a:gd name="T69" fmla="*/ 2147483647 h 73"/>
              <a:gd name="T70" fmla="*/ 2147483647 w 46"/>
              <a:gd name="T71" fmla="*/ 2147483647 h 73"/>
              <a:gd name="T72" fmla="*/ 2147483647 w 46"/>
              <a:gd name="T73" fmla="*/ 2147483647 h 73"/>
              <a:gd name="T74" fmla="*/ 2147483647 w 46"/>
              <a:gd name="T75" fmla="*/ 2147483647 h 73"/>
              <a:gd name="T76" fmla="*/ 2147483647 w 46"/>
              <a:gd name="T77" fmla="*/ 2147483647 h 73"/>
              <a:gd name="T78" fmla="*/ 0 w 46"/>
              <a:gd name="T79" fmla="*/ 2147483647 h 73"/>
              <a:gd name="T80" fmla="*/ 0 w 46"/>
              <a:gd name="T81" fmla="*/ 2147483647 h 73"/>
              <a:gd name="T82" fmla="*/ 2147483647 w 46"/>
              <a:gd name="T83" fmla="*/ 2147483647 h 73"/>
              <a:gd name="T84" fmla="*/ 2147483647 w 46"/>
              <a:gd name="T85" fmla="*/ 2147483647 h 73"/>
              <a:gd name="T86" fmla="*/ 2147483647 w 46"/>
              <a:gd name="T87" fmla="*/ 2147483647 h 73"/>
              <a:gd name="T88" fmla="*/ 2147483647 w 46"/>
              <a:gd name="T89" fmla="*/ 2147483647 h 73"/>
              <a:gd name="T90" fmla="*/ 2147483647 w 46"/>
              <a:gd name="T91" fmla="*/ 2147483647 h 73"/>
              <a:gd name="T92" fmla="*/ 2147483647 w 46"/>
              <a:gd name="T93" fmla="*/ 2147483647 h 73"/>
              <a:gd name="T94" fmla="*/ 2147483647 w 46"/>
              <a:gd name="T95" fmla="*/ 2147483647 h 73"/>
              <a:gd name="T96" fmla="*/ 2147483647 w 46"/>
              <a:gd name="T97" fmla="*/ 2147483647 h 73"/>
              <a:gd name="T98" fmla="*/ 2147483647 w 46"/>
              <a:gd name="T99" fmla="*/ 2147483647 h 73"/>
              <a:gd name="T100" fmla="*/ 2147483647 w 46"/>
              <a:gd name="T101" fmla="*/ 0 h 73"/>
              <a:gd name="T102" fmla="*/ 2147483647 w 46"/>
              <a:gd name="T103" fmla="*/ 2147483647 h 7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46"/>
              <a:gd name="T157" fmla="*/ 0 h 73"/>
              <a:gd name="T158" fmla="*/ 46 w 46"/>
              <a:gd name="T159" fmla="*/ 73 h 73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46" h="73">
                <a:moveTo>
                  <a:pt x="42" y="3"/>
                </a:moveTo>
                <a:lnTo>
                  <a:pt x="41" y="7"/>
                </a:lnTo>
                <a:lnTo>
                  <a:pt x="41" y="9"/>
                </a:lnTo>
                <a:lnTo>
                  <a:pt x="42" y="13"/>
                </a:lnTo>
                <a:lnTo>
                  <a:pt x="42" y="14"/>
                </a:lnTo>
                <a:lnTo>
                  <a:pt x="43" y="19"/>
                </a:lnTo>
                <a:lnTo>
                  <a:pt x="43" y="24"/>
                </a:lnTo>
                <a:lnTo>
                  <a:pt x="45" y="33"/>
                </a:lnTo>
                <a:lnTo>
                  <a:pt x="45" y="37"/>
                </a:lnTo>
                <a:lnTo>
                  <a:pt x="45" y="40"/>
                </a:lnTo>
                <a:lnTo>
                  <a:pt x="45" y="43"/>
                </a:lnTo>
                <a:lnTo>
                  <a:pt x="45" y="48"/>
                </a:lnTo>
                <a:lnTo>
                  <a:pt x="45" y="56"/>
                </a:lnTo>
                <a:lnTo>
                  <a:pt x="46" y="56"/>
                </a:lnTo>
                <a:lnTo>
                  <a:pt x="46" y="59"/>
                </a:lnTo>
                <a:lnTo>
                  <a:pt x="45" y="63"/>
                </a:lnTo>
                <a:lnTo>
                  <a:pt x="44" y="65"/>
                </a:lnTo>
                <a:lnTo>
                  <a:pt x="40" y="65"/>
                </a:lnTo>
                <a:lnTo>
                  <a:pt x="37" y="66"/>
                </a:lnTo>
                <a:lnTo>
                  <a:pt x="36" y="67"/>
                </a:lnTo>
                <a:lnTo>
                  <a:pt x="17" y="73"/>
                </a:lnTo>
                <a:lnTo>
                  <a:pt x="17" y="72"/>
                </a:lnTo>
                <a:lnTo>
                  <a:pt x="18" y="71"/>
                </a:lnTo>
                <a:lnTo>
                  <a:pt x="17" y="70"/>
                </a:lnTo>
                <a:lnTo>
                  <a:pt x="17" y="69"/>
                </a:lnTo>
                <a:lnTo>
                  <a:pt x="14" y="64"/>
                </a:lnTo>
                <a:lnTo>
                  <a:pt x="12" y="63"/>
                </a:lnTo>
                <a:lnTo>
                  <a:pt x="10" y="60"/>
                </a:lnTo>
                <a:lnTo>
                  <a:pt x="8" y="57"/>
                </a:lnTo>
                <a:lnTo>
                  <a:pt x="8" y="55"/>
                </a:lnTo>
                <a:lnTo>
                  <a:pt x="8" y="54"/>
                </a:lnTo>
                <a:lnTo>
                  <a:pt x="10" y="50"/>
                </a:lnTo>
                <a:lnTo>
                  <a:pt x="10" y="46"/>
                </a:lnTo>
                <a:lnTo>
                  <a:pt x="10" y="45"/>
                </a:lnTo>
                <a:lnTo>
                  <a:pt x="7" y="37"/>
                </a:lnTo>
                <a:lnTo>
                  <a:pt x="5" y="30"/>
                </a:lnTo>
                <a:lnTo>
                  <a:pt x="2" y="25"/>
                </a:lnTo>
                <a:lnTo>
                  <a:pt x="5" y="23"/>
                </a:lnTo>
                <a:lnTo>
                  <a:pt x="5" y="22"/>
                </a:lnTo>
                <a:lnTo>
                  <a:pt x="0" y="20"/>
                </a:lnTo>
                <a:lnTo>
                  <a:pt x="0" y="18"/>
                </a:lnTo>
                <a:lnTo>
                  <a:pt x="5" y="16"/>
                </a:lnTo>
                <a:lnTo>
                  <a:pt x="14" y="13"/>
                </a:lnTo>
                <a:lnTo>
                  <a:pt x="17" y="12"/>
                </a:lnTo>
                <a:lnTo>
                  <a:pt x="19" y="12"/>
                </a:lnTo>
                <a:lnTo>
                  <a:pt x="21" y="11"/>
                </a:lnTo>
                <a:lnTo>
                  <a:pt x="22" y="11"/>
                </a:lnTo>
                <a:lnTo>
                  <a:pt x="28" y="8"/>
                </a:lnTo>
                <a:lnTo>
                  <a:pt x="32" y="6"/>
                </a:lnTo>
                <a:lnTo>
                  <a:pt x="35" y="4"/>
                </a:lnTo>
                <a:lnTo>
                  <a:pt x="42" y="0"/>
                </a:lnTo>
                <a:lnTo>
                  <a:pt x="42" y="3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3" name="Freeform 181"/>
          <xdr:cNvSpPr>
            <a:spLocks/>
          </xdr:cNvSpPr>
        </xdr:nvSpPr>
        <xdr:spPr bwMode="auto">
          <a:xfrm>
            <a:off x="9209225" y="3522636"/>
            <a:ext cx="475558" cy="687235"/>
          </a:xfrm>
          <a:custGeom>
            <a:avLst/>
            <a:gdLst>
              <a:gd name="T0" fmla="*/ 2147483647 w 50"/>
              <a:gd name="T1" fmla="*/ 2147483647 h 70"/>
              <a:gd name="T2" fmla="*/ 2147483647 w 50"/>
              <a:gd name="T3" fmla="*/ 2147483647 h 70"/>
              <a:gd name="T4" fmla="*/ 2147483647 w 50"/>
              <a:gd name="T5" fmla="*/ 2147483647 h 70"/>
              <a:gd name="T6" fmla="*/ 2147483647 w 50"/>
              <a:gd name="T7" fmla="*/ 2147483647 h 70"/>
              <a:gd name="T8" fmla="*/ 2147483647 w 50"/>
              <a:gd name="T9" fmla="*/ 2147483647 h 70"/>
              <a:gd name="T10" fmla="*/ 2147483647 w 50"/>
              <a:gd name="T11" fmla="*/ 2147483647 h 70"/>
              <a:gd name="T12" fmla="*/ 2147483647 w 50"/>
              <a:gd name="T13" fmla="*/ 2147483647 h 70"/>
              <a:gd name="T14" fmla="*/ 2147483647 w 50"/>
              <a:gd name="T15" fmla="*/ 2147483647 h 70"/>
              <a:gd name="T16" fmla="*/ 2147483647 w 50"/>
              <a:gd name="T17" fmla="*/ 2147483647 h 70"/>
              <a:gd name="T18" fmla="*/ 2147483647 w 50"/>
              <a:gd name="T19" fmla="*/ 2147483647 h 70"/>
              <a:gd name="T20" fmla="*/ 2147483647 w 50"/>
              <a:gd name="T21" fmla="*/ 2147483647 h 70"/>
              <a:gd name="T22" fmla="*/ 2147483647 w 50"/>
              <a:gd name="T23" fmla="*/ 0 h 70"/>
              <a:gd name="T24" fmla="*/ 2147483647 w 50"/>
              <a:gd name="T25" fmla="*/ 2147483647 h 70"/>
              <a:gd name="T26" fmla="*/ 2147483647 w 50"/>
              <a:gd name="T27" fmla="*/ 2147483647 h 70"/>
              <a:gd name="T28" fmla="*/ 2147483647 w 50"/>
              <a:gd name="T29" fmla="*/ 2147483647 h 70"/>
              <a:gd name="T30" fmla="*/ 2147483647 w 50"/>
              <a:gd name="T31" fmla="*/ 2147483647 h 70"/>
              <a:gd name="T32" fmla="*/ 2147483647 w 50"/>
              <a:gd name="T33" fmla="*/ 2147483647 h 70"/>
              <a:gd name="T34" fmla="*/ 2147483647 w 50"/>
              <a:gd name="T35" fmla="*/ 2147483647 h 70"/>
              <a:gd name="T36" fmla="*/ 2147483647 w 50"/>
              <a:gd name="T37" fmla="*/ 2147483647 h 70"/>
              <a:gd name="T38" fmla="*/ 2147483647 w 50"/>
              <a:gd name="T39" fmla="*/ 2147483647 h 70"/>
              <a:gd name="T40" fmla="*/ 0 w 50"/>
              <a:gd name="T41" fmla="*/ 2147483647 h 70"/>
              <a:gd name="T42" fmla="*/ 2147483647 w 50"/>
              <a:gd name="T43" fmla="*/ 2147483647 h 70"/>
              <a:gd name="T44" fmla="*/ 2147483647 w 50"/>
              <a:gd name="T45" fmla="*/ 2147483647 h 70"/>
              <a:gd name="T46" fmla="*/ 2147483647 w 50"/>
              <a:gd name="T47" fmla="*/ 2147483647 h 70"/>
              <a:gd name="T48" fmla="*/ 2147483647 w 50"/>
              <a:gd name="T49" fmla="*/ 2147483647 h 70"/>
              <a:gd name="T50" fmla="*/ 2147483647 w 50"/>
              <a:gd name="T51" fmla="*/ 2147483647 h 70"/>
              <a:gd name="T52" fmla="*/ 2147483647 w 50"/>
              <a:gd name="T53" fmla="*/ 2147483647 h 70"/>
              <a:gd name="T54" fmla="*/ 2147483647 w 50"/>
              <a:gd name="T55" fmla="*/ 2147483647 h 70"/>
              <a:gd name="T56" fmla="*/ 2147483647 w 50"/>
              <a:gd name="T57" fmla="*/ 2147483647 h 70"/>
              <a:gd name="T58" fmla="*/ 2147483647 w 50"/>
              <a:gd name="T59" fmla="*/ 2147483647 h 70"/>
              <a:gd name="T60" fmla="*/ 2147483647 w 50"/>
              <a:gd name="T61" fmla="*/ 2147483647 h 70"/>
              <a:gd name="T62" fmla="*/ 2147483647 w 50"/>
              <a:gd name="T63" fmla="*/ 2147483647 h 70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50"/>
              <a:gd name="T97" fmla="*/ 0 h 70"/>
              <a:gd name="T98" fmla="*/ 50 w 50"/>
              <a:gd name="T99" fmla="*/ 70 h 70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50" h="70">
                <a:moveTo>
                  <a:pt x="49" y="32"/>
                </a:moveTo>
                <a:lnTo>
                  <a:pt x="49" y="30"/>
                </a:lnTo>
                <a:lnTo>
                  <a:pt x="50" y="30"/>
                </a:lnTo>
                <a:lnTo>
                  <a:pt x="49" y="28"/>
                </a:lnTo>
                <a:lnTo>
                  <a:pt x="48" y="24"/>
                </a:lnTo>
                <a:lnTo>
                  <a:pt x="48" y="23"/>
                </a:lnTo>
                <a:lnTo>
                  <a:pt x="46" y="21"/>
                </a:lnTo>
                <a:lnTo>
                  <a:pt x="46" y="20"/>
                </a:lnTo>
                <a:lnTo>
                  <a:pt x="43" y="17"/>
                </a:lnTo>
                <a:lnTo>
                  <a:pt x="40" y="12"/>
                </a:lnTo>
                <a:lnTo>
                  <a:pt x="40" y="11"/>
                </a:lnTo>
                <a:lnTo>
                  <a:pt x="41" y="8"/>
                </a:lnTo>
                <a:lnTo>
                  <a:pt x="40" y="8"/>
                </a:lnTo>
                <a:lnTo>
                  <a:pt x="39" y="7"/>
                </a:lnTo>
                <a:lnTo>
                  <a:pt x="38" y="5"/>
                </a:lnTo>
                <a:lnTo>
                  <a:pt x="38" y="4"/>
                </a:lnTo>
                <a:lnTo>
                  <a:pt x="35" y="1"/>
                </a:lnTo>
                <a:lnTo>
                  <a:pt x="34" y="0"/>
                </a:lnTo>
                <a:lnTo>
                  <a:pt x="34" y="1"/>
                </a:lnTo>
                <a:lnTo>
                  <a:pt x="26" y="24"/>
                </a:lnTo>
                <a:lnTo>
                  <a:pt x="24" y="30"/>
                </a:lnTo>
                <a:lnTo>
                  <a:pt x="22" y="36"/>
                </a:lnTo>
                <a:lnTo>
                  <a:pt x="20" y="42"/>
                </a:lnTo>
                <a:lnTo>
                  <a:pt x="19" y="43"/>
                </a:lnTo>
                <a:lnTo>
                  <a:pt x="18" y="44"/>
                </a:lnTo>
                <a:lnTo>
                  <a:pt x="17" y="46"/>
                </a:lnTo>
                <a:lnTo>
                  <a:pt x="15" y="47"/>
                </a:lnTo>
                <a:lnTo>
                  <a:pt x="14" y="48"/>
                </a:lnTo>
                <a:lnTo>
                  <a:pt x="12" y="48"/>
                </a:lnTo>
                <a:lnTo>
                  <a:pt x="3" y="51"/>
                </a:lnTo>
                <a:lnTo>
                  <a:pt x="4" y="59"/>
                </a:lnTo>
                <a:lnTo>
                  <a:pt x="4" y="63"/>
                </a:lnTo>
                <a:lnTo>
                  <a:pt x="4" y="66"/>
                </a:lnTo>
                <a:lnTo>
                  <a:pt x="0" y="70"/>
                </a:lnTo>
                <a:lnTo>
                  <a:pt x="3" y="69"/>
                </a:lnTo>
                <a:lnTo>
                  <a:pt x="5" y="68"/>
                </a:lnTo>
                <a:lnTo>
                  <a:pt x="10" y="69"/>
                </a:lnTo>
                <a:lnTo>
                  <a:pt x="15" y="69"/>
                </a:lnTo>
                <a:lnTo>
                  <a:pt x="20" y="67"/>
                </a:lnTo>
                <a:lnTo>
                  <a:pt x="25" y="60"/>
                </a:lnTo>
                <a:lnTo>
                  <a:pt x="26" y="59"/>
                </a:lnTo>
                <a:lnTo>
                  <a:pt x="32" y="53"/>
                </a:lnTo>
                <a:lnTo>
                  <a:pt x="38" y="60"/>
                </a:lnTo>
                <a:lnTo>
                  <a:pt x="40" y="62"/>
                </a:lnTo>
                <a:lnTo>
                  <a:pt x="41" y="59"/>
                </a:lnTo>
                <a:lnTo>
                  <a:pt x="42" y="57"/>
                </a:lnTo>
                <a:lnTo>
                  <a:pt x="44" y="51"/>
                </a:lnTo>
                <a:lnTo>
                  <a:pt x="44" y="50"/>
                </a:lnTo>
                <a:lnTo>
                  <a:pt x="44" y="48"/>
                </a:lnTo>
                <a:lnTo>
                  <a:pt x="46" y="44"/>
                </a:lnTo>
                <a:lnTo>
                  <a:pt x="47" y="38"/>
                </a:lnTo>
                <a:lnTo>
                  <a:pt x="48" y="38"/>
                </a:lnTo>
                <a:lnTo>
                  <a:pt x="48" y="36"/>
                </a:lnTo>
                <a:lnTo>
                  <a:pt x="49" y="33"/>
                </a:lnTo>
                <a:lnTo>
                  <a:pt x="49" y="32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4" name="Freeform 182"/>
          <xdr:cNvSpPr>
            <a:spLocks/>
          </xdr:cNvSpPr>
        </xdr:nvSpPr>
        <xdr:spPr bwMode="auto">
          <a:xfrm>
            <a:off x="8676361" y="4023504"/>
            <a:ext cx="580619" cy="549399"/>
          </a:xfrm>
          <a:custGeom>
            <a:avLst/>
            <a:gdLst>
              <a:gd name="T0" fmla="*/ 2147483647 w 61"/>
              <a:gd name="T1" fmla="*/ 2147483647 h 56"/>
              <a:gd name="T2" fmla="*/ 2147483647 w 61"/>
              <a:gd name="T3" fmla="*/ 2147483647 h 56"/>
              <a:gd name="T4" fmla="*/ 2147483647 w 61"/>
              <a:gd name="T5" fmla="*/ 2147483647 h 56"/>
              <a:gd name="T6" fmla="*/ 2147483647 w 61"/>
              <a:gd name="T7" fmla="*/ 2147483647 h 56"/>
              <a:gd name="T8" fmla="*/ 2147483647 w 61"/>
              <a:gd name="T9" fmla="*/ 2147483647 h 56"/>
              <a:gd name="T10" fmla="*/ 2147483647 w 61"/>
              <a:gd name="T11" fmla="*/ 2147483647 h 56"/>
              <a:gd name="T12" fmla="*/ 2147483647 w 61"/>
              <a:gd name="T13" fmla="*/ 2147483647 h 56"/>
              <a:gd name="T14" fmla="*/ 2147483647 w 61"/>
              <a:gd name="T15" fmla="*/ 2147483647 h 56"/>
              <a:gd name="T16" fmla="*/ 2147483647 w 61"/>
              <a:gd name="T17" fmla="*/ 2147483647 h 56"/>
              <a:gd name="T18" fmla="*/ 2147483647 w 61"/>
              <a:gd name="T19" fmla="*/ 2147483647 h 56"/>
              <a:gd name="T20" fmla="*/ 2147483647 w 61"/>
              <a:gd name="T21" fmla="*/ 2147483647 h 56"/>
              <a:gd name="T22" fmla="*/ 2147483647 w 61"/>
              <a:gd name="T23" fmla="*/ 2147483647 h 56"/>
              <a:gd name="T24" fmla="*/ 2147483647 w 61"/>
              <a:gd name="T25" fmla="*/ 2147483647 h 56"/>
              <a:gd name="T26" fmla="*/ 2147483647 w 61"/>
              <a:gd name="T27" fmla="*/ 2147483647 h 56"/>
              <a:gd name="T28" fmla="*/ 2147483647 w 61"/>
              <a:gd name="T29" fmla="*/ 2147483647 h 56"/>
              <a:gd name="T30" fmla="*/ 2147483647 w 61"/>
              <a:gd name="T31" fmla="*/ 2147483647 h 56"/>
              <a:gd name="T32" fmla="*/ 2147483647 w 61"/>
              <a:gd name="T33" fmla="*/ 2147483647 h 56"/>
              <a:gd name="T34" fmla="*/ 2147483647 w 61"/>
              <a:gd name="T35" fmla="*/ 2147483647 h 56"/>
              <a:gd name="T36" fmla="*/ 2147483647 w 61"/>
              <a:gd name="T37" fmla="*/ 2147483647 h 56"/>
              <a:gd name="T38" fmla="*/ 2147483647 w 61"/>
              <a:gd name="T39" fmla="*/ 2147483647 h 56"/>
              <a:gd name="T40" fmla="*/ 2147483647 w 61"/>
              <a:gd name="T41" fmla="*/ 2147483647 h 56"/>
              <a:gd name="T42" fmla="*/ 2147483647 w 61"/>
              <a:gd name="T43" fmla="*/ 2147483647 h 56"/>
              <a:gd name="T44" fmla="*/ 2147483647 w 61"/>
              <a:gd name="T45" fmla="*/ 2147483647 h 56"/>
              <a:gd name="T46" fmla="*/ 2147483647 w 61"/>
              <a:gd name="T47" fmla="*/ 2147483647 h 56"/>
              <a:gd name="T48" fmla="*/ 2147483647 w 61"/>
              <a:gd name="T49" fmla="*/ 2147483647 h 56"/>
              <a:gd name="T50" fmla="*/ 2147483647 w 61"/>
              <a:gd name="T51" fmla="*/ 2147483647 h 56"/>
              <a:gd name="T52" fmla="*/ 2147483647 w 61"/>
              <a:gd name="T53" fmla="*/ 2147483647 h 56"/>
              <a:gd name="T54" fmla="*/ 2147483647 w 61"/>
              <a:gd name="T55" fmla="*/ 2147483647 h 56"/>
              <a:gd name="T56" fmla="*/ 2147483647 w 61"/>
              <a:gd name="T57" fmla="*/ 2147483647 h 56"/>
              <a:gd name="T58" fmla="*/ 2147483647 w 61"/>
              <a:gd name="T59" fmla="*/ 2147483647 h 56"/>
              <a:gd name="T60" fmla="*/ 2147483647 w 61"/>
              <a:gd name="T61" fmla="*/ 2147483647 h 56"/>
              <a:gd name="T62" fmla="*/ 0 w 61"/>
              <a:gd name="T63" fmla="*/ 2147483647 h 56"/>
              <a:gd name="T64" fmla="*/ 0 w 61"/>
              <a:gd name="T65" fmla="*/ 2147483647 h 56"/>
              <a:gd name="T66" fmla="*/ 0 w 61"/>
              <a:gd name="T67" fmla="*/ 2147483647 h 56"/>
              <a:gd name="T68" fmla="*/ 0 w 61"/>
              <a:gd name="T69" fmla="*/ 2147483647 h 56"/>
              <a:gd name="T70" fmla="*/ 2147483647 w 61"/>
              <a:gd name="T71" fmla="*/ 2147483647 h 56"/>
              <a:gd name="T72" fmla="*/ 2147483647 w 61"/>
              <a:gd name="T73" fmla="*/ 2147483647 h 56"/>
              <a:gd name="T74" fmla="*/ 2147483647 w 61"/>
              <a:gd name="T75" fmla="*/ 2147483647 h 56"/>
              <a:gd name="T76" fmla="*/ 2147483647 w 61"/>
              <a:gd name="T77" fmla="*/ 2147483647 h 56"/>
              <a:gd name="T78" fmla="*/ 2147483647 w 61"/>
              <a:gd name="T79" fmla="*/ 2147483647 h 56"/>
              <a:gd name="T80" fmla="*/ 2147483647 w 61"/>
              <a:gd name="T81" fmla="*/ 2147483647 h 56"/>
              <a:gd name="T82" fmla="*/ 2147483647 w 61"/>
              <a:gd name="T83" fmla="*/ 2147483647 h 56"/>
              <a:gd name="T84" fmla="*/ 2147483647 w 61"/>
              <a:gd name="T85" fmla="*/ 2147483647 h 56"/>
              <a:gd name="T86" fmla="*/ 2147483647 w 61"/>
              <a:gd name="T87" fmla="*/ 2147483647 h 56"/>
              <a:gd name="T88" fmla="*/ 2147483647 w 61"/>
              <a:gd name="T89" fmla="*/ 2147483647 h 56"/>
              <a:gd name="T90" fmla="*/ 2147483647 w 61"/>
              <a:gd name="T91" fmla="*/ 2147483647 h 56"/>
              <a:gd name="T92" fmla="*/ 2147483647 w 61"/>
              <a:gd name="T93" fmla="*/ 2147483647 h 56"/>
              <a:gd name="T94" fmla="*/ 2147483647 w 61"/>
              <a:gd name="T95" fmla="*/ 2147483647 h 56"/>
              <a:gd name="T96" fmla="*/ 2147483647 w 61"/>
              <a:gd name="T97" fmla="*/ 2147483647 h 56"/>
              <a:gd name="T98" fmla="*/ 2147483647 w 61"/>
              <a:gd name="T99" fmla="*/ 2147483647 h 56"/>
              <a:gd name="T100" fmla="*/ 2147483647 w 61"/>
              <a:gd name="T101" fmla="*/ 2147483647 h 56"/>
              <a:gd name="T102" fmla="*/ 2147483647 w 61"/>
              <a:gd name="T103" fmla="*/ 2147483647 h 56"/>
              <a:gd name="T104" fmla="*/ 2147483647 w 61"/>
              <a:gd name="T105" fmla="*/ 0 h 56"/>
              <a:gd name="T106" fmla="*/ 2147483647 w 61"/>
              <a:gd name="T107" fmla="*/ 2147483647 h 56"/>
              <a:gd name="T108" fmla="*/ 2147483647 w 61"/>
              <a:gd name="T109" fmla="*/ 2147483647 h 56"/>
              <a:gd name="T110" fmla="*/ 2147483647 w 61"/>
              <a:gd name="T111" fmla="*/ 2147483647 h 56"/>
              <a:gd name="T112" fmla="*/ 2147483647 w 61"/>
              <a:gd name="T113" fmla="*/ 2147483647 h 56"/>
              <a:gd name="T114" fmla="*/ 2147483647 w 61"/>
              <a:gd name="T115" fmla="*/ 2147483647 h 5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61"/>
              <a:gd name="T175" fmla="*/ 0 h 56"/>
              <a:gd name="T176" fmla="*/ 61 w 61"/>
              <a:gd name="T177" fmla="*/ 56 h 5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61" h="56">
                <a:moveTo>
                  <a:pt x="59" y="18"/>
                </a:moveTo>
                <a:lnTo>
                  <a:pt x="59" y="21"/>
                </a:lnTo>
                <a:lnTo>
                  <a:pt x="59" y="24"/>
                </a:lnTo>
                <a:lnTo>
                  <a:pt x="57" y="24"/>
                </a:lnTo>
                <a:lnTo>
                  <a:pt x="57" y="28"/>
                </a:lnTo>
                <a:lnTo>
                  <a:pt x="58" y="30"/>
                </a:lnTo>
                <a:lnTo>
                  <a:pt x="58" y="32"/>
                </a:lnTo>
                <a:lnTo>
                  <a:pt x="59" y="33"/>
                </a:lnTo>
                <a:lnTo>
                  <a:pt x="60" y="39"/>
                </a:lnTo>
                <a:lnTo>
                  <a:pt x="61" y="44"/>
                </a:lnTo>
                <a:lnTo>
                  <a:pt x="61" y="47"/>
                </a:lnTo>
                <a:lnTo>
                  <a:pt x="60" y="49"/>
                </a:lnTo>
                <a:lnTo>
                  <a:pt x="59" y="48"/>
                </a:lnTo>
                <a:lnTo>
                  <a:pt x="54" y="48"/>
                </a:lnTo>
                <a:lnTo>
                  <a:pt x="54" y="49"/>
                </a:lnTo>
                <a:lnTo>
                  <a:pt x="53" y="50"/>
                </a:lnTo>
                <a:lnTo>
                  <a:pt x="47" y="50"/>
                </a:lnTo>
                <a:lnTo>
                  <a:pt x="43" y="50"/>
                </a:lnTo>
                <a:lnTo>
                  <a:pt x="42" y="56"/>
                </a:lnTo>
                <a:lnTo>
                  <a:pt x="38" y="56"/>
                </a:lnTo>
                <a:lnTo>
                  <a:pt x="32" y="54"/>
                </a:lnTo>
                <a:lnTo>
                  <a:pt x="25" y="54"/>
                </a:lnTo>
                <a:lnTo>
                  <a:pt x="21" y="53"/>
                </a:lnTo>
                <a:lnTo>
                  <a:pt x="19" y="52"/>
                </a:lnTo>
                <a:lnTo>
                  <a:pt x="16" y="52"/>
                </a:lnTo>
                <a:lnTo>
                  <a:pt x="15" y="51"/>
                </a:lnTo>
                <a:lnTo>
                  <a:pt x="14" y="50"/>
                </a:lnTo>
                <a:lnTo>
                  <a:pt x="12" y="50"/>
                </a:lnTo>
                <a:lnTo>
                  <a:pt x="9" y="50"/>
                </a:lnTo>
                <a:lnTo>
                  <a:pt x="10" y="44"/>
                </a:lnTo>
                <a:lnTo>
                  <a:pt x="1" y="42"/>
                </a:lnTo>
                <a:lnTo>
                  <a:pt x="0" y="42"/>
                </a:lnTo>
                <a:lnTo>
                  <a:pt x="0" y="41"/>
                </a:lnTo>
                <a:lnTo>
                  <a:pt x="0" y="39"/>
                </a:lnTo>
                <a:lnTo>
                  <a:pt x="0" y="32"/>
                </a:lnTo>
                <a:lnTo>
                  <a:pt x="1" y="30"/>
                </a:lnTo>
                <a:lnTo>
                  <a:pt x="2" y="28"/>
                </a:lnTo>
                <a:lnTo>
                  <a:pt x="2" y="27"/>
                </a:lnTo>
                <a:lnTo>
                  <a:pt x="2" y="26"/>
                </a:lnTo>
                <a:lnTo>
                  <a:pt x="3" y="24"/>
                </a:lnTo>
                <a:lnTo>
                  <a:pt x="4" y="23"/>
                </a:lnTo>
                <a:lnTo>
                  <a:pt x="4" y="22"/>
                </a:lnTo>
                <a:lnTo>
                  <a:pt x="4" y="19"/>
                </a:lnTo>
                <a:lnTo>
                  <a:pt x="4" y="17"/>
                </a:lnTo>
                <a:lnTo>
                  <a:pt x="5" y="16"/>
                </a:lnTo>
                <a:lnTo>
                  <a:pt x="5" y="14"/>
                </a:lnTo>
                <a:lnTo>
                  <a:pt x="6" y="11"/>
                </a:lnTo>
                <a:lnTo>
                  <a:pt x="7" y="9"/>
                </a:lnTo>
                <a:lnTo>
                  <a:pt x="7" y="6"/>
                </a:lnTo>
                <a:lnTo>
                  <a:pt x="32" y="8"/>
                </a:lnTo>
                <a:lnTo>
                  <a:pt x="34" y="8"/>
                </a:lnTo>
                <a:lnTo>
                  <a:pt x="35" y="7"/>
                </a:lnTo>
                <a:lnTo>
                  <a:pt x="59" y="0"/>
                </a:lnTo>
                <a:lnTo>
                  <a:pt x="60" y="8"/>
                </a:lnTo>
                <a:lnTo>
                  <a:pt x="60" y="12"/>
                </a:lnTo>
                <a:lnTo>
                  <a:pt x="60" y="15"/>
                </a:lnTo>
                <a:lnTo>
                  <a:pt x="56" y="19"/>
                </a:lnTo>
                <a:lnTo>
                  <a:pt x="59" y="18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5" name="Freeform 183"/>
          <xdr:cNvSpPr>
            <a:spLocks/>
          </xdr:cNvSpPr>
        </xdr:nvSpPr>
        <xdr:spPr bwMode="auto">
          <a:xfrm>
            <a:off x="8733667" y="3580874"/>
            <a:ext cx="723884" cy="520279"/>
          </a:xfrm>
          <a:custGeom>
            <a:avLst/>
            <a:gdLst>
              <a:gd name="T0" fmla="*/ 2147483647 w 76"/>
              <a:gd name="T1" fmla="*/ 2147483647 h 53"/>
              <a:gd name="T2" fmla="*/ 2147483647 w 76"/>
              <a:gd name="T3" fmla="*/ 2147483647 h 53"/>
              <a:gd name="T4" fmla="*/ 2147483647 w 76"/>
              <a:gd name="T5" fmla="*/ 2147483647 h 53"/>
              <a:gd name="T6" fmla="*/ 2147483647 w 76"/>
              <a:gd name="T7" fmla="*/ 2147483647 h 53"/>
              <a:gd name="T8" fmla="*/ 2147483647 w 76"/>
              <a:gd name="T9" fmla="*/ 2147483647 h 53"/>
              <a:gd name="T10" fmla="*/ 0 w 76"/>
              <a:gd name="T11" fmla="*/ 2147483647 h 53"/>
              <a:gd name="T12" fmla="*/ 2147483647 w 76"/>
              <a:gd name="T13" fmla="*/ 2147483647 h 53"/>
              <a:gd name="T14" fmla="*/ 2147483647 w 76"/>
              <a:gd name="T15" fmla="*/ 2147483647 h 53"/>
              <a:gd name="T16" fmla="*/ 2147483647 w 76"/>
              <a:gd name="T17" fmla="*/ 2147483647 h 53"/>
              <a:gd name="T18" fmla="*/ 2147483647 w 76"/>
              <a:gd name="T19" fmla="*/ 2147483647 h 53"/>
              <a:gd name="T20" fmla="*/ 2147483647 w 76"/>
              <a:gd name="T21" fmla="*/ 2147483647 h 53"/>
              <a:gd name="T22" fmla="*/ 2147483647 w 76"/>
              <a:gd name="T23" fmla="*/ 2147483647 h 53"/>
              <a:gd name="T24" fmla="*/ 2147483647 w 76"/>
              <a:gd name="T25" fmla="*/ 2147483647 h 53"/>
              <a:gd name="T26" fmla="*/ 2147483647 w 76"/>
              <a:gd name="T27" fmla="*/ 0 h 53"/>
              <a:gd name="T28" fmla="*/ 2147483647 w 76"/>
              <a:gd name="T29" fmla="*/ 2147483647 h 53"/>
              <a:gd name="T30" fmla="*/ 2147483647 w 76"/>
              <a:gd name="T31" fmla="*/ 2147483647 h 53"/>
              <a:gd name="T32" fmla="*/ 2147483647 w 76"/>
              <a:gd name="T33" fmla="*/ 2147483647 h 53"/>
              <a:gd name="T34" fmla="*/ 2147483647 w 76"/>
              <a:gd name="T35" fmla="*/ 2147483647 h 53"/>
              <a:gd name="T36" fmla="*/ 2147483647 w 76"/>
              <a:gd name="T37" fmla="*/ 2147483647 h 53"/>
              <a:gd name="T38" fmla="*/ 2147483647 w 76"/>
              <a:gd name="T39" fmla="*/ 2147483647 h 53"/>
              <a:gd name="T40" fmla="*/ 2147483647 w 76"/>
              <a:gd name="T41" fmla="*/ 2147483647 h 53"/>
              <a:gd name="T42" fmla="*/ 2147483647 w 76"/>
              <a:gd name="T43" fmla="*/ 2147483647 h 53"/>
              <a:gd name="T44" fmla="*/ 2147483647 w 76"/>
              <a:gd name="T45" fmla="*/ 2147483647 h 53"/>
              <a:gd name="T46" fmla="*/ 2147483647 w 76"/>
              <a:gd name="T47" fmla="*/ 2147483647 h 53"/>
              <a:gd name="T48" fmla="*/ 2147483647 w 76"/>
              <a:gd name="T49" fmla="*/ 2147483647 h 53"/>
              <a:gd name="T50" fmla="*/ 2147483647 w 76"/>
              <a:gd name="T51" fmla="*/ 2147483647 h 53"/>
              <a:gd name="T52" fmla="*/ 2147483647 w 76"/>
              <a:gd name="T53" fmla="*/ 2147483647 h 53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76"/>
              <a:gd name="T82" fmla="*/ 0 h 53"/>
              <a:gd name="T83" fmla="*/ 76 w 76"/>
              <a:gd name="T84" fmla="*/ 53 h 53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76" h="53">
                <a:moveTo>
                  <a:pt x="53" y="45"/>
                </a:moveTo>
                <a:lnTo>
                  <a:pt x="29" y="52"/>
                </a:lnTo>
                <a:lnTo>
                  <a:pt x="28" y="53"/>
                </a:lnTo>
                <a:lnTo>
                  <a:pt x="26" y="53"/>
                </a:lnTo>
                <a:lnTo>
                  <a:pt x="1" y="51"/>
                </a:lnTo>
                <a:lnTo>
                  <a:pt x="0" y="51"/>
                </a:lnTo>
                <a:lnTo>
                  <a:pt x="10" y="41"/>
                </a:lnTo>
                <a:lnTo>
                  <a:pt x="27" y="23"/>
                </a:lnTo>
                <a:lnTo>
                  <a:pt x="30" y="19"/>
                </a:lnTo>
                <a:lnTo>
                  <a:pt x="31" y="18"/>
                </a:lnTo>
                <a:lnTo>
                  <a:pt x="36" y="13"/>
                </a:lnTo>
                <a:lnTo>
                  <a:pt x="39" y="9"/>
                </a:lnTo>
                <a:lnTo>
                  <a:pt x="40" y="8"/>
                </a:lnTo>
                <a:lnTo>
                  <a:pt x="47" y="0"/>
                </a:lnTo>
                <a:lnTo>
                  <a:pt x="49" y="2"/>
                </a:lnTo>
                <a:lnTo>
                  <a:pt x="76" y="18"/>
                </a:lnTo>
                <a:lnTo>
                  <a:pt x="74" y="24"/>
                </a:lnTo>
                <a:lnTo>
                  <a:pt x="72" y="30"/>
                </a:lnTo>
                <a:lnTo>
                  <a:pt x="70" y="36"/>
                </a:lnTo>
                <a:lnTo>
                  <a:pt x="69" y="37"/>
                </a:lnTo>
                <a:lnTo>
                  <a:pt x="68" y="38"/>
                </a:lnTo>
                <a:lnTo>
                  <a:pt x="67" y="40"/>
                </a:lnTo>
                <a:lnTo>
                  <a:pt x="65" y="41"/>
                </a:lnTo>
                <a:lnTo>
                  <a:pt x="64" y="42"/>
                </a:lnTo>
                <a:lnTo>
                  <a:pt x="62" y="42"/>
                </a:lnTo>
                <a:lnTo>
                  <a:pt x="53" y="45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6" name="Freeform 184"/>
          <xdr:cNvSpPr>
            <a:spLocks/>
          </xdr:cNvSpPr>
        </xdr:nvSpPr>
        <xdr:spPr bwMode="auto">
          <a:xfrm>
            <a:off x="8533095" y="3375094"/>
            <a:ext cx="647477" cy="609586"/>
          </a:xfrm>
          <a:custGeom>
            <a:avLst/>
            <a:gdLst>
              <a:gd name="T0" fmla="*/ 2147483647 w 68"/>
              <a:gd name="T1" fmla="*/ 2147483647 h 62"/>
              <a:gd name="T2" fmla="*/ 2147483647 w 68"/>
              <a:gd name="T3" fmla="*/ 2147483647 h 62"/>
              <a:gd name="T4" fmla="*/ 2147483647 w 68"/>
              <a:gd name="T5" fmla="*/ 2147483647 h 62"/>
              <a:gd name="T6" fmla="*/ 2147483647 w 68"/>
              <a:gd name="T7" fmla="*/ 2147483647 h 62"/>
              <a:gd name="T8" fmla="*/ 2147483647 w 68"/>
              <a:gd name="T9" fmla="*/ 2147483647 h 62"/>
              <a:gd name="T10" fmla="*/ 2147483647 w 68"/>
              <a:gd name="T11" fmla="*/ 2147483647 h 62"/>
              <a:gd name="T12" fmla="*/ 2147483647 w 68"/>
              <a:gd name="T13" fmla="*/ 2147483647 h 62"/>
              <a:gd name="T14" fmla="*/ 2147483647 w 68"/>
              <a:gd name="T15" fmla="*/ 2147483647 h 62"/>
              <a:gd name="T16" fmla="*/ 2147483647 w 68"/>
              <a:gd name="T17" fmla="*/ 2147483647 h 62"/>
              <a:gd name="T18" fmla="*/ 2147483647 w 68"/>
              <a:gd name="T19" fmla="*/ 2147483647 h 62"/>
              <a:gd name="T20" fmla="*/ 2147483647 w 68"/>
              <a:gd name="T21" fmla="*/ 2147483647 h 62"/>
              <a:gd name="T22" fmla="*/ 2147483647 w 68"/>
              <a:gd name="T23" fmla="*/ 2147483647 h 62"/>
              <a:gd name="T24" fmla="*/ 2147483647 w 68"/>
              <a:gd name="T25" fmla="*/ 2147483647 h 62"/>
              <a:gd name="T26" fmla="*/ 2147483647 w 68"/>
              <a:gd name="T27" fmla="*/ 2147483647 h 62"/>
              <a:gd name="T28" fmla="*/ 2147483647 w 68"/>
              <a:gd name="T29" fmla="*/ 2147483647 h 62"/>
              <a:gd name="T30" fmla="*/ 0 w 68"/>
              <a:gd name="T31" fmla="*/ 2147483647 h 62"/>
              <a:gd name="T32" fmla="*/ 2147483647 w 68"/>
              <a:gd name="T33" fmla="*/ 2147483647 h 62"/>
              <a:gd name="T34" fmla="*/ 2147483647 w 68"/>
              <a:gd name="T35" fmla="*/ 2147483647 h 62"/>
              <a:gd name="T36" fmla="*/ 2147483647 w 68"/>
              <a:gd name="T37" fmla="*/ 2147483647 h 62"/>
              <a:gd name="T38" fmla="*/ 2147483647 w 68"/>
              <a:gd name="T39" fmla="*/ 2147483647 h 62"/>
              <a:gd name="T40" fmla="*/ 2147483647 w 68"/>
              <a:gd name="T41" fmla="*/ 2147483647 h 62"/>
              <a:gd name="T42" fmla="*/ 2147483647 w 68"/>
              <a:gd name="T43" fmla="*/ 2147483647 h 62"/>
              <a:gd name="T44" fmla="*/ 2147483647 w 68"/>
              <a:gd name="T45" fmla="*/ 2147483647 h 62"/>
              <a:gd name="T46" fmla="*/ 2147483647 w 68"/>
              <a:gd name="T47" fmla="*/ 0 h 62"/>
              <a:gd name="T48" fmla="*/ 2147483647 w 68"/>
              <a:gd name="T49" fmla="*/ 2147483647 h 62"/>
              <a:gd name="T50" fmla="*/ 2147483647 w 68"/>
              <a:gd name="T51" fmla="*/ 2147483647 h 62"/>
              <a:gd name="T52" fmla="*/ 2147483647 w 68"/>
              <a:gd name="T53" fmla="*/ 2147483647 h 62"/>
              <a:gd name="T54" fmla="*/ 2147483647 w 68"/>
              <a:gd name="T55" fmla="*/ 2147483647 h 62"/>
              <a:gd name="T56" fmla="*/ 2147483647 w 68"/>
              <a:gd name="T57" fmla="*/ 2147483647 h 62"/>
              <a:gd name="T58" fmla="*/ 2147483647 w 68"/>
              <a:gd name="T59" fmla="*/ 2147483647 h 62"/>
              <a:gd name="T60" fmla="*/ 2147483647 w 68"/>
              <a:gd name="T61" fmla="*/ 2147483647 h 62"/>
              <a:gd name="T62" fmla="*/ 2147483647 w 68"/>
              <a:gd name="T63" fmla="*/ 2147483647 h 62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68"/>
              <a:gd name="T97" fmla="*/ 0 h 62"/>
              <a:gd name="T98" fmla="*/ 68 w 68"/>
              <a:gd name="T99" fmla="*/ 62 h 62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68" h="62">
                <a:moveTo>
                  <a:pt x="68" y="21"/>
                </a:moveTo>
                <a:lnTo>
                  <a:pt x="61" y="29"/>
                </a:lnTo>
                <a:lnTo>
                  <a:pt x="60" y="30"/>
                </a:lnTo>
                <a:lnTo>
                  <a:pt x="57" y="34"/>
                </a:lnTo>
                <a:lnTo>
                  <a:pt x="52" y="39"/>
                </a:lnTo>
                <a:lnTo>
                  <a:pt x="51" y="40"/>
                </a:lnTo>
                <a:lnTo>
                  <a:pt x="48" y="44"/>
                </a:lnTo>
                <a:lnTo>
                  <a:pt x="31" y="62"/>
                </a:lnTo>
                <a:lnTo>
                  <a:pt x="26" y="58"/>
                </a:lnTo>
                <a:lnTo>
                  <a:pt x="26" y="57"/>
                </a:lnTo>
                <a:lnTo>
                  <a:pt x="12" y="43"/>
                </a:lnTo>
                <a:lnTo>
                  <a:pt x="10" y="41"/>
                </a:lnTo>
                <a:lnTo>
                  <a:pt x="9" y="41"/>
                </a:lnTo>
                <a:lnTo>
                  <a:pt x="6" y="38"/>
                </a:lnTo>
                <a:lnTo>
                  <a:pt x="3" y="35"/>
                </a:lnTo>
                <a:lnTo>
                  <a:pt x="0" y="31"/>
                </a:lnTo>
                <a:lnTo>
                  <a:pt x="2" y="29"/>
                </a:lnTo>
                <a:lnTo>
                  <a:pt x="8" y="23"/>
                </a:lnTo>
                <a:lnTo>
                  <a:pt x="12" y="20"/>
                </a:lnTo>
                <a:lnTo>
                  <a:pt x="15" y="17"/>
                </a:lnTo>
                <a:lnTo>
                  <a:pt x="19" y="14"/>
                </a:lnTo>
                <a:lnTo>
                  <a:pt x="22" y="10"/>
                </a:lnTo>
                <a:lnTo>
                  <a:pt x="27" y="6"/>
                </a:lnTo>
                <a:lnTo>
                  <a:pt x="33" y="0"/>
                </a:lnTo>
                <a:lnTo>
                  <a:pt x="36" y="1"/>
                </a:lnTo>
                <a:lnTo>
                  <a:pt x="41" y="4"/>
                </a:lnTo>
                <a:lnTo>
                  <a:pt x="43" y="6"/>
                </a:lnTo>
                <a:lnTo>
                  <a:pt x="46" y="8"/>
                </a:lnTo>
                <a:lnTo>
                  <a:pt x="53" y="12"/>
                </a:lnTo>
                <a:lnTo>
                  <a:pt x="55" y="13"/>
                </a:lnTo>
                <a:lnTo>
                  <a:pt x="58" y="15"/>
                </a:lnTo>
                <a:lnTo>
                  <a:pt x="68" y="21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7" name="Freeform 185"/>
          <xdr:cNvSpPr>
            <a:spLocks/>
          </xdr:cNvSpPr>
        </xdr:nvSpPr>
        <xdr:spPr bwMode="auto">
          <a:xfrm>
            <a:off x="866448" y="2559727"/>
            <a:ext cx="57307" cy="50480"/>
          </a:xfrm>
          <a:custGeom>
            <a:avLst/>
            <a:gdLst>
              <a:gd name="T0" fmla="*/ 2147483647 w 6"/>
              <a:gd name="T1" fmla="*/ 2147483647 h 5"/>
              <a:gd name="T2" fmla="*/ 0 w 6"/>
              <a:gd name="T3" fmla="*/ 2147483647 h 5"/>
              <a:gd name="T4" fmla="*/ 2147483647 w 6"/>
              <a:gd name="T5" fmla="*/ 0 h 5"/>
              <a:gd name="T6" fmla="*/ 2147483647 w 6"/>
              <a:gd name="T7" fmla="*/ 2147483647 h 5"/>
              <a:gd name="T8" fmla="*/ 2147483647 w 6"/>
              <a:gd name="T9" fmla="*/ 2147483647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5"/>
              <a:gd name="T17" fmla="*/ 6 w 6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5">
                <a:moveTo>
                  <a:pt x="1" y="5"/>
                </a:moveTo>
                <a:lnTo>
                  <a:pt x="0" y="2"/>
                </a:lnTo>
                <a:lnTo>
                  <a:pt x="5" y="0"/>
                </a:lnTo>
                <a:lnTo>
                  <a:pt x="6" y="2"/>
                </a:lnTo>
                <a:lnTo>
                  <a:pt x="1" y="5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8" name="Freeform 186"/>
          <xdr:cNvSpPr>
            <a:spLocks/>
          </xdr:cNvSpPr>
        </xdr:nvSpPr>
        <xdr:spPr bwMode="auto">
          <a:xfrm>
            <a:off x="1172081" y="2206401"/>
            <a:ext cx="733435" cy="687235"/>
          </a:xfrm>
          <a:custGeom>
            <a:avLst/>
            <a:gdLst>
              <a:gd name="T0" fmla="*/ 2147483647 w 77"/>
              <a:gd name="T1" fmla="*/ 2147483647 h 70"/>
              <a:gd name="T2" fmla="*/ 2147483647 w 77"/>
              <a:gd name="T3" fmla="*/ 2147483647 h 70"/>
              <a:gd name="T4" fmla="*/ 2147483647 w 77"/>
              <a:gd name="T5" fmla="*/ 2147483647 h 70"/>
              <a:gd name="T6" fmla="*/ 2147483647 w 77"/>
              <a:gd name="T7" fmla="*/ 2147483647 h 70"/>
              <a:gd name="T8" fmla="*/ 2147483647 w 77"/>
              <a:gd name="T9" fmla="*/ 2147483647 h 70"/>
              <a:gd name="T10" fmla="*/ 2147483647 w 77"/>
              <a:gd name="T11" fmla="*/ 2147483647 h 70"/>
              <a:gd name="T12" fmla="*/ 2147483647 w 77"/>
              <a:gd name="T13" fmla="*/ 2147483647 h 70"/>
              <a:gd name="T14" fmla="*/ 0 w 77"/>
              <a:gd name="T15" fmla="*/ 2147483647 h 70"/>
              <a:gd name="T16" fmla="*/ 2147483647 w 77"/>
              <a:gd name="T17" fmla="*/ 2147483647 h 70"/>
              <a:gd name="T18" fmla="*/ 2147483647 w 77"/>
              <a:gd name="T19" fmla="*/ 2147483647 h 70"/>
              <a:gd name="T20" fmla="*/ 2147483647 w 77"/>
              <a:gd name="T21" fmla="*/ 2147483647 h 70"/>
              <a:gd name="T22" fmla="*/ 2147483647 w 77"/>
              <a:gd name="T23" fmla="*/ 2147483647 h 70"/>
              <a:gd name="T24" fmla="*/ 0 w 77"/>
              <a:gd name="T25" fmla="*/ 2147483647 h 70"/>
              <a:gd name="T26" fmla="*/ 2147483647 w 77"/>
              <a:gd name="T27" fmla="*/ 2147483647 h 70"/>
              <a:gd name="T28" fmla="*/ 2147483647 w 77"/>
              <a:gd name="T29" fmla="*/ 2147483647 h 70"/>
              <a:gd name="T30" fmla="*/ 2147483647 w 77"/>
              <a:gd name="T31" fmla="*/ 2147483647 h 70"/>
              <a:gd name="T32" fmla="*/ 2147483647 w 77"/>
              <a:gd name="T33" fmla="*/ 2147483647 h 70"/>
              <a:gd name="T34" fmla="*/ 2147483647 w 77"/>
              <a:gd name="T35" fmla="*/ 2147483647 h 70"/>
              <a:gd name="T36" fmla="*/ 2147483647 w 77"/>
              <a:gd name="T37" fmla="*/ 2147483647 h 70"/>
              <a:gd name="T38" fmla="*/ 2147483647 w 77"/>
              <a:gd name="T39" fmla="*/ 2147483647 h 70"/>
              <a:gd name="T40" fmla="*/ 2147483647 w 77"/>
              <a:gd name="T41" fmla="*/ 2147483647 h 70"/>
              <a:gd name="T42" fmla="*/ 2147483647 w 77"/>
              <a:gd name="T43" fmla="*/ 2147483647 h 70"/>
              <a:gd name="T44" fmla="*/ 2147483647 w 77"/>
              <a:gd name="T45" fmla="*/ 2147483647 h 70"/>
              <a:gd name="T46" fmla="*/ 2147483647 w 77"/>
              <a:gd name="T47" fmla="*/ 2147483647 h 70"/>
              <a:gd name="T48" fmla="*/ 2147483647 w 77"/>
              <a:gd name="T49" fmla="*/ 2147483647 h 70"/>
              <a:gd name="T50" fmla="*/ 2147483647 w 77"/>
              <a:gd name="T51" fmla="*/ 2147483647 h 70"/>
              <a:gd name="T52" fmla="*/ 2147483647 w 77"/>
              <a:gd name="T53" fmla="*/ 2147483647 h 70"/>
              <a:gd name="T54" fmla="*/ 2147483647 w 77"/>
              <a:gd name="T55" fmla="*/ 2147483647 h 70"/>
              <a:gd name="T56" fmla="*/ 2147483647 w 77"/>
              <a:gd name="T57" fmla="*/ 2147483647 h 70"/>
              <a:gd name="T58" fmla="*/ 2147483647 w 77"/>
              <a:gd name="T59" fmla="*/ 2147483647 h 70"/>
              <a:gd name="T60" fmla="*/ 2147483647 w 77"/>
              <a:gd name="T61" fmla="*/ 2147483647 h 70"/>
              <a:gd name="T62" fmla="*/ 2147483647 w 77"/>
              <a:gd name="T63" fmla="*/ 2147483647 h 70"/>
              <a:gd name="T64" fmla="*/ 2147483647 w 77"/>
              <a:gd name="T65" fmla="*/ 2147483647 h 70"/>
              <a:gd name="T66" fmla="*/ 2147483647 w 77"/>
              <a:gd name="T67" fmla="*/ 2147483647 h 70"/>
              <a:gd name="T68" fmla="*/ 2147483647 w 77"/>
              <a:gd name="T69" fmla="*/ 2147483647 h 70"/>
              <a:gd name="T70" fmla="*/ 2147483647 w 77"/>
              <a:gd name="T71" fmla="*/ 2147483647 h 70"/>
              <a:gd name="T72" fmla="*/ 2147483647 w 77"/>
              <a:gd name="T73" fmla="*/ 2147483647 h 70"/>
              <a:gd name="T74" fmla="*/ 2147483647 w 77"/>
              <a:gd name="T75" fmla="*/ 2147483647 h 70"/>
              <a:gd name="T76" fmla="*/ 2147483647 w 77"/>
              <a:gd name="T77" fmla="*/ 2147483647 h 70"/>
              <a:gd name="T78" fmla="*/ 2147483647 w 77"/>
              <a:gd name="T79" fmla="*/ 2147483647 h 70"/>
              <a:gd name="T80" fmla="*/ 2147483647 w 77"/>
              <a:gd name="T81" fmla="*/ 2147483647 h 70"/>
              <a:gd name="T82" fmla="*/ 2147483647 w 77"/>
              <a:gd name="T83" fmla="*/ 0 h 70"/>
              <a:gd name="T84" fmla="*/ 2147483647 w 77"/>
              <a:gd name="T85" fmla="*/ 2147483647 h 70"/>
              <a:gd name="T86" fmla="*/ 2147483647 w 77"/>
              <a:gd name="T87" fmla="*/ 2147483647 h 70"/>
              <a:gd name="T88" fmla="*/ 2147483647 w 77"/>
              <a:gd name="T89" fmla="*/ 2147483647 h 70"/>
              <a:gd name="T90" fmla="*/ 2147483647 w 77"/>
              <a:gd name="T91" fmla="*/ 2147483647 h 70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77"/>
              <a:gd name="T139" fmla="*/ 0 h 70"/>
              <a:gd name="T140" fmla="*/ 77 w 77"/>
              <a:gd name="T141" fmla="*/ 70 h 70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77" h="70">
                <a:moveTo>
                  <a:pt x="30" y="9"/>
                </a:moveTo>
                <a:lnTo>
                  <a:pt x="26" y="9"/>
                </a:lnTo>
                <a:lnTo>
                  <a:pt x="24" y="9"/>
                </a:lnTo>
                <a:lnTo>
                  <a:pt x="20" y="10"/>
                </a:lnTo>
                <a:lnTo>
                  <a:pt x="16" y="10"/>
                </a:lnTo>
                <a:lnTo>
                  <a:pt x="18" y="16"/>
                </a:lnTo>
                <a:lnTo>
                  <a:pt x="17" y="16"/>
                </a:lnTo>
                <a:lnTo>
                  <a:pt x="13" y="17"/>
                </a:lnTo>
                <a:lnTo>
                  <a:pt x="9" y="19"/>
                </a:lnTo>
                <a:lnTo>
                  <a:pt x="7" y="19"/>
                </a:lnTo>
                <a:lnTo>
                  <a:pt x="5" y="20"/>
                </a:lnTo>
                <a:lnTo>
                  <a:pt x="4" y="20"/>
                </a:lnTo>
                <a:lnTo>
                  <a:pt x="2" y="20"/>
                </a:lnTo>
                <a:lnTo>
                  <a:pt x="2" y="17"/>
                </a:lnTo>
                <a:lnTo>
                  <a:pt x="0" y="18"/>
                </a:lnTo>
                <a:lnTo>
                  <a:pt x="0" y="19"/>
                </a:lnTo>
                <a:lnTo>
                  <a:pt x="1" y="20"/>
                </a:lnTo>
                <a:lnTo>
                  <a:pt x="1" y="22"/>
                </a:lnTo>
                <a:lnTo>
                  <a:pt x="1" y="23"/>
                </a:lnTo>
                <a:lnTo>
                  <a:pt x="1" y="24"/>
                </a:lnTo>
                <a:lnTo>
                  <a:pt x="2" y="24"/>
                </a:lnTo>
                <a:lnTo>
                  <a:pt x="3" y="26"/>
                </a:lnTo>
                <a:lnTo>
                  <a:pt x="4" y="28"/>
                </a:lnTo>
                <a:lnTo>
                  <a:pt x="0" y="28"/>
                </a:lnTo>
                <a:lnTo>
                  <a:pt x="1" y="31"/>
                </a:lnTo>
                <a:lnTo>
                  <a:pt x="2" y="30"/>
                </a:lnTo>
                <a:lnTo>
                  <a:pt x="5" y="29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40"/>
                </a:lnTo>
                <a:lnTo>
                  <a:pt x="9" y="40"/>
                </a:lnTo>
                <a:lnTo>
                  <a:pt x="11" y="44"/>
                </a:lnTo>
                <a:lnTo>
                  <a:pt x="11" y="45"/>
                </a:lnTo>
                <a:lnTo>
                  <a:pt x="12" y="45"/>
                </a:lnTo>
                <a:lnTo>
                  <a:pt x="13" y="46"/>
                </a:lnTo>
                <a:lnTo>
                  <a:pt x="16" y="47"/>
                </a:lnTo>
                <a:lnTo>
                  <a:pt x="17" y="47"/>
                </a:lnTo>
                <a:lnTo>
                  <a:pt x="17" y="48"/>
                </a:lnTo>
                <a:lnTo>
                  <a:pt x="18" y="49"/>
                </a:lnTo>
                <a:lnTo>
                  <a:pt x="19" y="51"/>
                </a:lnTo>
                <a:lnTo>
                  <a:pt x="20" y="52"/>
                </a:lnTo>
                <a:lnTo>
                  <a:pt x="21" y="53"/>
                </a:lnTo>
                <a:lnTo>
                  <a:pt x="32" y="61"/>
                </a:lnTo>
                <a:lnTo>
                  <a:pt x="35" y="63"/>
                </a:lnTo>
                <a:lnTo>
                  <a:pt x="38" y="66"/>
                </a:lnTo>
                <a:lnTo>
                  <a:pt x="42" y="70"/>
                </a:lnTo>
                <a:lnTo>
                  <a:pt x="44" y="69"/>
                </a:lnTo>
                <a:lnTo>
                  <a:pt x="47" y="68"/>
                </a:lnTo>
                <a:lnTo>
                  <a:pt x="49" y="67"/>
                </a:lnTo>
                <a:lnTo>
                  <a:pt x="51" y="66"/>
                </a:lnTo>
                <a:lnTo>
                  <a:pt x="55" y="63"/>
                </a:lnTo>
                <a:lnTo>
                  <a:pt x="60" y="60"/>
                </a:lnTo>
                <a:lnTo>
                  <a:pt x="70" y="54"/>
                </a:lnTo>
                <a:lnTo>
                  <a:pt x="74" y="53"/>
                </a:lnTo>
                <a:lnTo>
                  <a:pt x="76" y="52"/>
                </a:lnTo>
                <a:lnTo>
                  <a:pt x="76" y="48"/>
                </a:lnTo>
                <a:lnTo>
                  <a:pt x="76" y="42"/>
                </a:lnTo>
                <a:lnTo>
                  <a:pt x="74" y="41"/>
                </a:lnTo>
                <a:lnTo>
                  <a:pt x="75" y="35"/>
                </a:lnTo>
                <a:lnTo>
                  <a:pt x="75" y="33"/>
                </a:lnTo>
                <a:lnTo>
                  <a:pt x="76" y="30"/>
                </a:lnTo>
                <a:lnTo>
                  <a:pt x="77" y="26"/>
                </a:lnTo>
                <a:lnTo>
                  <a:pt x="77" y="23"/>
                </a:lnTo>
                <a:lnTo>
                  <a:pt x="74" y="22"/>
                </a:lnTo>
                <a:lnTo>
                  <a:pt x="70" y="21"/>
                </a:lnTo>
                <a:lnTo>
                  <a:pt x="67" y="19"/>
                </a:lnTo>
                <a:lnTo>
                  <a:pt x="64" y="18"/>
                </a:lnTo>
                <a:lnTo>
                  <a:pt x="60" y="16"/>
                </a:lnTo>
                <a:lnTo>
                  <a:pt x="57" y="14"/>
                </a:lnTo>
                <a:lnTo>
                  <a:pt x="54" y="13"/>
                </a:lnTo>
                <a:lnTo>
                  <a:pt x="50" y="11"/>
                </a:lnTo>
                <a:lnTo>
                  <a:pt x="48" y="9"/>
                </a:lnTo>
                <a:lnTo>
                  <a:pt x="45" y="7"/>
                </a:lnTo>
                <a:lnTo>
                  <a:pt x="43" y="5"/>
                </a:lnTo>
                <a:lnTo>
                  <a:pt x="39" y="3"/>
                </a:lnTo>
                <a:lnTo>
                  <a:pt x="37" y="1"/>
                </a:lnTo>
                <a:lnTo>
                  <a:pt x="35" y="0"/>
                </a:lnTo>
                <a:lnTo>
                  <a:pt x="36" y="1"/>
                </a:lnTo>
                <a:lnTo>
                  <a:pt x="35" y="4"/>
                </a:lnTo>
                <a:lnTo>
                  <a:pt x="35" y="5"/>
                </a:lnTo>
                <a:lnTo>
                  <a:pt x="35" y="8"/>
                </a:lnTo>
                <a:lnTo>
                  <a:pt x="35" y="10"/>
                </a:lnTo>
                <a:lnTo>
                  <a:pt x="31" y="11"/>
                </a:lnTo>
                <a:lnTo>
                  <a:pt x="30" y="9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89" name="Freeform 187"/>
          <xdr:cNvSpPr>
            <a:spLocks/>
          </xdr:cNvSpPr>
        </xdr:nvSpPr>
        <xdr:spPr bwMode="auto">
          <a:xfrm>
            <a:off x="1876862" y="2433545"/>
            <a:ext cx="742987" cy="706648"/>
          </a:xfrm>
          <a:custGeom>
            <a:avLst/>
            <a:gdLst>
              <a:gd name="T0" fmla="*/ 2147483647 w 78"/>
              <a:gd name="T1" fmla="*/ 2147483647 h 72"/>
              <a:gd name="T2" fmla="*/ 2147483647 w 78"/>
              <a:gd name="T3" fmla="*/ 2147483647 h 72"/>
              <a:gd name="T4" fmla="*/ 2147483647 w 78"/>
              <a:gd name="T5" fmla="*/ 2147483647 h 72"/>
              <a:gd name="T6" fmla="*/ 2147483647 w 78"/>
              <a:gd name="T7" fmla="*/ 2147483647 h 72"/>
              <a:gd name="T8" fmla="*/ 2147483647 w 78"/>
              <a:gd name="T9" fmla="*/ 2147483647 h 72"/>
              <a:gd name="T10" fmla="*/ 2147483647 w 78"/>
              <a:gd name="T11" fmla="*/ 2147483647 h 72"/>
              <a:gd name="T12" fmla="*/ 2147483647 w 78"/>
              <a:gd name="T13" fmla="*/ 2147483647 h 72"/>
              <a:gd name="T14" fmla="*/ 2147483647 w 78"/>
              <a:gd name="T15" fmla="*/ 2147483647 h 72"/>
              <a:gd name="T16" fmla="*/ 2147483647 w 78"/>
              <a:gd name="T17" fmla="*/ 2147483647 h 72"/>
              <a:gd name="T18" fmla="*/ 2147483647 w 78"/>
              <a:gd name="T19" fmla="*/ 2147483647 h 72"/>
              <a:gd name="T20" fmla="*/ 2147483647 w 78"/>
              <a:gd name="T21" fmla="*/ 2147483647 h 72"/>
              <a:gd name="T22" fmla="*/ 2147483647 w 78"/>
              <a:gd name="T23" fmla="*/ 2147483647 h 72"/>
              <a:gd name="T24" fmla="*/ 2147483647 w 78"/>
              <a:gd name="T25" fmla="*/ 2147483647 h 72"/>
              <a:gd name="T26" fmla="*/ 2147483647 w 78"/>
              <a:gd name="T27" fmla="*/ 2147483647 h 72"/>
              <a:gd name="T28" fmla="*/ 2147483647 w 78"/>
              <a:gd name="T29" fmla="*/ 2147483647 h 72"/>
              <a:gd name="T30" fmla="*/ 2147483647 w 78"/>
              <a:gd name="T31" fmla="*/ 2147483647 h 72"/>
              <a:gd name="T32" fmla="*/ 2147483647 w 78"/>
              <a:gd name="T33" fmla="*/ 2147483647 h 72"/>
              <a:gd name="T34" fmla="*/ 2147483647 w 78"/>
              <a:gd name="T35" fmla="*/ 2147483647 h 72"/>
              <a:gd name="T36" fmla="*/ 2147483647 w 78"/>
              <a:gd name="T37" fmla="*/ 2147483647 h 72"/>
              <a:gd name="T38" fmla="*/ 2147483647 w 78"/>
              <a:gd name="T39" fmla="*/ 2147483647 h 72"/>
              <a:gd name="T40" fmla="*/ 2147483647 w 78"/>
              <a:gd name="T41" fmla="*/ 2147483647 h 72"/>
              <a:gd name="T42" fmla="*/ 2147483647 w 78"/>
              <a:gd name="T43" fmla="*/ 2147483647 h 72"/>
              <a:gd name="T44" fmla="*/ 2147483647 w 78"/>
              <a:gd name="T45" fmla="*/ 2147483647 h 72"/>
              <a:gd name="T46" fmla="*/ 2147483647 w 78"/>
              <a:gd name="T47" fmla="*/ 2147483647 h 72"/>
              <a:gd name="T48" fmla="*/ 2147483647 w 78"/>
              <a:gd name="T49" fmla="*/ 2147483647 h 72"/>
              <a:gd name="T50" fmla="*/ 2147483647 w 78"/>
              <a:gd name="T51" fmla="*/ 2147483647 h 72"/>
              <a:gd name="T52" fmla="*/ 2147483647 w 78"/>
              <a:gd name="T53" fmla="*/ 2147483647 h 72"/>
              <a:gd name="T54" fmla="*/ 2147483647 w 78"/>
              <a:gd name="T55" fmla="*/ 2147483647 h 72"/>
              <a:gd name="T56" fmla="*/ 2147483647 w 78"/>
              <a:gd name="T57" fmla="*/ 2147483647 h 72"/>
              <a:gd name="T58" fmla="*/ 2147483647 w 78"/>
              <a:gd name="T59" fmla="*/ 2147483647 h 72"/>
              <a:gd name="T60" fmla="*/ 2147483647 w 78"/>
              <a:gd name="T61" fmla="*/ 2147483647 h 72"/>
              <a:gd name="T62" fmla="*/ 2147483647 w 78"/>
              <a:gd name="T63" fmla="*/ 2147483647 h 72"/>
              <a:gd name="T64" fmla="*/ 2147483647 w 78"/>
              <a:gd name="T65" fmla="*/ 2147483647 h 72"/>
              <a:gd name="T66" fmla="*/ 2147483647 w 78"/>
              <a:gd name="T67" fmla="*/ 2147483647 h 72"/>
              <a:gd name="T68" fmla="*/ 2147483647 w 78"/>
              <a:gd name="T69" fmla="*/ 2147483647 h 72"/>
              <a:gd name="T70" fmla="*/ 2147483647 w 78"/>
              <a:gd name="T71" fmla="*/ 2147483647 h 72"/>
              <a:gd name="T72" fmla="*/ 2147483647 w 78"/>
              <a:gd name="T73" fmla="*/ 2147483647 h 72"/>
              <a:gd name="T74" fmla="*/ 2147483647 w 78"/>
              <a:gd name="T75" fmla="*/ 2147483647 h 72"/>
              <a:gd name="T76" fmla="*/ 2147483647 w 78"/>
              <a:gd name="T77" fmla="*/ 2147483647 h 72"/>
              <a:gd name="T78" fmla="*/ 2147483647 w 78"/>
              <a:gd name="T79" fmla="*/ 2147483647 h 72"/>
              <a:gd name="T80" fmla="*/ 0 w 78"/>
              <a:gd name="T81" fmla="*/ 2147483647 h 72"/>
              <a:gd name="T82" fmla="*/ 2147483647 w 78"/>
              <a:gd name="T83" fmla="*/ 2147483647 h 72"/>
              <a:gd name="T84" fmla="*/ 2147483647 w 78"/>
              <a:gd name="T85" fmla="*/ 2147483647 h 72"/>
              <a:gd name="T86" fmla="*/ 2147483647 w 78"/>
              <a:gd name="T87" fmla="*/ 2147483647 h 72"/>
              <a:gd name="T88" fmla="*/ 2147483647 w 78"/>
              <a:gd name="T89" fmla="*/ 2147483647 h 72"/>
              <a:gd name="T90" fmla="*/ 2147483647 w 78"/>
              <a:gd name="T91" fmla="*/ 0 h 72"/>
              <a:gd name="T92" fmla="*/ 2147483647 w 78"/>
              <a:gd name="T93" fmla="*/ 2147483647 h 72"/>
              <a:gd name="T94" fmla="*/ 2147483647 w 78"/>
              <a:gd name="T95" fmla="*/ 2147483647 h 72"/>
              <a:gd name="T96" fmla="*/ 2147483647 w 78"/>
              <a:gd name="T97" fmla="*/ 2147483647 h 72"/>
              <a:gd name="T98" fmla="*/ 2147483647 w 78"/>
              <a:gd name="T99" fmla="*/ 2147483647 h 72"/>
              <a:gd name="T100" fmla="*/ 2147483647 w 78"/>
              <a:gd name="T101" fmla="*/ 2147483647 h 72"/>
              <a:gd name="T102" fmla="*/ 2147483647 w 78"/>
              <a:gd name="T103" fmla="*/ 2147483647 h 72"/>
              <a:gd name="T104" fmla="*/ 2147483647 w 78"/>
              <a:gd name="T105" fmla="*/ 2147483647 h 72"/>
              <a:gd name="T106" fmla="*/ 2147483647 w 78"/>
              <a:gd name="T107" fmla="*/ 2147483647 h 72"/>
              <a:gd name="T108" fmla="*/ 2147483647 w 78"/>
              <a:gd name="T109" fmla="*/ 2147483647 h 72"/>
              <a:gd name="T110" fmla="*/ 2147483647 w 78"/>
              <a:gd name="T111" fmla="*/ 2147483647 h 72"/>
              <a:gd name="T112" fmla="*/ 2147483647 w 78"/>
              <a:gd name="T113" fmla="*/ 2147483647 h 72"/>
              <a:gd name="T114" fmla="*/ 2147483647 w 78"/>
              <a:gd name="T115" fmla="*/ 2147483647 h 72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78"/>
              <a:gd name="T175" fmla="*/ 0 h 72"/>
              <a:gd name="T176" fmla="*/ 78 w 78"/>
              <a:gd name="T177" fmla="*/ 72 h 72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78" h="72">
                <a:moveTo>
                  <a:pt x="76" y="14"/>
                </a:moveTo>
                <a:lnTo>
                  <a:pt x="78" y="33"/>
                </a:lnTo>
                <a:lnTo>
                  <a:pt x="76" y="34"/>
                </a:lnTo>
                <a:lnTo>
                  <a:pt x="68" y="37"/>
                </a:lnTo>
                <a:lnTo>
                  <a:pt x="65" y="38"/>
                </a:lnTo>
                <a:lnTo>
                  <a:pt x="64" y="39"/>
                </a:lnTo>
                <a:lnTo>
                  <a:pt x="60" y="41"/>
                </a:lnTo>
                <a:lnTo>
                  <a:pt x="58" y="45"/>
                </a:lnTo>
                <a:lnTo>
                  <a:pt x="56" y="46"/>
                </a:lnTo>
                <a:lnTo>
                  <a:pt x="53" y="48"/>
                </a:lnTo>
                <a:lnTo>
                  <a:pt x="52" y="49"/>
                </a:lnTo>
                <a:lnTo>
                  <a:pt x="49" y="53"/>
                </a:lnTo>
                <a:lnTo>
                  <a:pt x="49" y="55"/>
                </a:lnTo>
                <a:lnTo>
                  <a:pt x="43" y="58"/>
                </a:lnTo>
                <a:lnTo>
                  <a:pt x="38" y="60"/>
                </a:lnTo>
                <a:lnTo>
                  <a:pt x="37" y="61"/>
                </a:lnTo>
                <a:lnTo>
                  <a:pt x="33" y="63"/>
                </a:lnTo>
                <a:lnTo>
                  <a:pt x="27" y="65"/>
                </a:lnTo>
                <a:lnTo>
                  <a:pt x="21" y="67"/>
                </a:lnTo>
                <a:lnTo>
                  <a:pt x="22" y="68"/>
                </a:lnTo>
                <a:lnTo>
                  <a:pt x="18" y="71"/>
                </a:lnTo>
                <a:lnTo>
                  <a:pt x="14" y="72"/>
                </a:lnTo>
                <a:lnTo>
                  <a:pt x="13" y="66"/>
                </a:lnTo>
                <a:lnTo>
                  <a:pt x="11" y="62"/>
                </a:lnTo>
                <a:lnTo>
                  <a:pt x="11" y="60"/>
                </a:lnTo>
                <a:lnTo>
                  <a:pt x="12" y="56"/>
                </a:lnTo>
                <a:lnTo>
                  <a:pt x="14" y="53"/>
                </a:lnTo>
                <a:lnTo>
                  <a:pt x="14" y="52"/>
                </a:lnTo>
                <a:lnTo>
                  <a:pt x="12" y="48"/>
                </a:lnTo>
                <a:lnTo>
                  <a:pt x="11" y="44"/>
                </a:lnTo>
                <a:lnTo>
                  <a:pt x="10" y="39"/>
                </a:lnTo>
                <a:lnTo>
                  <a:pt x="9" y="36"/>
                </a:lnTo>
                <a:lnTo>
                  <a:pt x="9" y="34"/>
                </a:lnTo>
                <a:lnTo>
                  <a:pt x="9" y="31"/>
                </a:lnTo>
                <a:lnTo>
                  <a:pt x="9" y="28"/>
                </a:lnTo>
                <a:lnTo>
                  <a:pt x="8" y="25"/>
                </a:lnTo>
                <a:lnTo>
                  <a:pt x="5" y="27"/>
                </a:lnTo>
                <a:lnTo>
                  <a:pt x="2" y="29"/>
                </a:lnTo>
                <a:lnTo>
                  <a:pt x="2" y="25"/>
                </a:lnTo>
                <a:lnTo>
                  <a:pt x="2" y="19"/>
                </a:lnTo>
                <a:lnTo>
                  <a:pt x="0" y="18"/>
                </a:lnTo>
                <a:lnTo>
                  <a:pt x="1" y="12"/>
                </a:lnTo>
                <a:lnTo>
                  <a:pt x="1" y="10"/>
                </a:lnTo>
                <a:lnTo>
                  <a:pt x="2" y="7"/>
                </a:lnTo>
                <a:lnTo>
                  <a:pt x="3" y="3"/>
                </a:lnTo>
                <a:lnTo>
                  <a:pt x="3" y="0"/>
                </a:lnTo>
                <a:lnTo>
                  <a:pt x="7" y="2"/>
                </a:lnTo>
                <a:lnTo>
                  <a:pt x="11" y="3"/>
                </a:lnTo>
                <a:lnTo>
                  <a:pt x="14" y="4"/>
                </a:lnTo>
                <a:lnTo>
                  <a:pt x="17" y="4"/>
                </a:lnTo>
                <a:lnTo>
                  <a:pt x="27" y="6"/>
                </a:lnTo>
                <a:lnTo>
                  <a:pt x="29" y="6"/>
                </a:lnTo>
                <a:lnTo>
                  <a:pt x="36" y="7"/>
                </a:lnTo>
                <a:lnTo>
                  <a:pt x="50" y="9"/>
                </a:lnTo>
                <a:lnTo>
                  <a:pt x="52" y="10"/>
                </a:lnTo>
                <a:lnTo>
                  <a:pt x="68" y="13"/>
                </a:lnTo>
                <a:lnTo>
                  <a:pt x="76" y="13"/>
                </a:lnTo>
                <a:lnTo>
                  <a:pt x="76" y="14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0" name="Freeform 188"/>
          <xdr:cNvSpPr>
            <a:spLocks/>
          </xdr:cNvSpPr>
        </xdr:nvSpPr>
        <xdr:spPr bwMode="auto">
          <a:xfrm>
            <a:off x="1475719" y="2078272"/>
            <a:ext cx="1125028" cy="481455"/>
          </a:xfrm>
          <a:custGeom>
            <a:avLst/>
            <a:gdLst>
              <a:gd name="T0" fmla="*/ 2147483647 w 118"/>
              <a:gd name="T1" fmla="*/ 2147483647 h 49"/>
              <a:gd name="T2" fmla="*/ 2147483647 w 118"/>
              <a:gd name="T3" fmla="*/ 2147483647 h 49"/>
              <a:gd name="T4" fmla="*/ 2147483647 w 118"/>
              <a:gd name="T5" fmla="*/ 2147483647 h 49"/>
              <a:gd name="T6" fmla="*/ 2147483647 w 118"/>
              <a:gd name="T7" fmla="*/ 2147483647 h 49"/>
              <a:gd name="T8" fmla="*/ 2147483647 w 118"/>
              <a:gd name="T9" fmla="*/ 2147483647 h 49"/>
              <a:gd name="T10" fmla="*/ 2147483647 w 118"/>
              <a:gd name="T11" fmla="*/ 2147483647 h 49"/>
              <a:gd name="T12" fmla="*/ 2147483647 w 118"/>
              <a:gd name="T13" fmla="*/ 2147483647 h 49"/>
              <a:gd name="T14" fmla="*/ 2147483647 w 118"/>
              <a:gd name="T15" fmla="*/ 2147483647 h 49"/>
              <a:gd name="T16" fmla="*/ 2147483647 w 118"/>
              <a:gd name="T17" fmla="*/ 2147483647 h 49"/>
              <a:gd name="T18" fmla="*/ 2147483647 w 118"/>
              <a:gd name="T19" fmla="*/ 2147483647 h 49"/>
              <a:gd name="T20" fmla="*/ 2147483647 w 118"/>
              <a:gd name="T21" fmla="*/ 2147483647 h 49"/>
              <a:gd name="T22" fmla="*/ 2147483647 w 118"/>
              <a:gd name="T23" fmla="*/ 2147483647 h 49"/>
              <a:gd name="T24" fmla="*/ 2147483647 w 118"/>
              <a:gd name="T25" fmla="*/ 2147483647 h 49"/>
              <a:gd name="T26" fmla="*/ 2147483647 w 118"/>
              <a:gd name="T27" fmla="*/ 2147483647 h 49"/>
              <a:gd name="T28" fmla="*/ 2147483647 w 118"/>
              <a:gd name="T29" fmla="*/ 2147483647 h 49"/>
              <a:gd name="T30" fmla="*/ 2147483647 w 118"/>
              <a:gd name="T31" fmla="*/ 2147483647 h 49"/>
              <a:gd name="T32" fmla="*/ 2147483647 w 118"/>
              <a:gd name="T33" fmla="*/ 2147483647 h 49"/>
              <a:gd name="T34" fmla="*/ 2147483647 w 118"/>
              <a:gd name="T35" fmla="*/ 2147483647 h 49"/>
              <a:gd name="T36" fmla="*/ 2147483647 w 118"/>
              <a:gd name="T37" fmla="*/ 2147483647 h 49"/>
              <a:gd name="T38" fmla="*/ 2147483647 w 118"/>
              <a:gd name="T39" fmla="*/ 2147483647 h 49"/>
              <a:gd name="T40" fmla="*/ 2147483647 w 118"/>
              <a:gd name="T41" fmla="*/ 2147483647 h 49"/>
              <a:gd name="T42" fmla="*/ 2147483647 w 118"/>
              <a:gd name="T43" fmla="*/ 2147483647 h 49"/>
              <a:gd name="T44" fmla="*/ 2147483647 w 118"/>
              <a:gd name="T45" fmla="*/ 2147483647 h 49"/>
              <a:gd name="T46" fmla="*/ 2147483647 w 118"/>
              <a:gd name="T47" fmla="*/ 2147483647 h 49"/>
              <a:gd name="T48" fmla="*/ 2147483647 w 118"/>
              <a:gd name="T49" fmla="*/ 2147483647 h 49"/>
              <a:gd name="T50" fmla="*/ 2147483647 w 118"/>
              <a:gd name="T51" fmla="*/ 0 h 49"/>
              <a:gd name="T52" fmla="*/ 2147483647 w 118"/>
              <a:gd name="T53" fmla="*/ 2147483647 h 49"/>
              <a:gd name="T54" fmla="*/ 2147483647 w 118"/>
              <a:gd name="T55" fmla="*/ 2147483647 h 49"/>
              <a:gd name="T56" fmla="*/ 2147483647 w 118"/>
              <a:gd name="T57" fmla="*/ 2147483647 h 49"/>
              <a:gd name="T58" fmla="*/ 2147483647 w 118"/>
              <a:gd name="T59" fmla="*/ 2147483647 h 49"/>
              <a:gd name="T60" fmla="*/ 2147483647 w 118"/>
              <a:gd name="T61" fmla="*/ 2147483647 h 49"/>
              <a:gd name="T62" fmla="*/ 2147483647 w 118"/>
              <a:gd name="T63" fmla="*/ 2147483647 h 49"/>
              <a:gd name="T64" fmla="*/ 2147483647 w 118"/>
              <a:gd name="T65" fmla="*/ 2147483647 h 49"/>
              <a:gd name="T66" fmla="*/ 2147483647 w 118"/>
              <a:gd name="T67" fmla="*/ 2147483647 h 49"/>
              <a:gd name="T68" fmla="*/ 2147483647 w 118"/>
              <a:gd name="T69" fmla="*/ 2147483647 h 49"/>
              <a:gd name="T70" fmla="*/ 2147483647 w 118"/>
              <a:gd name="T71" fmla="*/ 2147483647 h 49"/>
              <a:gd name="T72" fmla="*/ 2147483647 w 118"/>
              <a:gd name="T73" fmla="*/ 2147483647 h 49"/>
              <a:gd name="T74" fmla="*/ 2147483647 w 118"/>
              <a:gd name="T75" fmla="*/ 2147483647 h 49"/>
              <a:gd name="T76" fmla="*/ 2147483647 w 118"/>
              <a:gd name="T77" fmla="*/ 2147483647 h 49"/>
              <a:gd name="T78" fmla="*/ 2147483647 w 118"/>
              <a:gd name="T79" fmla="*/ 2147483647 h 49"/>
              <a:gd name="T80" fmla="*/ 2147483647 w 118"/>
              <a:gd name="T81" fmla="*/ 2147483647 h 49"/>
              <a:gd name="T82" fmla="*/ 2147483647 w 118"/>
              <a:gd name="T83" fmla="*/ 2147483647 h 49"/>
              <a:gd name="T84" fmla="*/ 2147483647 w 118"/>
              <a:gd name="T85" fmla="*/ 2147483647 h 49"/>
              <a:gd name="T86" fmla="*/ 2147483647 w 118"/>
              <a:gd name="T87" fmla="*/ 2147483647 h 49"/>
              <a:gd name="T88" fmla="*/ 2147483647 w 118"/>
              <a:gd name="T89" fmla="*/ 2147483647 h 49"/>
              <a:gd name="T90" fmla="*/ 2147483647 w 118"/>
              <a:gd name="T91" fmla="*/ 2147483647 h 49"/>
              <a:gd name="T92" fmla="*/ 2147483647 w 118"/>
              <a:gd name="T93" fmla="*/ 2147483647 h 49"/>
              <a:gd name="T94" fmla="*/ 2147483647 w 118"/>
              <a:gd name="T95" fmla="*/ 2147483647 h 49"/>
              <a:gd name="T96" fmla="*/ 2147483647 w 118"/>
              <a:gd name="T97" fmla="*/ 2147483647 h 49"/>
              <a:gd name="T98" fmla="*/ 2147483647 w 118"/>
              <a:gd name="T99" fmla="*/ 2147483647 h 49"/>
              <a:gd name="T100" fmla="*/ 0 w 118"/>
              <a:gd name="T101" fmla="*/ 2147483647 h 49"/>
              <a:gd name="T102" fmla="*/ 0 w 118"/>
              <a:gd name="T103" fmla="*/ 2147483647 h 49"/>
              <a:gd name="T104" fmla="*/ 0 w 118"/>
              <a:gd name="T105" fmla="*/ 2147483647 h 49"/>
              <a:gd name="T106" fmla="*/ 2147483647 w 118"/>
              <a:gd name="T107" fmla="*/ 2147483647 h 49"/>
              <a:gd name="T108" fmla="*/ 2147483647 w 118"/>
              <a:gd name="T109" fmla="*/ 2147483647 h 49"/>
              <a:gd name="T110" fmla="*/ 2147483647 w 118"/>
              <a:gd name="T111" fmla="*/ 2147483647 h 49"/>
              <a:gd name="T112" fmla="*/ 2147483647 w 118"/>
              <a:gd name="T113" fmla="*/ 2147483647 h 49"/>
              <a:gd name="T114" fmla="*/ 2147483647 w 118"/>
              <a:gd name="T115" fmla="*/ 2147483647 h 49"/>
              <a:gd name="T116" fmla="*/ 2147483647 w 118"/>
              <a:gd name="T117" fmla="*/ 2147483647 h 49"/>
              <a:gd name="T118" fmla="*/ 2147483647 w 118"/>
              <a:gd name="T119" fmla="*/ 2147483647 h 4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18"/>
              <a:gd name="T181" fmla="*/ 0 h 49"/>
              <a:gd name="T182" fmla="*/ 118 w 118"/>
              <a:gd name="T183" fmla="*/ 49 h 4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18" h="49">
                <a:moveTo>
                  <a:pt x="5" y="14"/>
                </a:moveTo>
                <a:lnTo>
                  <a:pt x="7" y="16"/>
                </a:lnTo>
                <a:lnTo>
                  <a:pt x="11" y="18"/>
                </a:lnTo>
                <a:lnTo>
                  <a:pt x="13" y="20"/>
                </a:lnTo>
                <a:lnTo>
                  <a:pt x="16" y="22"/>
                </a:lnTo>
                <a:lnTo>
                  <a:pt x="18" y="24"/>
                </a:lnTo>
                <a:lnTo>
                  <a:pt x="22" y="26"/>
                </a:lnTo>
                <a:lnTo>
                  <a:pt x="25" y="27"/>
                </a:lnTo>
                <a:lnTo>
                  <a:pt x="28" y="29"/>
                </a:lnTo>
                <a:lnTo>
                  <a:pt x="32" y="31"/>
                </a:lnTo>
                <a:lnTo>
                  <a:pt x="35" y="32"/>
                </a:lnTo>
                <a:lnTo>
                  <a:pt x="38" y="34"/>
                </a:lnTo>
                <a:lnTo>
                  <a:pt x="42" y="35"/>
                </a:lnTo>
                <a:lnTo>
                  <a:pt x="45" y="36"/>
                </a:lnTo>
                <a:lnTo>
                  <a:pt x="49" y="38"/>
                </a:lnTo>
                <a:lnTo>
                  <a:pt x="53" y="39"/>
                </a:lnTo>
                <a:lnTo>
                  <a:pt x="56" y="40"/>
                </a:lnTo>
                <a:lnTo>
                  <a:pt x="59" y="40"/>
                </a:lnTo>
                <a:lnTo>
                  <a:pt x="69" y="42"/>
                </a:lnTo>
                <a:lnTo>
                  <a:pt x="71" y="42"/>
                </a:lnTo>
                <a:lnTo>
                  <a:pt x="78" y="43"/>
                </a:lnTo>
                <a:lnTo>
                  <a:pt x="92" y="45"/>
                </a:lnTo>
                <a:lnTo>
                  <a:pt x="94" y="46"/>
                </a:lnTo>
                <a:lnTo>
                  <a:pt x="110" y="49"/>
                </a:lnTo>
                <a:lnTo>
                  <a:pt x="118" y="49"/>
                </a:lnTo>
                <a:lnTo>
                  <a:pt x="111" y="0"/>
                </a:lnTo>
                <a:lnTo>
                  <a:pt x="87" y="3"/>
                </a:lnTo>
                <a:lnTo>
                  <a:pt x="66" y="6"/>
                </a:lnTo>
                <a:lnTo>
                  <a:pt x="36" y="11"/>
                </a:lnTo>
                <a:lnTo>
                  <a:pt x="36" y="13"/>
                </a:lnTo>
                <a:lnTo>
                  <a:pt x="32" y="14"/>
                </a:lnTo>
                <a:lnTo>
                  <a:pt x="28" y="17"/>
                </a:lnTo>
                <a:lnTo>
                  <a:pt x="22" y="19"/>
                </a:lnTo>
                <a:lnTo>
                  <a:pt x="23" y="12"/>
                </a:lnTo>
                <a:lnTo>
                  <a:pt x="24" y="9"/>
                </a:lnTo>
                <a:lnTo>
                  <a:pt x="25" y="6"/>
                </a:lnTo>
                <a:lnTo>
                  <a:pt x="23" y="6"/>
                </a:lnTo>
                <a:lnTo>
                  <a:pt x="20" y="5"/>
                </a:lnTo>
                <a:lnTo>
                  <a:pt x="18" y="4"/>
                </a:lnTo>
                <a:lnTo>
                  <a:pt x="15" y="4"/>
                </a:lnTo>
                <a:lnTo>
                  <a:pt x="13" y="4"/>
                </a:lnTo>
                <a:lnTo>
                  <a:pt x="12" y="4"/>
                </a:lnTo>
                <a:lnTo>
                  <a:pt x="11" y="4"/>
                </a:lnTo>
                <a:lnTo>
                  <a:pt x="9" y="3"/>
                </a:lnTo>
                <a:lnTo>
                  <a:pt x="8" y="3"/>
                </a:lnTo>
                <a:lnTo>
                  <a:pt x="6" y="3"/>
                </a:lnTo>
                <a:lnTo>
                  <a:pt x="5" y="3"/>
                </a:lnTo>
                <a:lnTo>
                  <a:pt x="3" y="3"/>
                </a:lnTo>
                <a:lnTo>
                  <a:pt x="1" y="3"/>
                </a:lnTo>
                <a:lnTo>
                  <a:pt x="0" y="3"/>
                </a:lnTo>
                <a:lnTo>
                  <a:pt x="0" y="5"/>
                </a:lnTo>
                <a:lnTo>
                  <a:pt x="1" y="11"/>
                </a:lnTo>
                <a:lnTo>
                  <a:pt x="2" y="11"/>
                </a:lnTo>
                <a:lnTo>
                  <a:pt x="2" y="12"/>
                </a:lnTo>
                <a:lnTo>
                  <a:pt x="2" y="13"/>
                </a:lnTo>
                <a:lnTo>
                  <a:pt x="3" y="12"/>
                </a:lnTo>
                <a:lnTo>
                  <a:pt x="3" y="13"/>
                </a:lnTo>
                <a:lnTo>
                  <a:pt x="5" y="14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1" name="Freeform 189"/>
          <xdr:cNvSpPr>
            <a:spLocks/>
          </xdr:cNvSpPr>
        </xdr:nvSpPr>
        <xdr:spPr bwMode="auto">
          <a:xfrm>
            <a:off x="3446801" y="2334532"/>
            <a:ext cx="924457" cy="982323"/>
          </a:xfrm>
          <a:custGeom>
            <a:avLst/>
            <a:gdLst>
              <a:gd name="T0" fmla="*/ 2147483647 w 97"/>
              <a:gd name="T1" fmla="*/ 2147483647 h 100"/>
              <a:gd name="T2" fmla="*/ 2147483647 w 97"/>
              <a:gd name="T3" fmla="*/ 2147483647 h 100"/>
              <a:gd name="T4" fmla="*/ 2147483647 w 97"/>
              <a:gd name="T5" fmla="*/ 2147483647 h 100"/>
              <a:gd name="T6" fmla="*/ 2147483647 w 97"/>
              <a:gd name="T7" fmla="*/ 2147483647 h 100"/>
              <a:gd name="T8" fmla="*/ 2147483647 w 97"/>
              <a:gd name="T9" fmla="*/ 2147483647 h 100"/>
              <a:gd name="T10" fmla="*/ 2147483647 w 97"/>
              <a:gd name="T11" fmla="*/ 2147483647 h 100"/>
              <a:gd name="T12" fmla="*/ 2147483647 w 97"/>
              <a:gd name="T13" fmla="*/ 2147483647 h 100"/>
              <a:gd name="T14" fmla="*/ 2147483647 w 97"/>
              <a:gd name="T15" fmla="*/ 2147483647 h 100"/>
              <a:gd name="T16" fmla="*/ 2147483647 w 97"/>
              <a:gd name="T17" fmla="*/ 2147483647 h 100"/>
              <a:gd name="T18" fmla="*/ 2147483647 w 97"/>
              <a:gd name="T19" fmla="*/ 2147483647 h 100"/>
              <a:gd name="T20" fmla="*/ 2147483647 w 97"/>
              <a:gd name="T21" fmla="*/ 2147483647 h 100"/>
              <a:gd name="T22" fmla="*/ 0 w 97"/>
              <a:gd name="T23" fmla="*/ 2147483647 h 100"/>
              <a:gd name="T24" fmla="*/ 2147483647 w 97"/>
              <a:gd name="T25" fmla="*/ 2147483647 h 100"/>
              <a:gd name="T26" fmla="*/ 2147483647 w 97"/>
              <a:gd name="T27" fmla="*/ 2147483647 h 100"/>
              <a:gd name="T28" fmla="*/ 2147483647 w 97"/>
              <a:gd name="T29" fmla="*/ 2147483647 h 100"/>
              <a:gd name="T30" fmla="*/ 2147483647 w 97"/>
              <a:gd name="T31" fmla="*/ 2147483647 h 100"/>
              <a:gd name="T32" fmla="*/ 2147483647 w 97"/>
              <a:gd name="T33" fmla="*/ 2147483647 h 100"/>
              <a:gd name="T34" fmla="*/ 2147483647 w 97"/>
              <a:gd name="T35" fmla="*/ 2147483647 h 100"/>
              <a:gd name="T36" fmla="*/ 2147483647 w 97"/>
              <a:gd name="T37" fmla="*/ 2147483647 h 100"/>
              <a:gd name="T38" fmla="*/ 2147483647 w 97"/>
              <a:gd name="T39" fmla="*/ 2147483647 h 100"/>
              <a:gd name="T40" fmla="*/ 2147483647 w 97"/>
              <a:gd name="T41" fmla="*/ 2147483647 h 100"/>
              <a:gd name="T42" fmla="*/ 2147483647 w 97"/>
              <a:gd name="T43" fmla="*/ 2147483647 h 100"/>
              <a:gd name="T44" fmla="*/ 2147483647 w 97"/>
              <a:gd name="T45" fmla="*/ 2147483647 h 100"/>
              <a:gd name="T46" fmla="*/ 2147483647 w 97"/>
              <a:gd name="T47" fmla="*/ 2147483647 h 100"/>
              <a:gd name="T48" fmla="*/ 2147483647 w 97"/>
              <a:gd name="T49" fmla="*/ 2147483647 h 100"/>
              <a:gd name="T50" fmla="*/ 2147483647 w 97"/>
              <a:gd name="T51" fmla="*/ 2147483647 h 100"/>
              <a:gd name="T52" fmla="*/ 2147483647 w 97"/>
              <a:gd name="T53" fmla="*/ 2147483647 h 100"/>
              <a:gd name="T54" fmla="*/ 2147483647 w 97"/>
              <a:gd name="T55" fmla="*/ 2147483647 h 100"/>
              <a:gd name="T56" fmla="*/ 2147483647 w 97"/>
              <a:gd name="T57" fmla="*/ 2147483647 h 100"/>
              <a:gd name="T58" fmla="*/ 2147483647 w 97"/>
              <a:gd name="T59" fmla="*/ 0 h 100"/>
              <a:gd name="T60" fmla="*/ 2147483647 w 97"/>
              <a:gd name="T61" fmla="*/ 0 h 100"/>
              <a:gd name="T62" fmla="*/ 2147483647 w 97"/>
              <a:gd name="T63" fmla="*/ 2147483647 h 100"/>
              <a:gd name="T64" fmla="*/ 2147483647 w 97"/>
              <a:gd name="T65" fmla="*/ 2147483647 h 100"/>
              <a:gd name="T66" fmla="*/ 2147483647 w 97"/>
              <a:gd name="T67" fmla="*/ 2147483647 h 100"/>
              <a:gd name="T68" fmla="*/ 2147483647 w 97"/>
              <a:gd name="T69" fmla="*/ 2147483647 h 100"/>
              <a:gd name="T70" fmla="*/ 2147483647 w 97"/>
              <a:gd name="T71" fmla="*/ 2147483647 h 100"/>
              <a:gd name="T72" fmla="*/ 2147483647 w 97"/>
              <a:gd name="T73" fmla="*/ 2147483647 h 100"/>
              <a:gd name="T74" fmla="*/ 2147483647 w 97"/>
              <a:gd name="T75" fmla="*/ 2147483647 h 100"/>
              <a:gd name="T76" fmla="*/ 2147483647 w 97"/>
              <a:gd name="T77" fmla="*/ 2147483647 h 100"/>
              <a:gd name="T78" fmla="*/ 2147483647 w 97"/>
              <a:gd name="T79" fmla="*/ 2147483647 h 100"/>
              <a:gd name="T80" fmla="*/ 2147483647 w 97"/>
              <a:gd name="T81" fmla="*/ 2147483647 h 100"/>
              <a:gd name="T82" fmla="*/ 2147483647 w 97"/>
              <a:gd name="T83" fmla="*/ 2147483647 h 10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97"/>
              <a:gd name="T127" fmla="*/ 0 h 100"/>
              <a:gd name="T128" fmla="*/ 97 w 97"/>
              <a:gd name="T129" fmla="*/ 100 h 100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97" h="100">
                <a:moveTo>
                  <a:pt x="97" y="24"/>
                </a:moveTo>
                <a:lnTo>
                  <a:pt x="97" y="25"/>
                </a:lnTo>
                <a:lnTo>
                  <a:pt x="94" y="28"/>
                </a:lnTo>
                <a:lnTo>
                  <a:pt x="89" y="33"/>
                </a:lnTo>
                <a:lnTo>
                  <a:pt x="86" y="35"/>
                </a:lnTo>
                <a:lnTo>
                  <a:pt x="84" y="38"/>
                </a:lnTo>
                <a:lnTo>
                  <a:pt x="81" y="41"/>
                </a:lnTo>
                <a:lnTo>
                  <a:pt x="78" y="45"/>
                </a:lnTo>
                <a:lnTo>
                  <a:pt x="75" y="48"/>
                </a:lnTo>
                <a:lnTo>
                  <a:pt x="72" y="51"/>
                </a:lnTo>
                <a:lnTo>
                  <a:pt x="67" y="56"/>
                </a:lnTo>
                <a:lnTo>
                  <a:pt x="61" y="63"/>
                </a:lnTo>
                <a:lnTo>
                  <a:pt x="51" y="73"/>
                </a:lnTo>
                <a:lnTo>
                  <a:pt x="48" y="77"/>
                </a:lnTo>
                <a:lnTo>
                  <a:pt x="40" y="83"/>
                </a:lnTo>
                <a:lnTo>
                  <a:pt x="39" y="85"/>
                </a:lnTo>
                <a:lnTo>
                  <a:pt x="36" y="88"/>
                </a:lnTo>
                <a:lnTo>
                  <a:pt x="33" y="89"/>
                </a:lnTo>
                <a:lnTo>
                  <a:pt x="28" y="94"/>
                </a:lnTo>
                <a:lnTo>
                  <a:pt x="22" y="100"/>
                </a:lnTo>
                <a:lnTo>
                  <a:pt x="19" y="99"/>
                </a:lnTo>
                <a:lnTo>
                  <a:pt x="10" y="95"/>
                </a:lnTo>
                <a:lnTo>
                  <a:pt x="0" y="92"/>
                </a:lnTo>
                <a:lnTo>
                  <a:pt x="0" y="90"/>
                </a:lnTo>
                <a:lnTo>
                  <a:pt x="4" y="84"/>
                </a:lnTo>
                <a:lnTo>
                  <a:pt x="5" y="82"/>
                </a:lnTo>
                <a:lnTo>
                  <a:pt x="8" y="80"/>
                </a:lnTo>
                <a:lnTo>
                  <a:pt x="9" y="79"/>
                </a:lnTo>
                <a:lnTo>
                  <a:pt x="19" y="74"/>
                </a:lnTo>
                <a:lnTo>
                  <a:pt x="21" y="72"/>
                </a:lnTo>
                <a:lnTo>
                  <a:pt x="22" y="71"/>
                </a:lnTo>
                <a:lnTo>
                  <a:pt x="24" y="70"/>
                </a:lnTo>
                <a:lnTo>
                  <a:pt x="25" y="68"/>
                </a:lnTo>
                <a:lnTo>
                  <a:pt x="26" y="65"/>
                </a:lnTo>
                <a:lnTo>
                  <a:pt x="27" y="63"/>
                </a:lnTo>
                <a:lnTo>
                  <a:pt x="27" y="61"/>
                </a:lnTo>
                <a:lnTo>
                  <a:pt x="28" y="60"/>
                </a:lnTo>
                <a:lnTo>
                  <a:pt x="28" y="58"/>
                </a:lnTo>
                <a:lnTo>
                  <a:pt x="28" y="56"/>
                </a:lnTo>
                <a:lnTo>
                  <a:pt x="27" y="54"/>
                </a:lnTo>
                <a:lnTo>
                  <a:pt x="26" y="51"/>
                </a:lnTo>
                <a:lnTo>
                  <a:pt x="26" y="48"/>
                </a:lnTo>
                <a:lnTo>
                  <a:pt x="25" y="46"/>
                </a:lnTo>
                <a:lnTo>
                  <a:pt x="25" y="43"/>
                </a:lnTo>
                <a:lnTo>
                  <a:pt x="25" y="41"/>
                </a:lnTo>
                <a:lnTo>
                  <a:pt x="25" y="32"/>
                </a:lnTo>
                <a:lnTo>
                  <a:pt x="25" y="14"/>
                </a:lnTo>
                <a:lnTo>
                  <a:pt x="25" y="13"/>
                </a:lnTo>
                <a:lnTo>
                  <a:pt x="25" y="11"/>
                </a:lnTo>
                <a:lnTo>
                  <a:pt x="26" y="10"/>
                </a:lnTo>
                <a:lnTo>
                  <a:pt x="26" y="9"/>
                </a:lnTo>
                <a:lnTo>
                  <a:pt x="27" y="7"/>
                </a:lnTo>
                <a:lnTo>
                  <a:pt x="28" y="6"/>
                </a:lnTo>
                <a:lnTo>
                  <a:pt x="29" y="5"/>
                </a:lnTo>
                <a:lnTo>
                  <a:pt x="30" y="4"/>
                </a:lnTo>
                <a:lnTo>
                  <a:pt x="31" y="3"/>
                </a:lnTo>
                <a:lnTo>
                  <a:pt x="33" y="1"/>
                </a:lnTo>
                <a:lnTo>
                  <a:pt x="34" y="1"/>
                </a:lnTo>
                <a:lnTo>
                  <a:pt x="36" y="0"/>
                </a:lnTo>
                <a:lnTo>
                  <a:pt x="38" y="0"/>
                </a:lnTo>
                <a:lnTo>
                  <a:pt x="40" y="0"/>
                </a:lnTo>
                <a:lnTo>
                  <a:pt x="42" y="0"/>
                </a:lnTo>
                <a:lnTo>
                  <a:pt x="50" y="2"/>
                </a:lnTo>
                <a:lnTo>
                  <a:pt x="53" y="2"/>
                </a:lnTo>
                <a:lnTo>
                  <a:pt x="59" y="5"/>
                </a:lnTo>
                <a:lnTo>
                  <a:pt x="61" y="5"/>
                </a:lnTo>
                <a:lnTo>
                  <a:pt x="63" y="6"/>
                </a:lnTo>
                <a:lnTo>
                  <a:pt x="65" y="6"/>
                </a:lnTo>
                <a:lnTo>
                  <a:pt x="67" y="6"/>
                </a:lnTo>
                <a:lnTo>
                  <a:pt x="71" y="6"/>
                </a:lnTo>
                <a:lnTo>
                  <a:pt x="71" y="7"/>
                </a:lnTo>
                <a:lnTo>
                  <a:pt x="71" y="9"/>
                </a:lnTo>
                <a:lnTo>
                  <a:pt x="71" y="10"/>
                </a:lnTo>
                <a:lnTo>
                  <a:pt x="72" y="13"/>
                </a:lnTo>
                <a:lnTo>
                  <a:pt x="74" y="17"/>
                </a:lnTo>
                <a:lnTo>
                  <a:pt x="76" y="18"/>
                </a:lnTo>
                <a:lnTo>
                  <a:pt x="76" y="19"/>
                </a:lnTo>
                <a:lnTo>
                  <a:pt x="77" y="20"/>
                </a:lnTo>
                <a:lnTo>
                  <a:pt x="78" y="20"/>
                </a:lnTo>
                <a:lnTo>
                  <a:pt x="79" y="20"/>
                </a:lnTo>
                <a:lnTo>
                  <a:pt x="84" y="21"/>
                </a:lnTo>
                <a:lnTo>
                  <a:pt x="90" y="22"/>
                </a:lnTo>
                <a:lnTo>
                  <a:pt x="91" y="22"/>
                </a:lnTo>
                <a:lnTo>
                  <a:pt x="94" y="23"/>
                </a:lnTo>
                <a:lnTo>
                  <a:pt x="97" y="24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2" name="Freeform 190"/>
          <xdr:cNvSpPr>
            <a:spLocks/>
          </xdr:cNvSpPr>
        </xdr:nvSpPr>
        <xdr:spPr bwMode="auto">
          <a:xfrm>
            <a:off x="2971243" y="2225815"/>
            <a:ext cx="742987" cy="894966"/>
          </a:xfrm>
          <a:custGeom>
            <a:avLst/>
            <a:gdLst>
              <a:gd name="T0" fmla="*/ 2147483647 w 78"/>
              <a:gd name="T1" fmla="*/ 2147483647 h 91"/>
              <a:gd name="T2" fmla="*/ 2147483647 w 78"/>
              <a:gd name="T3" fmla="*/ 2147483647 h 91"/>
              <a:gd name="T4" fmla="*/ 2147483647 w 78"/>
              <a:gd name="T5" fmla="*/ 2147483647 h 91"/>
              <a:gd name="T6" fmla="*/ 2147483647 w 78"/>
              <a:gd name="T7" fmla="*/ 2147483647 h 91"/>
              <a:gd name="T8" fmla="*/ 2147483647 w 78"/>
              <a:gd name="T9" fmla="*/ 2147483647 h 91"/>
              <a:gd name="T10" fmla="*/ 2147483647 w 78"/>
              <a:gd name="T11" fmla="*/ 2147483647 h 91"/>
              <a:gd name="T12" fmla="*/ 2147483647 w 78"/>
              <a:gd name="T13" fmla="*/ 2147483647 h 91"/>
              <a:gd name="T14" fmla="*/ 2147483647 w 78"/>
              <a:gd name="T15" fmla="*/ 2147483647 h 91"/>
              <a:gd name="T16" fmla="*/ 2147483647 w 78"/>
              <a:gd name="T17" fmla="*/ 2147483647 h 91"/>
              <a:gd name="T18" fmla="*/ 2147483647 w 78"/>
              <a:gd name="T19" fmla="*/ 2147483647 h 91"/>
              <a:gd name="T20" fmla="*/ 2147483647 w 78"/>
              <a:gd name="T21" fmla="*/ 2147483647 h 91"/>
              <a:gd name="T22" fmla="*/ 2147483647 w 78"/>
              <a:gd name="T23" fmla="*/ 2147483647 h 91"/>
              <a:gd name="T24" fmla="*/ 2147483647 w 78"/>
              <a:gd name="T25" fmla="*/ 2147483647 h 91"/>
              <a:gd name="T26" fmla="*/ 2147483647 w 78"/>
              <a:gd name="T27" fmla="*/ 2147483647 h 91"/>
              <a:gd name="T28" fmla="*/ 2147483647 w 78"/>
              <a:gd name="T29" fmla="*/ 2147483647 h 91"/>
              <a:gd name="T30" fmla="*/ 2147483647 w 78"/>
              <a:gd name="T31" fmla="*/ 2147483647 h 91"/>
              <a:gd name="T32" fmla="*/ 2147483647 w 78"/>
              <a:gd name="T33" fmla="*/ 2147483647 h 91"/>
              <a:gd name="T34" fmla="*/ 2147483647 w 78"/>
              <a:gd name="T35" fmla="*/ 2147483647 h 91"/>
              <a:gd name="T36" fmla="*/ 0 w 78"/>
              <a:gd name="T37" fmla="*/ 2147483647 h 91"/>
              <a:gd name="T38" fmla="*/ 2147483647 w 78"/>
              <a:gd name="T39" fmla="*/ 2147483647 h 91"/>
              <a:gd name="T40" fmla="*/ 2147483647 w 78"/>
              <a:gd name="T41" fmla="*/ 2147483647 h 91"/>
              <a:gd name="T42" fmla="*/ 2147483647 w 78"/>
              <a:gd name="T43" fmla="*/ 2147483647 h 91"/>
              <a:gd name="T44" fmla="*/ 2147483647 w 78"/>
              <a:gd name="T45" fmla="*/ 2147483647 h 91"/>
              <a:gd name="T46" fmla="*/ 2147483647 w 78"/>
              <a:gd name="T47" fmla="*/ 2147483647 h 91"/>
              <a:gd name="T48" fmla="*/ 2147483647 w 78"/>
              <a:gd name="T49" fmla="*/ 2147483647 h 91"/>
              <a:gd name="T50" fmla="*/ 2147483647 w 78"/>
              <a:gd name="T51" fmla="*/ 2147483647 h 91"/>
              <a:gd name="T52" fmla="*/ 2147483647 w 78"/>
              <a:gd name="T53" fmla="*/ 2147483647 h 91"/>
              <a:gd name="T54" fmla="*/ 2147483647 w 78"/>
              <a:gd name="T55" fmla="*/ 2147483647 h 91"/>
              <a:gd name="T56" fmla="*/ 2147483647 w 78"/>
              <a:gd name="T57" fmla="*/ 2147483647 h 91"/>
              <a:gd name="T58" fmla="*/ 2147483647 w 78"/>
              <a:gd name="T59" fmla="*/ 2147483647 h 91"/>
              <a:gd name="T60" fmla="*/ 2147483647 w 78"/>
              <a:gd name="T61" fmla="*/ 2147483647 h 91"/>
              <a:gd name="T62" fmla="*/ 2147483647 w 78"/>
              <a:gd name="T63" fmla="*/ 2147483647 h 91"/>
              <a:gd name="T64" fmla="*/ 2147483647 w 78"/>
              <a:gd name="T65" fmla="*/ 2147483647 h 91"/>
              <a:gd name="T66" fmla="*/ 2147483647 w 78"/>
              <a:gd name="T67" fmla="*/ 2147483647 h 91"/>
              <a:gd name="T68" fmla="*/ 2147483647 w 78"/>
              <a:gd name="T69" fmla="*/ 2147483647 h 91"/>
              <a:gd name="T70" fmla="*/ 2147483647 w 78"/>
              <a:gd name="T71" fmla="*/ 2147483647 h 91"/>
              <a:gd name="T72" fmla="*/ 2147483647 w 78"/>
              <a:gd name="T73" fmla="*/ 2147483647 h 91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78"/>
              <a:gd name="T112" fmla="*/ 0 h 91"/>
              <a:gd name="T113" fmla="*/ 78 w 78"/>
              <a:gd name="T114" fmla="*/ 91 h 91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78" h="91">
                <a:moveTo>
                  <a:pt x="75" y="43"/>
                </a:moveTo>
                <a:lnTo>
                  <a:pt x="75" y="52"/>
                </a:lnTo>
                <a:lnTo>
                  <a:pt x="75" y="54"/>
                </a:lnTo>
                <a:lnTo>
                  <a:pt x="75" y="57"/>
                </a:lnTo>
                <a:lnTo>
                  <a:pt x="76" y="59"/>
                </a:lnTo>
                <a:lnTo>
                  <a:pt x="76" y="62"/>
                </a:lnTo>
                <a:lnTo>
                  <a:pt x="77" y="65"/>
                </a:lnTo>
                <a:lnTo>
                  <a:pt x="78" y="67"/>
                </a:lnTo>
                <a:lnTo>
                  <a:pt x="78" y="69"/>
                </a:lnTo>
                <a:lnTo>
                  <a:pt x="78" y="71"/>
                </a:lnTo>
                <a:lnTo>
                  <a:pt x="77" y="72"/>
                </a:lnTo>
                <a:lnTo>
                  <a:pt x="77" y="74"/>
                </a:lnTo>
                <a:lnTo>
                  <a:pt x="76" y="76"/>
                </a:lnTo>
                <a:lnTo>
                  <a:pt x="75" y="79"/>
                </a:lnTo>
                <a:lnTo>
                  <a:pt x="74" y="81"/>
                </a:lnTo>
                <a:lnTo>
                  <a:pt x="72" y="82"/>
                </a:lnTo>
                <a:lnTo>
                  <a:pt x="71" y="83"/>
                </a:lnTo>
                <a:lnTo>
                  <a:pt x="69" y="85"/>
                </a:lnTo>
                <a:lnTo>
                  <a:pt x="59" y="90"/>
                </a:lnTo>
                <a:lnTo>
                  <a:pt x="58" y="91"/>
                </a:lnTo>
                <a:lnTo>
                  <a:pt x="56" y="89"/>
                </a:lnTo>
                <a:lnTo>
                  <a:pt x="53" y="86"/>
                </a:lnTo>
                <a:lnTo>
                  <a:pt x="48" y="80"/>
                </a:lnTo>
                <a:lnTo>
                  <a:pt x="42" y="75"/>
                </a:lnTo>
                <a:lnTo>
                  <a:pt x="37" y="70"/>
                </a:lnTo>
                <a:lnTo>
                  <a:pt x="30" y="64"/>
                </a:lnTo>
                <a:lnTo>
                  <a:pt x="27" y="61"/>
                </a:lnTo>
                <a:lnTo>
                  <a:pt x="25" y="60"/>
                </a:lnTo>
                <a:lnTo>
                  <a:pt x="22" y="58"/>
                </a:lnTo>
                <a:lnTo>
                  <a:pt x="19" y="56"/>
                </a:lnTo>
                <a:lnTo>
                  <a:pt x="18" y="56"/>
                </a:lnTo>
                <a:lnTo>
                  <a:pt x="14" y="53"/>
                </a:lnTo>
                <a:lnTo>
                  <a:pt x="12" y="52"/>
                </a:lnTo>
                <a:lnTo>
                  <a:pt x="11" y="51"/>
                </a:lnTo>
                <a:lnTo>
                  <a:pt x="5" y="48"/>
                </a:lnTo>
                <a:lnTo>
                  <a:pt x="0" y="46"/>
                </a:lnTo>
                <a:lnTo>
                  <a:pt x="0" y="45"/>
                </a:lnTo>
                <a:lnTo>
                  <a:pt x="3" y="42"/>
                </a:lnTo>
                <a:lnTo>
                  <a:pt x="5" y="35"/>
                </a:lnTo>
                <a:lnTo>
                  <a:pt x="9" y="25"/>
                </a:lnTo>
                <a:lnTo>
                  <a:pt x="12" y="19"/>
                </a:lnTo>
                <a:lnTo>
                  <a:pt x="14" y="16"/>
                </a:lnTo>
                <a:lnTo>
                  <a:pt x="17" y="7"/>
                </a:lnTo>
                <a:lnTo>
                  <a:pt x="19" y="0"/>
                </a:lnTo>
                <a:lnTo>
                  <a:pt x="22" y="1"/>
                </a:lnTo>
                <a:lnTo>
                  <a:pt x="24" y="2"/>
                </a:lnTo>
                <a:lnTo>
                  <a:pt x="27" y="2"/>
                </a:lnTo>
                <a:lnTo>
                  <a:pt x="28" y="3"/>
                </a:lnTo>
                <a:lnTo>
                  <a:pt x="28" y="4"/>
                </a:lnTo>
                <a:lnTo>
                  <a:pt x="27" y="7"/>
                </a:lnTo>
                <a:lnTo>
                  <a:pt x="30" y="9"/>
                </a:lnTo>
                <a:lnTo>
                  <a:pt x="28" y="14"/>
                </a:lnTo>
                <a:lnTo>
                  <a:pt x="32" y="16"/>
                </a:lnTo>
                <a:lnTo>
                  <a:pt x="36" y="19"/>
                </a:lnTo>
                <a:lnTo>
                  <a:pt x="34" y="22"/>
                </a:lnTo>
                <a:lnTo>
                  <a:pt x="35" y="26"/>
                </a:lnTo>
                <a:lnTo>
                  <a:pt x="37" y="29"/>
                </a:lnTo>
                <a:lnTo>
                  <a:pt x="37" y="30"/>
                </a:lnTo>
                <a:lnTo>
                  <a:pt x="36" y="33"/>
                </a:lnTo>
                <a:lnTo>
                  <a:pt x="36" y="35"/>
                </a:lnTo>
                <a:lnTo>
                  <a:pt x="36" y="38"/>
                </a:lnTo>
                <a:lnTo>
                  <a:pt x="39" y="38"/>
                </a:lnTo>
                <a:lnTo>
                  <a:pt x="40" y="38"/>
                </a:lnTo>
                <a:lnTo>
                  <a:pt x="43" y="39"/>
                </a:lnTo>
                <a:lnTo>
                  <a:pt x="44" y="40"/>
                </a:lnTo>
                <a:lnTo>
                  <a:pt x="47" y="42"/>
                </a:lnTo>
                <a:lnTo>
                  <a:pt x="55" y="45"/>
                </a:lnTo>
                <a:lnTo>
                  <a:pt x="61" y="46"/>
                </a:lnTo>
                <a:lnTo>
                  <a:pt x="62" y="40"/>
                </a:lnTo>
                <a:lnTo>
                  <a:pt x="75" y="43"/>
                </a:lnTo>
                <a:close/>
              </a:path>
            </a:pathLst>
          </a:custGeom>
          <a:pattFill prst="pct5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3" name="Freeform 191"/>
          <xdr:cNvSpPr>
            <a:spLocks/>
          </xdr:cNvSpPr>
        </xdr:nvSpPr>
        <xdr:spPr bwMode="auto">
          <a:xfrm>
            <a:off x="4724646" y="2266588"/>
            <a:ext cx="485108" cy="774592"/>
          </a:xfrm>
          <a:custGeom>
            <a:avLst/>
            <a:gdLst>
              <a:gd name="T0" fmla="*/ 2147483647 w 51"/>
              <a:gd name="T1" fmla="*/ 2147483647 h 79"/>
              <a:gd name="T2" fmla="*/ 2147483647 w 51"/>
              <a:gd name="T3" fmla="*/ 2147483647 h 79"/>
              <a:gd name="T4" fmla="*/ 2147483647 w 51"/>
              <a:gd name="T5" fmla="*/ 2147483647 h 79"/>
              <a:gd name="T6" fmla="*/ 2147483647 w 51"/>
              <a:gd name="T7" fmla="*/ 2147483647 h 79"/>
              <a:gd name="T8" fmla="*/ 2147483647 w 51"/>
              <a:gd name="T9" fmla="*/ 2147483647 h 79"/>
              <a:gd name="T10" fmla="*/ 2147483647 w 51"/>
              <a:gd name="T11" fmla="*/ 2147483647 h 79"/>
              <a:gd name="T12" fmla="*/ 2147483647 w 51"/>
              <a:gd name="T13" fmla="*/ 2147483647 h 79"/>
              <a:gd name="T14" fmla="*/ 2147483647 w 51"/>
              <a:gd name="T15" fmla="*/ 2147483647 h 79"/>
              <a:gd name="T16" fmla="*/ 2147483647 w 51"/>
              <a:gd name="T17" fmla="*/ 2147483647 h 79"/>
              <a:gd name="T18" fmla="*/ 2147483647 w 51"/>
              <a:gd name="T19" fmla="*/ 2147483647 h 79"/>
              <a:gd name="T20" fmla="*/ 0 w 51"/>
              <a:gd name="T21" fmla="*/ 2147483647 h 79"/>
              <a:gd name="T22" fmla="*/ 2147483647 w 51"/>
              <a:gd name="T23" fmla="*/ 2147483647 h 79"/>
              <a:gd name="T24" fmla="*/ 2147483647 w 51"/>
              <a:gd name="T25" fmla="*/ 2147483647 h 79"/>
              <a:gd name="T26" fmla="*/ 2147483647 w 51"/>
              <a:gd name="T27" fmla="*/ 2147483647 h 79"/>
              <a:gd name="T28" fmla="*/ 2147483647 w 51"/>
              <a:gd name="T29" fmla="*/ 2147483647 h 79"/>
              <a:gd name="T30" fmla="*/ 2147483647 w 51"/>
              <a:gd name="T31" fmla="*/ 2147483647 h 79"/>
              <a:gd name="T32" fmla="*/ 2147483647 w 51"/>
              <a:gd name="T33" fmla="*/ 2147483647 h 79"/>
              <a:gd name="T34" fmla="*/ 2147483647 w 51"/>
              <a:gd name="T35" fmla="*/ 2147483647 h 79"/>
              <a:gd name="T36" fmla="*/ 2147483647 w 51"/>
              <a:gd name="T37" fmla="*/ 2147483647 h 79"/>
              <a:gd name="T38" fmla="*/ 2147483647 w 51"/>
              <a:gd name="T39" fmla="*/ 2147483647 h 79"/>
              <a:gd name="T40" fmla="*/ 2147483647 w 51"/>
              <a:gd name="T41" fmla="*/ 2147483647 h 79"/>
              <a:gd name="T42" fmla="*/ 2147483647 w 51"/>
              <a:gd name="T43" fmla="*/ 2147483647 h 79"/>
              <a:gd name="T44" fmla="*/ 2147483647 w 51"/>
              <a:gd name="T45" fmla="*/ 2147483647 h 79"/>
              <a:gd name="T46" fmla="*/ 2147483647 w 51"/>
              <a:gd name="T47" fmla="*/ 2147483647 h 79"/>
              <a:gd name="T48" fmla="*/ 2147483647 w 51"/>
              <a:gd name="T49" fmla="*/ 2147483647 h 79"/>
              <a:gd name="T50" fmla="*/ 2147483647 w 51"/>
              <a:gd name="T51" fmla="*/ 2147483647 h 79"/>
              <a:gd name="T52" fmla="*/ 2147483647 w 51"/>
              <a:gd name="T53" fmla="*/ 2147483647 h 79"/>
              <a:gd name="T54" fmla="*/ 2147483647 w 51"/>
              <a:gd name="T55" fmla="*/ 2147483647 h 79"/>
              <a:gd name="T56" fmla="*/ 2147483647 w 51"/>
              <a:gd name="T57" fmla="*/ 2147483647 h 79"/>
              <a:gd name="T58" fmla="*/ 2147483647 w 51"/>
              <a:gd name="T59" fmla="*/ 2147483647 h 79"/>
              <a:gd name="T60" fmla="*/ 2147483647 w 51"/>
              <a:gd name="T61" fmla="*/ 2147483647 h 79"/>
              <a:gd name="T62" fmla="*/ 2147483647 w 51"/>
              <a:gd name="T63" fmla="*/ 2147483647 h 79"/>
              <a:gd name="T64" fmla="*/ 2147483647 w 51"/>
              <a:gd name="T65" fmla="*/ 2147483647 h 79"/>
              <a:gd name="T66" fmla="*/ 2147483647 w 51"/>
              <a:gd name="T67" fmla="*/ 2147483647 h 79"/>
              <a:gd name="T68" fmla="*/ 2147483647 w 51"/>
              <a:gd name="T69" fmla="*/ 2147483647 h 79"/>
              <a:gd name="T70" fmla="*/ 2147483647 w 51"/>
              <a:gd name="T71" fmla="*/ 2147483647 h 79"/>
              <a:gd name="T72" fmla="*/ 2147483647 w 51"/>
              <a:gd name="T73" fmla="*/ 2147483647 h 79"/>
              <a:gd name="T74" fmla="*/ 2147483647 w 51"/>
              <a:gd name="T75" fmla="*/ 2147483647 h 79"/>
              <a:gd name="T76" fmla="*/ 2147483647 w 51"/>
              <a:gd name="T77" fmla="*/ 2147483647 h 79"/>
              <a:gd name="T78" fmla="*/ 2147483647 w 51"/>
              <a:gd name="T79" fmla="*/ 2147483647 h 79"/>
              <a:gd name="T80" fmla="*/ 2147483647 w 51"/>
              <a:gd name="T81" fmla="*/ 2147483647 h 79"/>
              <a:gd name="T82" fmla="*/ 2147483647 w 51"/>
              <a:gd name="T83" fmla="*/ 2147483647 h 79"/>
              <a:gd name="T84" fmla="*/ 2147483647 w 51"/>
              <a:gd name="T85" fmla="*/ 2147483647 h 79"/>
              <a:gd name="T86" fmla="*/ 2147483647 w 51"/>
              <a:gd name="T87" fmla="*/ 2147483647 h 79"/>
              <a:gd name="T88" fmla="*/ 2147483647 w 51"/>
              <a:gd name="T89" fmla="*/ 2147483647 h 79"/>
              <a:gd name="T90" fmla="*/ 2147483647 w 51"/>
              <a:gd name="T91" fmla="*/ 2147483647 h 79"/>
              <a:gd name="T92" fmla="*/ 2147483647 w 51"/>
              <a:gd name="T93" fmla="*/ 2147483647 h 79"/>
              <a:gd name="T94" fmla="*/ 2147483647 w 51"/>
              <a:gd name="T95" fmla="*/ 0 h 79"/>
              <a:gd name="T96" fmla="*/ 2147483647 w 51"/>
              <a:gd name="T97" fmla="*/ 2147483647 h 79"/>
              <a:gd name="T98" fmla="*/ 2147483647 w 51"/>
              <a:gd name="T99" fmla="*/ 2147483647 h 79"/>
              <a:gd name="T100" fmla="*/ 2147483647 w 51"/>
              <a:gd name="T101" fmla="*/ 2147483647 h 79"/>
              <a:gd name="T102" fmla="*/ 2147483647 w 51"/>
              <a:gd name="T103" fmla="*/ 2147483647 h 79"/>
              <a:gd name="T104" fmla="*/ 2147483647 w 51"/>
              <a:gd name="T105" fmla="*/ 2147483647 h 79"/>
              <a:gd name="T106" fmla="*/ 2147483647 w 51"/>
              <a:gd name="T107" fmla="*/ 2147483647 h 79"/>
              <a:gd name="T108" fmla="*/ 2147483647 w 51"/>
              <a:gd name="T109" fmla="*/ 2147483647 h 79"/>
              <a:gd name="T110" fmla="*/ 2147483647 w 51"/>
              <a:gd name="T111" fmla="*/ 2147483647 h 79"/>
              <a:gd name="T112" fmla="*/ 2147483647 w 51"/>
              <a:gd name="T113" fmla="*/ 2147483647 h 7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51"/>
              <a:gd name="T172" fmla="*/ 0 h 79"/>
              <a:gd name="T173" fmla="*/ 51 w 51"/>
              <a:gd name="T174" fmla="*/ 79 h 7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51" h="79">
                <a:moveTo>
                  <a:pt x="31" y="2"/>
                </a:moveTo>
                <a:lnTo>
                  <a:pt x="30" y="2"/>
                </a:lnTo>
                <a:lnTo>
                  <a:pt x="27" y="2"/>
                </a:lnTo>
                <a:lnTo>
                  <a:pt x="25" y="3"/>
                </a:lnTo>
                <a:lnTo>
                  <a:pt x="23" y="3"/>
                </a:lnTo>
                <a:lnTo>
                  <a:pt x="19" y="5"/>
                </a:lnTo>
                <a:lnTo>
                  <a:pt x="11" y="8"/>
                </a:lnTo>
                <a:lnTo>
                  <a:pt x="8" y="9"/>
                </a:lnTo>
                <a:lnTo>
                  <a:pt x="6" y="10"/>
                </a:lnTo>
                <a:lnTo>
                  <a:pt x="3" y="12"/>
                </a:lnTo>
                <a:lnTo>
                  <a:pt x="0" y="13"/>
                </a:lnTo>
                <a:lnTo>
                  <a:pt x="1" y="15"/>
                </a:lnTo>
                <a:lnTo>
                  <a:pt x="3" y="18"/>
                </a:lnTo>
                <a:lnTo>
                  <a:pt x="4" y="19"/>
                </a:lnTo>
                <a:lnTo>
                  <a:pt x="5" y="20"/>
                </a:lnTo>
                <a:lnTo>
                  <a:pt x="7" y="22"/>
                </a:lnTo>
                <a:lnTo>
                  <a:pt x="13" y="30"/>
                </a:lnTo>
                <a:lnTo>
                  <a:pt x="14" y="31"/>
                </a:lnTo>
                <a:lnTo>
                  <a:pt x="17" y="40"/>
                </a:lnTo>
                <a:lnTo>
                  <a:pt x="18" y="43"/>
                </a:lnTo>
                <a:lnTo>
                  <a:pt x="18" y="46"/>
                </a:lnTo>
                <a:lnTo>
                  <a:pt x="19" y="49"/>
                </a:lnTo>
                <a:lnTo>
                  <a:pt x="19" y="51"/>
                </a:lnTo>
                <a:lnTo>
                  <a:pt x="20" y="56"/>
                </a:lnTo>
                <a:lnTo>
                  <a:pt x="20" y="58"/>
                </a:lnTo>
                <a:lnTo>
                  <a:pt x="20" y="61"/>
                </a:lnTo>
                <a:lnTo>
                  <a:pt x="21" y="63"/>
                </a:lnTo>
                <a:lnTo>
                  <a:pt x="21" y="70"/>
                </a:lnTo>
                <a:lnTo>
                  <a:pt x="21" y="74"/>
                </a:lnTo>
                <a:lnTo>
                  <a:pt x="20" y="75"/>
                </a:lnTo>
                <a:lnTo>
                  <a:pt x="27" y="76"/>
                </a:lnTo>
                <a:lnTo>
                  <a:pt x="30" y="78"/>
                </a:lnTo>
                <a:lnTo>
                  <a:pt x="35" y="79"/>
                </a:lnTo>
                <a:lnTo>
                  <a:pt x="36" y="77"/>
                </a:lnTo>
                <a:lnTo>
                  <a:pt x="36" y="74"/>
                </a:lnTo>
                <a:lnTo>
                  <a:pt x="36" y="70"/>
                </a:lnTo>
                <a:lnTo>
                  <a:pt x="35" y="66"/>
                </a:lnTo>
                <a:lnTo>
                  <a:pt x="34" y="53"/>
                </a:lnTo>
                <a:lnTo>
                  <a:pt x="33" y="49"/>
                </a:lnTo>
                <a:lnTo>
                  <a:pt x="36" y="50"/>
                </a:lnTo>
                <a:lnTo>
                  <a:pt x="40" y="50"/>
                </a:lnTo>
                <a:lnTo>
                  <a:pt x="43" y="52"/>
                </a:lnTo>
                <a:lnTo>
                  <a:pt x="48" y="51"/>
                </a:lnTo>
                <a:lnTo>
                  <a:pt x="51" y="51"/>
                </a:lnTo>
                <a:lnTo>
                  <a:pt x="47" y="15"/>
                </a:lnTo>
                <a:lnTo>
                  <a:pt x="47" y="13"/>
                </a:lnTo>
                <a:lnTo>
                  <a:pt x="47" y="11"/>
                </a:lnTo>
                <a:lnTo>
                  <a:pt x="48" y="0"/>
                </a:lnTo>
                <a:lnTo>
                  <a:pt x="39" y="1"/>
                </a:lnTo>
                <a:lnTo>
                  <a:pt x="36" y="1"/>
                </a:lnTo>
                <a:lnTo>
                  <a:pt x="34" y="1"/>
                </a:lnTo>
                <a:lnTo>
                  <a:pt x="33" y="1"/>
                </a:lnTo>
                <a:lnTo>
                  <a:pt x="32" y="1"/>
                </a:lnTo>
                <a:lnTo>
                  <a:pt x="31" y="1"/>
                </a:lnTo>
                <a:lnTo>
                  <a:pt x="31" y="2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4" name="Freeform 192"/>
          <xdr:cNvSpPr>
            <a:spLocks/>
          </xdr:cNvSpPr>
        </xdr:nvSpPr>
        <xdr:spPr bwMode="auto">
          <a:xfrm>
            <a:off x="5171551" y="2254933"/>
            <a:ext cx="466007" cy="510574"/>
          </a:xfrm>
          <a:custGeom>
            <a:avLst/>
            <a:gdLst>
              <a:gd name="T0" fmla="*/ 2147483647 w 49"/>
              <a:gd name="T1" fmla="*/ 2147483647 h 52"/>
              <a:gd name="T2" fmla="*/ 0 w 49"/>
              <a:gd name="T3" fmla="*/ 2147483647 h 52"/>
              <a:gd name="T4" fmla="*/ 0 w 49"/>
              <a:gd name="T5" fmla="*/ 2147483647 h 52"/>
              <a:gd name="T6" fmla="*/ 0 w 49"/>
              <a:gd name="T7" fmla="*/ 2147483647 h 52"/>
              <a:gd name="T8" fmla="*/ 2147483647 w 49"/>
              <a:gd name="T9" fmla="*/ 2147483647 h 52"/>
              <a:gd name="T10" fmla="*/ 2147483647 w 49"/>
              <a:gd name="T11" fmla="*/ 2147483647 h 52"/>
              <a:gd name="T12" fmla="*/ 2147483647 w 49"/>
              <a:gd name="T13" fmla="*/ 2147483647 h 52"/>
              <a:gd name="T14" fmla="*/ 2147483647 w 49"/>
              <a:gd name="T15" fmla="*/ 2147483647 h 52"/>
              <a:gd name="T16" fmla="*/ 2147483647 w 49"/>
              <a:gd name="T17" fmla="*/ 2147483647 h 52"/>
              <a:gd name="T18" fmla="*/ 2147483647 w 49"/>
              <a:gd name="T19" fmla="*/ 2147483647 h 52"/>
              <a:gd name="T20" fmla="*/ 2147483647 w 49"/>
              <a:gd name="T21" fmla="*/ 2147483647 h 52"/>
              <a:gd name="T22" fmla="*/ 2147483647 w 49"/>
              <a:gd name="T23" fmla="*/ 2147483647 h 52"/>
              <a:gd name="T24" fmla="*/ 2147483647 w 49"/>
              <a:gd name="T25" fmla="*/ 2147483647 h 52"/>
              <a:gd name="T26" fmla="*/ 2147483647 w 49"/>
              <a:gd name="T27" fmla="*/ 2147483647 h 52"/>
              <a:gd name="T28" fmla="*/ 2147483647 w 49"/>
              <a:gd name="T29" fmla="*/ 2147483647 h 52"/>
              <a:gd name="T30" fmla="*/ 2147483647 w 49"/>
              <a:gd name="T31" fmla="*/ 2147483647 h 52"/>
              <a:gd name="T32" fmla="*/ 2147483647 w 49"/>
              <a:gd name="T33" fmla="*/ 2147483647 h 52"/>
              <a:gd name="T34" fmla="*/ 2147483647 w 49"/>
              <a:gd name="T35" fmla="*/ 2147483647 h 52"/>
              <a:gd name="T36" fmla="*/ 2147483647 w 49"/>
              <a:gd name="T37" fmla="*/ 2147483647 h 52"/>
              <a:gd name="T38" fmla="*/ 2147483647 w 49"/>
              <a:gd name="T39" fmla="*/ 2147483647 h 52"/>
              <a:gd name="T40" fmla="*/ 2147483647 w 49"/>
              <a:gd name="T41" fmla="*/ 2147483647 h 52"/>
              <a:gd name="T42" fmla="*/ 2147483647 w 49"/>
              <a:gd name="T43" fmla="*/ 0 h 52"/>
              <a:gd name="T44" fmla="*/ 2147483647 w 49"/>
              <a:gd name="T45" fmla="*/ 2147483647 h 52"/>
              <a:gd name="T46" fmla="*/ 2147483647 w 49"/>
              <a:gd name="T47" fmla="*/ 2147483647 h 52"/>
              <a:gd name="T48" fmla="*/ 2147483647 w 49"/>
              <a:gd name="T49" fmla="*/ 2147483647 h 52"/>
              <a:gd name="T50" fmla="*/ 2147483647 w 49"/>
              <a:gd name="T51" fmla="*/ 2147483647 h 52"/>
              <a:gd name="T52" fmla="*/ 2147483647 w 49"/>
              <a:gd name="T53" fmla="*/ 2147483647 h 52"/>
              <a:gd name="T54" fmla="*/ 2147483647 w 49"/>
              <a:gd name="T55" fmla="*/ 2147483647 h 52"/>
              <a:gd name="T56" fmla="*/ 2147483647 w 49"/>
              <a:gd name="T57" fmla="*/ 2147483647 h 52"/>
              <a:gd name="T58" fmla="*/ 2147483647 w 49"/>
              <a:gd name="T59" fmla="*/ 2147483647 h 52"/>
              <a:gd name="T60" fmla="*/ 2147483647 w 49"/>
              <a:gd name="T61" fmla="*/ 2147483647 h 52"/>
              <a:gd name="T62" fmla="*/ 2147483647 w 49"/>
              <a:gd name="T63" fmla="*/ 2147483647 h 52"/>
              <a:gd name="T64" fmla="*/ 2147483647 w 49"/>
              <a:gd name="T65" fmla="*/ 2147483647 h 52"/>
              <a:gd name="T66" fmla="*/ 2147483647 w 49"/>
              <a:gd name="T67" fmla="*/ 2147483647 h 52"/>
              <a:gd name="T68" fmla="*/ 2147483647 w 49"/>
              <a:gd name="T69" fmla="*/ 2147483647 h 52"/>
              <a:gd name="T70" fmla="*/ 2147483647 w 49"/>
              <a:gd name="T71" fmla="*/ 2147483647 h 52"/>
              <a:gd name="T72" fmla="*/ 2147483647 w 49"/>
              <a:gd name="T73" fmla="*/ 2147483647 h 52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49"/>
              <a:gd name="T112" fmla="*/ 0 h 52"/>
              <a:gd name="T113" fmla="*/ 49 w 49"/>
              <a:gd name="T114" fmla="*/ 52 h 52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49" h="52">
                <a:moveTo>
                  <a:pt x="1" y="1"/>
                </a:moveTo>
                <a:lnTo>
                  <a:pt x="0" y="12"/>
                </a:lnTo>
                <a:lnTo>
                  <a:pt x="0" y="14"/>
                </a:lnTo>
                <a:lnTo>
                  <a:pt x="0" y="16"/>
                </a:lnTo>
                <a:lnTo>
                  <a:pt x="4" y="52"/>
                </a:lnTo>
                <a:lnTo>
                  <a:pt x="8" y="52"/>
                </a:lnTo>
                <a:lnTo>
                  <a:pt x="15" y="51"/>
                </a:lnTo>
                <a:lnTo>
                  <a:pt x="19" y="51"/>
                </a:lnTo>
                <a:lnTo>
                  <a:pt x="22" y="52"/>
                </a:lnTo>
                <a:lnTo>
                  <a:pt x="29" y="52"/>
                </a:lnTo>
                <a:lnTo>
                  <a:pt x="30" y="52"/>
                </a:lnTo>
                <a:lnTo>
                  <a:pt x="31" y="51"/>
                </a:lnTo>
                <a:lnTo>
                  <a:pt x="34" y="50"/>
                </a:lnTo>
                <a:lnTo>
                  <a:pt x="37" y="49"/>
                </a:lnTo>
                <a:lnTo>
                  <a:pt x="40" y="46"/>
                </a:lnTo>
                <a:lnTo>
                  <a:pt x="42" y="45"/>
                </a:lnTo>
                <a:lnTo>
                  <a:pt x="42" y="42"/>
                </a:lnTo>
                <a:lnTo>
                  <a:pt x="43" y="39"/>
                </a:lnTo>
                <a:lnTo>
                  <a:pt x="47" y="37"/>
                </a:lnTo>
                <a:lnTo>
                  <a:pt x="49" y="37"/>
                </a:lnTo>
                <a:lnTo>
                  <a:pt x="49" y="27"/>
                </a:lnTo>
                <a:lnTo>
                  <a:pt x="48" y="0"/>
                </a:lnTo>
                <a:lnTo>
                  <a:pt x="37" y="1"/>
                </a:lnTo>
                <a:lnTo>
                  <a:pt x="36" y="2"/>
                </a:lnTo>
                <a:lnTo>
                  <a:pt x="31" y="2"/>
                </a:lnTo>
                <a:lnTo>
                  <a:pt x="31" y="1"/>
                </a:lnTo>
                <a:lnTo>
                  <a:pt x="29" y="1"/>
                </a:lnTo>
                <a:lnTo>
                  <a:pt x="24" y="1"/>
                </a:lnTo>
                <a:lnTo>
                  <a:pt x="22" y="1"/>
                </a:lnTo>
                <a:lnTo>
                  <a:pt x="19" y="1"/>
                </a:lnTo>
                <a:lnTo>
                  <a:pt x="12" y="1"/>
                </a:lnTo>
                <a:lnTo>
                  <a:pt x="7" y="1"/>
                </a:lnTo>
                <a:lnTo>
                  <a:pt x="5" y="1"/>
                </a:lnTo>
                <a:lnTo>
                  <a:pt x="3" y="1"/>
                </a:lnTo>
                <a:lnTo>
                  <a:pt x="1" y="1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5" name="Freeform 193"/>
          <xdr:cNvSpPr>
            <a:spLocks/>
          </xdr:cNvSpPr>
        </xdr:nvSpPr>
        <xdr:spPr bwMode="auto">
          <a:xfrm>
            <a:off x="5637558" y="2520901"/>
            <a:ext cx="296082" cy="568811"/>
          </a:xfrm>
          <a:custGeom>
            <a:avLst/>
            <a:gdLst>
              <a:gd name="T0" fmla="*/ 0 w 31"/>
              <a:gd name="T1" fmla="*/ 2147483647 h 58"/>
              <a:gd name="T2" fmla="*/ 0 w 31"/>
              <a:gd name="T3" fmla="*/ 0 h 58"/>
              <a:gd name="T4" fmla="*/ 2147483647 w 31"/>
              <a:gd name="T5" fmla="*/ 0 h 58"/>
              <a:gd name="T6" fmla="*/ 2147483647 w 31"/>
              <a:gd name="T7" fmla="*/ 2147483647 h 58"/>
              <a:gd name="T8" fmla="*/ 2147483647 w 31"/>
              <a:gd name="T9" fmla="*/ 2147483647 h 58"/>
              <a:gd name="T10" fmla="*/ 2147483647 w 31"/>
              <a:gd name="T11" fmla="*/ 2147483647 h 58"/>
              <a:gd name="T12" fmla="*/ 2147483647 w 31"/>
              <a:gd name="T13" fmla="*/ 2147483647 h 58"/>
              <a:gd name="T14" fmla="*/ 2147483647 w 31"/>
              <a:gd name="T15" fmla="*/ 2147483647 h 58"/>
              <a:gd name="T16" fmla="*/ 2147483647 w 31"/>
              <a:gd name="T17" fmla="*/ 2147483647 h 58"/>
              <a:gd name="T18" fmla="*/ 2147483647 w 31"/>
              <a:gd name="T19" fmla="*/ 2147483647 h 58"/>
              <a:gd name="T20" fmla="*/ 0 w 31"/>
              <a:gd name="T21" fmla="*/ 2147483647 h 58"/>
              <a:gd name="T22" fmla="*/ 0 w 31"/>
              <a:gd name="T23" fmla="*/ 2147483647 h 58"/>
              <a:gd name="T24" fmla="*/ 0 w 31"/>
              <a:gd name="T25" fmla="*/ 2147483647 h 5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1"/>
              <a:gd name="T40" fmla="*/ 0 h 58"/>
              <a:gd name="T41" fmla="*/ 31 w 31"/>
              <a:gd name="T42" fmla="*/ 58 h 5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1" h="58">
                <a:moveTo>
                  <a:pt x="0" y="10"/>
                </a:moveTo>
                <a:lnTo>
                  <a:pt x="0" y="0"/>
                </a:lnTo>
                <a:lnTo>
                  <a:pt x="2" y="0"/>
                </a:lnTo>
                <a:lnTo>
                  <a:pt x="20" y="16"/>
                </a:lnTo>
                <a:lnTo>
                  <a:pt x="22" y="18"/>
                </a:lnTo>
                <a:lnTo>
                  <a:pt x="23" y="18"/>
                </a:lnTo>
                <a:lnTo>
                  <a:pt x="24" y="19"/>
                </a:lnTo>
                <a:lnTo>
                  <a:pt x="26" y="19"/>
                </a:lnTo>
                <a:lnTo>
                  <a:pt x="31" y="19"/>
                </a:lnTo>
                <a:lnTo>
                  <a:pt x="31" y="58"/>
                </a:lnTo>
                <a:lnTo>
                  <a:pt x="0" y="58"/>
                </a:lnTo>
                <a:lnTo>
                  <a:pt x="0" y="34"/>
                </a:lnTo>
                <a:lnTo>
                  <a:pt x="0" y="10"/>
                </a:lnTo>
                <a:close/>
              </a:path>
            </a:pathLst>
          </a:custGeom>
          <a:pattFill prst="pct4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6" name="Freeform 194"/>
          <xdr:cNvSpPr>
            <a:spLocks/>
          </xdr:cNvSpPr>
        </xdr:nvSpPr>
        <xdr:spPr bwMode="auto">
          <a:xfrm>
            <a:off x="5343469" y="2854812"/>
            <a:ext cx="294089" cy="244608"/>
          </a:xfrm>
          <a:custGeom>
            <a:avLst/>
            <a:gdLst>
              <a:gd name="T0" fmla="*/ 2147483647 w 31"/>
              <a:gd name="T1" fmla="*/ 2147483647 h 25"/>
              <a:gd name="T2" fmla="*/ 2147483647 w 31"/>
              <a:gd name="T3" fmla="*/ 2147483647 h 25"/>
              <a:gd name="T4" fmla="*/ 2147483647 w 31"/>
              <a:gd name="T5" fmla="*/ 2147483647 h 25"/>
              <a:gd name="T6" fmla="*/ 2147483647 w 31"/>
              <a:gd name="T7" fmla="*/ 2147483647 h 25"/>
              <a:gd name="T8" fmla="*/ 2147483647 w 31"/>
              <a:gd name="T9" fmla="*/ 2147483647 h 25"/>
              <a:gd name="T10" fmla="*/ 0 w 31"/>
              <a:gd name="T11" fmla="*/ 2147483647 h 25"/>
              <a:gd name="T12" fmla="*/ 2147483647 w 31"/>
              <a:gd name="T13" fmla="*/ 2147483647 h 25"/>
              <a:gd name="T14" fmla="*/ 2147483647 w 31"/>
              <a:gd name="T15" fmla="*/ 0 h 25"/>
              <a:gd name="T16" fmla="*/ 2147483647 w 31"/>
              <a:gd name="T17" fmla="*/ 0 h 25"/>
              <a:gd name="T18" fmla="*/ 2147483647 w 31"/>
              <a:gd name="T19" fmla="*/ 2147483647 h 2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1"/>
              <a:gd name="T31" fmla="*/ 0 h 25"/>
              <a:gd name="T32" fmla="*/ 31 w 31"/>
              <a:gd name="T33" fmla="*/ 25 h 2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1" h="25">
                <a:moveTo>
                  <a:pt x="31" y="24"/>
                </a:moveTo>
                <a:lnTo>
                  <a:pt x="6" y="25"/>
                </a:lnTo>
                <a:lnTo>
                  <a:pt x="3" y="24"/>
                </a:lnTo>
                <a:lnTo>
                  <a:pt x="3" y="14"/>
                </a:lnTo>
                <a:lnTo>
                  <a:pt x="2" y="9"/>
                </a:lnTo>
                <a:lnTo>
                  <a:pt x="0" y="3"/>
                </a:lnTo>
                <a:lnTo>
                  <a:pt x="14" y="1"/>
                </a:lnTo>
                <a:lnTo>
                  <a:pt x="22" y="0"/>
                </a:lnTo>
                <a:lnTo>
                  <a:pt x="31" y="0"/>
                </a:lnTo>
                <a:lnTo>
                  <a:pt x="31" y="24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7" name="Freeform 195"/>
          <xdr:cNvSpPr>
            <a:spLocks/>
          </xdr:cNvSpPr>
        </xdr:nvSpPr>
        <xdr:spPr bwMode="auto">
          <a:xfrm>
            <a:off x="6961163" y="2629619"/>
            <a:ext cx="657028" cy="578518"/>
          </a:xfrm>
          <a:custGeom>
            <a:avLst/>
            <a:gdLst>
              <a:gd name="T0" fmla="*/ 2147483647 w 69"/>
              <a:gd name="T1" fmla="*/ 2147483647 h 59"/>
              <a:gd name="T2" fmla="*/ 2147483647 w 69"/>
              <a:gd name="T3" fmla="*/ 2147483647 h 59"/>
              <a:gd name="T4" fmla="*/ 2147483647 w 69"/>
              <a:gd name="T5" fmla="*/ 2147483647 h 59"/>
              <a:gd name="T6" fmla="*/ 2147483647 w 69"/>
              <a:gd name="T7" fmla="*/ 2147483647 h 59"/>
              <a:gd name="T8" fmla="*/ 2147483647 w 69"/>
              <a:gd name="T9" fmla="*/ 2147483647 h 59"/>
              <a:gd name="T10" fmla="*/ 2147483647 w 69"/>
              <a:gd name="T11" fmla="*/ 2147483647 h 59"/>
              <a:gd name="T12" fmla="*/ 2147483647 w 69"/>
              <a:gd name="T13" fmla="*/ 2147483647 h 59"/>
              <a:gd name="T14" fmla="*/ 2147483647 w 69"/>
              <a:gd name="T15" fmla="*/ 2147483647 h 59"/>
              <a:gd name="T16" fmla="*/ 2147483647 w 69"/>
              <a:gd name="T17" fmla="*/ 2147483647 h 59"/>
              <a:gd name="T18" fmla="*/ 2147483647 w 69"/>
              <a:gd name="T19" fmla="*/ 2147483647 h 59"/>
              <a:gd name="T20" fmla="*/ 2147483647 w 69"/>
              <a:gd name="T21" fmla="*/ 2147483647 h 59"/>
              <a:gd name="T22" fmla="*/ 2147483647 w 69"/>
              <a:gd name="T23" fmla="*/ 2147483647 h 59"/>
              <a:gd name="T24" fmla="*/ 2147483647 w 69"/>
              <a:gd name="T25" fmla="*/ 2147483647 h 59"/>
              <a:gd name="T26" fmla="*/ 2147483647 w 69"/>
              <a:gd name="T27" fmla="*/ 2147483647 h 59"/>
              <a:gd name="T28" fmla="*/ 2147483647 w 69"/>
              <a:gd name="T29" fmla="*/ 2147483647 h 59"/>
              <a:gd name="T30" fmla="*/ 2147483647 w 69"/>
              <a:gd name="T31" fmla="*/ 2147483647 h 59"/>
              <a:gd name="T32" fmla="*/ 2147483647 w 69"/>
              <a:gd name="T33" fmla="*/ 2147483647 h 59"/>
              <a:gd name="T34" fmla="*/ 2147483647 w 69"/>
              <a:gd name="T35" fmla="*/ 2147483647 h 59"/>
              <a:gd name="T36" fmla="*/ 2147483647 w 69"/>
              <a:gd name="T37" fmla="*/ 2147483647 h 59"/>
              <a:gd name="T38" fmla="*/ 2147483647 w 69"/>
              <a:gd name="T39" fmla="*/ 2147483647 h 59"/>
              <a:gd name="T40" fmla="*/ 2147483647 w 69"/>
              <a:gd name="T41" fmla="*/ 2147483647 h 59"/>
              <a:gd name="T42" fmla="*/ 2147483647 w 69"/>
              <a:gd name="T43" fmla="*/ 2147483647 h 59"/>
              <a:gd name="T44" fmla="*/ 2147483647 w 69"/>
              <a:gd name="T45" fmla="*/ 2147483647 h 59"/>
              <a:gd name="T46" fmla="*/ 2147483647 w 69"/>
              <a:gd name="T47" fmla="*/ 2147483647 h 59"/>
              <a:gd name="T48" fmla="*/ 0 w 69"/>
              <a:gd name="T49" fmla="*/ 2147483647 h 59"/>
              <a:gd name="T50" fmla="*/ 2147483647 w 69"/>
              <a:gd name="T51" fmla="*/ 2147483647 h 59"/>
              <a:gd name="T52" fmla="*/ 2147483647 w 69"/>
              <a:gd name="T53" fmla="*/ 2147483647 h 59"/>
              <a:gd name="T54" fmla="*/ 2147483647 w 69"/>
              <a:gd name="T55" fmla="*/ 2147483647 h 59"/>
              <a:gd name="T56" fmla="*/ 2147483647 w 69"/>
              <a:gd name="T57" fmla="*/ 2147483647 h 59"/>
              <a:gd name="T58" fmla="*/ 2147483647 w 69"/>
              <a:gd name="T59" fmla="*/ 2147483647 h 59"/>
              <a:gd name="T60" fmla="*/ 2147483647 w 69"/>
              <a:gd name="T61" fmla="*/ 2147483647 h 59"/>
              <a:gd name="T62" fmla="*/ 2147483647 w 69"/>
              <a:gd name="T63" fmla="*/ 2147483647 h 59"/>
              <a:gd name="T64" fmla="*/ 2147483647 w 69"/>
              <a:gd name="T65" fmla="*/ 2147483647 h 59"/>
              <a:gd name="T66" fmla="*/ 2147483647 w 69"/>
              <a:gd name="T67" fmla="*/ 2147483647 h 59"/>
              <a:gd name="T68" fmla="*/ 2147483647 w 69"/>
              <a:gd name="T69" fmla="*/ 2147483647 h 59"/>
              <a:gd name="T70" fmla="*/ 2147483647 w 69"/>
              <a:gd name="T71" fmla="*/ 2147483647 h 59"/>
              <a:gd name="T72" fmla="*/ 2147483647 w 69"/>
              <a:gd name="T73" fmla="*/ 2147483647 h 59"/>
              <a:gd name="T74" fmla="*/ 2147483647 w 69"/>
              <a:gd name="T75" fmla="*/ 2147483647 h 59"/>
              <a:gd name="T76" fmla="*/ 2147483647 w 69"/>
              <a:gd name="T77" fmla="*/ 2147483647 h 59"/>
              <a:gd name="T78" fmla="*/ 2147483647 w 69"/>
              <a:gd name="T79" fmla="*/ 2147483647 h 59"/>
              <a:gd name="T80" fmla="*/ 2147483647 w 69"/>
              <a:gd name="T81" fmla="*/ 2147483647 h 59"/>
              <a:gd name="T82" fmla="*/ 2147483647 w 69"/>
              <a:gd name="T83" fmla="*/ 0 h 59"/>
              <a:gd name="T84" fmla="*/ 2147483647 w 69"/>
              <a:gd name="T85" fmla="*/ 2147483647 h 59"/>
              <a:gd name="T86" fmla="*/ 2147483647 w 69"/>
              <a:gd name="T87" fmla="*/ 2147483647 h 59"/>
              <a:gd name="T88" fmla="*/ 2147483647 w 69"/>
              <a:gd name="T89" fmla="*/ 2147483647 h 59"/>
              <a:gd name="T90" fmla="*/ 2147483647 w 69"/>
              <a:gd name="T91" fmla="*/ 2147483647 h 59"/>
              <a:gd name="T92" fmla="*/ 2147483647 w 69"/>
              <a:gd name="T93" fmla="*/ 2147483647 h 59"/>
              <a:gd name="T94" fmla="*/ 2147483647 w 69"/>
              <a:gd name="T95" fmla="*/ 2147483647 h 59"/>
              <a:gd name="T96" fmla="*/ 2147483647 w 69"/>
              <a:gd name="T97" fmla="*/ 2147483647 h 59"/>
              <a:gd name="T98" fmla="*/ 2147483647 w 69"/>
              <a:gd name="T99" fmla="*/ 2147483647 h 59"/>
              <a:gd name="T100" fmla="*/ 2147483647 w 69"/>
              <a:gd name="T101" fmla="*/ 2147483647 h 59"/>
              <a:gd name="T102" fmla="*/ 2147483647 w 69"/>
              <a:gd name="T103" fmla="*/ 2147483647 h 59"/>
              <a:gd name="T104" fmla="*/ 2147483647 w 69"/>
              <a:gd name="T105" fmla="*/ 2147483647 h 59"/>
              <a:gd name="T106" fmla="*/ 2147483647 w 69"/>
              <a:gd name="T107" fmla="*/ 2147483647 h 59"/>
              <a:gd name="T108" fmla="*/ 2147483647 w 69"/>
              <a:gd name="T109" fmla="*/ 2147483647 h 59"/>
              <a:gd name="T110" fmla="*/ 2147483647 w 69"/>
              <a:gd name="T111" fmla="*/ 2147483647 h 59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69"/>
              <a:gd name="T169" fmla="*/ 0 h 59"/>
              <a:gd name="T170" fmla="*/ 69 w 69"/>
              <a:gd name="T171" fmla="*/ 59 h 59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69" h="59">
                <a:moveTo>
                  <a:pt x="67" y="40"/>
                </a:moveTo>
                <a:lnTo>
                  <a:pt x="67" y="41"/>
                </a:lnTo>
                <a:lnTo>
                  <a:pt x="64" y="41"/>
                </a:lnTo>
                <a:lnTo>
                  <a:pt x="61" y="40"/>
                </a:lnTo>
                <a:lnTo>
                  <a:pt x="52" y="39"/>
                </a:lnTo>
                <a:lnTo>
                  <a:pt x="51" y="40"/>
                </a:lnTo>
                <a:lnTo>
                  <a:pt x="48" y="41"/>
                </a:lnTo>
                <a:lnTo>
                  <a:pt x="44" y="42"/>
                </a:lnTo>
                <a:lnTo>
                  <a:pt x="42" y="42"/>
                </a:lnTo>
                <a:lnTo>
                  <a:pt x="42" y="45"/>
                </a:lnTo>
                <a:lnTo>
                  <a:pt x="41" y="46"/>
                </a:lnTo>
                <a:lnTo>
                  <a:pt x="40" y="46"/>
                </a:lnTo>
                <a:lnTo>
                  <a:pt x="39" y="47"/>
                </a:lnTo>
                <a:lnTo>
                  <a:pt x="36" y="47"/>
                </a:lnTo>
                <a:lnTo>
                  <a:pt x="33" y="48"/>
                </a:lnTo>
                <a:lnTo>
                  <a:pt x="32" y="48"/>
                </a:lnTo>
                <a:lnTo>
                  <a:pt x="28" y="48"/>
                </a:lnTo>
                <a:lnTo>
                  <a:pt x="26" y="48"/>
                </a:lnTo>
                <a:lnTo>
                  <a:pt x="24" y="49"/>
                </a:lnTo>
                <a:lnTo>
                  <a:pt x="21" y="49"/>
                </a:lnTo>
                <a:lnTo>
                  <a:pt x="20" y="50"/>
                </a:lnTo>
                <a:lnTo>
                  <a:pt x="20" y="52"/>
                </a:lnTo>
                <a:lnTo>
                  <a:pt x="0" y="59"/>
                </a:lnTo>
                <a:lnTo>
                  <a:pt x="1" y="55"/>
                </a:lnTo>
                <a:lnTo>
                  <a:pt x="3" y="51"/>
                </a:lnTo>
                <a:lnTo>
                  <a:pt x="4" y="48"/>
                </a:lnTo>
                <a:lnTo>
                  <a:pt x="5" y="47"/>
                </a:lnTo>
                <a:lnTo>
                  <a:pt x="6" y="39"/>
                </a:lnTo>
                <a:lnTo>
                  <a:pt x="7" y="36"/>
                </a:lnTo>
                <a:lnTo>
                  <a:pt x="7" y="33"/>
                </a:lnTo>
                <a:lnTo>
                  <a:pt x="6" y="32"/>
                </a:lnTo>
                <a:lnTo>
                  <a:pt x="3" y="14"/>
                </a:lnTo>
                <a:lnTo>
                  <a:pt x="12" y="12"/>
                </a:lnTo>
                <a:lnTo>
                  <a:pt x="23" y="10"/>
                </a:lnTo>
                <a:lnTo>
                  <a:pt x="34" y="9"/>
                </a:lnTo>
                <a:lnTo>
                  <a:pt x="38" y="8"/>
                </a:lnTo>
                <a:lnTo>
                  <a:pt x="42" y="7"/>
                </a:lnTo>
                <a:lnTo>
                  <a:pt x="47" y="5"/>
                </a:lnTo>
                <a:lnTo>
                  <a:pt x="52" y="3"/>
                </a:lnTo>
                <a:lnTo>
                  <a:pt x="61" y="0"/>
                </a:lnTo>
                <a:lnTo>
                  <a:pt x="62" y="1"/>
                </a:lnTo>
                <a:lnTo>
                  <a:pt x="63" y="6"/>
                </a:lnTo>
                <a:lnTo>
                  <a:pt x="64" y="6"/>
                </a:lnTo>
                <a:lnTo>
                  <a:pt x="66" y="8"/>
                </a:lnTo>
                <a:lnTo>
                  <a:pt x="66" y="9"/>
                </a:lnTo>
                <a:lnTo>
                  <a:pt x="67" y="14"/>
                </a:lnTo>
                <a:lnTo>
                  <a:pt x="68" y="19"/>
                </a:lnTo>
                <a:lnTo>
                  <a:pt x="69" y="24"/>
                </a:lnTo>
                <a:lnTo>
                  <a:pt x="69" y="25"/>
                </a:lnTo>
                <a:lnTo>
                  <a:pt x="68" y="27"/>
                </a:lnTo>
                <a:lnTo>
                  <a:pt x="69" y="34"/>
                </a:lnTo>
                <a:lnTo>
                  <a:pt x="68" y="36"/>
                </a:lnTo>
                <a:lnTo>
                  <a:pt x="68" y="38"/>
                </a:lnTo>
                <a:lnTo>
                  <a:pt x="67" y="40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8" name="Freeform 196"/>
          <xdr:cNvSpPr>
            <a:spLocks/>
          </xdr:cNvSpPr>
        </xdr:nvSpPr>
        <xdr:spPr bwMode="auto">
          <a:xfrm>
            <a:off x="7285898" y="2029741"/>
            <a:ext cx="609273" cy="599878"/>
          </a:xfrm>
          <a:custGeom>
            <a:avLst/>
            <a:gdLst>
              <a:gd name="T0" fmla="*/ 0 w 64"/>
              <a:gd name="T1" fmla="*/ 0 h 61"/>
              <a:gd name="T2" fmla="*/ 0 w 64"/>
              <a:gd name="T3" fmla="*/ 2147483647 h 61"/>
              <a:gd name="T4" fmla="*/ 2147483647 w 64"/>
              <a:gd name="T5" fmla="*/ 2147483647 h 61"/>
              <a:gd name="T6" fmla="*/ 2147483647 w 64"/>
              <a:gd name="T7" fmla="*/ 2147483647 h 61"/>
              <a:gd name="T8" fmla="*/ 2147483647 w 64"/>
              <a:gd name="T9" fmla="*/ 2147483647 h 61"/>
              <a:gd name="T10" fmla="*/ 2147483647 w 64"/>
              <a:gd name="T11" fmla="*/ 2147483647 h 61"/>
              <a:gd name="T12" fmla="*/ 2147483647 w 64"/>
              <a:gd name="T13" fmla="*/ 2147483647 h 61"/>
              <a:gd name="T14" fmla="*/ 2147483647 w 64"/>
              <a:gd name="T15" fmla="*/ 2147483647 h 61"/>
              <a:gd name="T16" fmla="*/ 2147483647 w 64"/>
              <a:gd name="T17" fmla="*/ 2147483647 h 61"/>
              <a:gd name="T18" fmla="*/ 2147483647 w 64"/>
              <a:gd name="T19" fmla="*/ 2147483647 h 61"/>
              <a:gd name="T20" fmla="*/ 2147483647 w 64"/>
              <a:gd name="T21" fmla="*/ 2147483647 h 61"/>
              <a:gd name="T22" fmla="*/ 2147483647 w 64"/>
              <a:gd name="T23" fmla="*/ 2147483647 h 61"/>
              <a:gd name="T24" fmla="*/ 2147483647 w 64"/>
              <a:gd name="T25" fmla="*/ 2147483647 h 61"/>
              <a:gd name="T26" fmla="*/ 2147483647 w 64"/>
              <a:gd name="T27" fmla="*/ 2147483647 h 61"/>
              <a:gd name="T28" fmla="*/ 2147483647 w 64"/>
              <a:gd name="T29" fmla="*/ 2147483647 h 61"/>
              <a:gd name="T30" fmla="*/ 2147483647 w 64"/>
              <a:gd name="T31" fmla="*/ 2147483647 h 61"/>
              <a:gd name="T32" fmla="*/ 2147483647 w 64"/>
              <a:gd name="T33" fmla="*/ 2147483647 h 61"/>
              <a:gd name="T34" fmla="*/ 2147483647 w 64"/>
              <a:gd name="T35" fmla="*/ 2147483647 h 61"/>
              <a:gd name="T36" fmla="*/ 2147483647 w 64"/>
              <a:gd name="T37" fmla="*/ 2147483647 h 61"/>
              <a:gd name="T38" fmla="*/ 2147483647 w 64"/>
              <a:gd name="T39" fmla="*/ 2147483647 h 61"/>
              <a:gd name="T40" fmla="*/ 2147483647 w 64"/>
              <a:gd name="T41" fmla="*/ 2147483647 h 61"/>
              <a:gd name="T42" fmla="*/ 2147483647 w 64"/>
              <a:gd name="T43" fmla="*/ 2147483647 h 61"/>
              <a:gd name="T44" fmla="*/ 2147483647 w 64"/>
              <a:gd name="T45" fmla="*/ 2147483647 h 61"/>
              <a:gd name="T46" fmla="*/ 2147483647 w 64"/>
              <a:gd name="T47" fmla="*/ 2147483647 h 61"/>
              <a:gd name="T48" fmla="*/ 2147483647 w 64"/>
              <a:gd name="T49" fmla="*/ 2147483647 h 61"/>
              <a:gd name="T50" fmla="*/ 2147483647 w 64"/>
              <a:gd name="T51" fmla="*/ 2147483647 h 61"/>
              <a:gd name="T52" fmla="*/ 2147483647 w 64"/>
              <a:gd name="T53" fmla="*/ 2147483647 h 61"/>
              <a:gd name="T54" fmla="*/ 2147483647 w 64"/>
              <a:gd name="T55" fmla="*/ 2147483647 h 61"/>
              <a:gd name="T56" fmla="*/ 2147483647 w 64"/>
              <a:gd name="T57" fmla="*/ 2147483647 h 61"/>
              <a:gd name="T58" fmla="*/ 2147483647 w 64"/>
              <a:gd name="T59" fmla="*/ 2147483647 h 61"/>
              <a:gd name="T60" fmla="*/ 2147483647 w 64"/>
              <a:gd name="T61" fmla="*/ 2147483647 h 61"/>
              <a:gd name="T62" fmla="*/ 2147483647 w 64"/>
              <a:gd name="T63" fmla="*/ 2147483647 h 61"/>
              <a:gd name="T64" fmla="*/ 2147483647 w 64"/>
              <a:gd name="T65" fmla="*/ 2147483647 h 61"/>
              <a:gd name="T66" fmla="*/ 2147483647 w 64"/>
              <a:gd name="T67" fmla="*/ 2147483647 h 61"/>
              <a:gd name="T68" fmla="*/ 2147483647 w 64"/>
              <a:gd name="T69" fmla="*/ 2147483647 h 61"/>
              <a:gd name="T70" fmla="*/ 2147483647 w 64"/>
              <a:gd name="T71" fmla="*/ 2147483647 h 61"/>
              <a:gd name="T72" fmla="*/ 2147483647 w 64"/>
              <a:gd name="T73" fmla="*/ 2147483647 h 61"/>
              <a:gd name="T74" fmla="*/ 2147483647 w 64"/>
              <a:gd name="T75" fmla="*/ 2147483647 h 61"/>
              <a:gd name="T76" fmla="*/ 2147483647 w 64"/>
              <a:gd name="T77" fmla="*/ 2147483647 h 61"/>
              <a:gd name="T78" fmla="*/ 2147483647 w 64"/>
              <a:gd name="T79" fmla="*/ 0 h 61"/>
              <a:gd name="T80" fmla="*/ 0 w 64"/>
              <a:gd name="T81" fmla="*/ 0 h 61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64"/>
              <a:gd name="T124" fmla="*/ 0 h 61"/>
              <a:gd name="T125" fmla="*/ 64 w 64"/>
              <a:gd name="T126" fmla="*/ 61 h 61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64" h="61">
                <a:moveTo>
                  <a:pt x="0" y="0"/>
                </a:moveTo>
                <a:lnTo>
                  <a:pt x="0" y="2"/>
                </a:lnTo>
                <a:lnTo>
                  <a:pt x="1" y="3"/>
                </a:lnTo>
                <a:lnTo>
                  <a:pt x="2" y="6"/>
                </a:lnTo>
                <a:lnTo>
                  <a:pt x="5" y="12"/>
                </a:lnTo>
                <a:lnTo>
                  <a:pt x="6" y="13"/>
                </a:lnTo>
                <a:lnTo>
                  <a:pt x="8" y="16"/>
                </a:lnTo>
                <a:lnTo>
                  <a:pt x="15" y="26"/>
                </a:lnTo>
                <a:lnTo>
                  <a:pt x="17" y="27"/>
                </a:lnTo>
                <a:lnTo>
                  <a:pt x="19" y="31"/>
                </a:lnTo>
                <a:lnTo>
                  <a:pt x="20" y="33"/>
                </a:lnTo>
                <a:lnTo>
                  <a:pt x="22" y="35"/>
                </a:lnTo>
                <a:lnTo>
                  <a:pt x="24" y="37"/>
                </a:lnTo>
                <a:lnTo>
                  <a:pt x="27" y="45"/>
                </a:lnTo>
                <a:lnTo>
                  <a:pt x="27" y="47"/>
                </a:lnTo>
                <a:lnTo>
                  <a:pt x="28" y="53"/>
                </a:lnTo>
                <a:lnTo>
                  <a:pt x="27" y="57"/>
                </a:lnTo>
                <a:lnTo>
                  <a:pt x="27" y="61"/>
                </a:lnTo>
                <a:lnTo>
                  <a:pt x="36" y="58"/>
                </a:lnTo>
                <a:lnTo>
                  <a:pt x="39" y="57"/>
                </a:lnTo>
                <a:lnTo>
                  <a:pt x="41" y="57"/>
                </a:lnTo>
                <a:lnTo>
                  <a:pt x="43" y="57"/>
                </a:lnTo>
                <a:lnTo>
                  <a:pt x="49" y="58"/>
                </a:lnTo>
                <a:lnTo>
                  <a:pt x="50" y="58"/>
                </a:lnTo>
                <a:lnTo>
                  <a:pt x="52" y="58"/>
                </a:lnTo>
                <a:lnTo>
                  <a:pt x="55" y="57"/>
                </a:lnTo>
                <a:lnTo>
                  <a:pt x="57" y="56"/>
                </a:lnTo>
                <a:lnTo>
                  <a:pt x="58" y="55"/>
                </a:lnTo>
                <a:lnTo>
                  <a:pt x="60" y="54"/>
                </a:lnTo>
                <a:lnTo>
                  <a:pt x="61" y="53"/>
                </a:lnTo>
                <a:lnTo>
                  <a:pt x="64" y="48"/>
                </a:lnTo>
                <a:lnTo>
                  <a:pt x="60" y="37"/>
                </a:lnTo>
                <a:lnTo>
                  <a:pt x="57" y="30"/>
                </a:lnTo>
                <a:lnTo>
                  <a:pt x="57" y="24"/>
                </a:lnTo>
                <a:lnTo>
                  <a:pt x="57" y="19"/>
                </a:lnTo>
                <a:lnTo>
                  <a:pt x="16" y="6"/>
                </a:lnTo>
                <a:lnTo>
                  <a:pt x="15" y="6"/>
                </a:lnTo>
                <a:lnTo>
                  <a:pt x="6" y="3"/>
                </a:lnTo>
                <a:lnTo>
                  <a:pt x="3" y="1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99" name="Freeform 197"/>
          <xdr:cNvSpPr>
            <a:spLocks/>
          </xdr:cNvSpPr>
        </xdr:nvSpPr>
        <xdr:spPr bwMode="auto">
          <a:xfrm>
            <a:off x="7543775" y="2501489"/>
            <a:ext cx="590171" cy="529987"/>
          </a:xfrm>
          <a:custGeom>
            <a:avLst/>
            <a:gdLst>
              <a:gd name="T0" fmla="*/ 2147483647 w 62"/>
              <a:gd name="T1" fmla="*/ 2147483647 h 54"/>
              <a:gd name="T2" fmla="*/ 2147483647 w 62"/>
              <a:gd name="T3" fmla="*/ 2147483647 h 54"/>
              <a:gd name="T4" fmla="*/ 2147483647 w 62"/>
              <a:gd name="T5" fmla="*/ 2147483647 h 54"/>
              <a:gd name="T6" fmla="*/ 2147483647 w 62"/>
              <a:gd name="T7" fmla="*/ 2147483647 h 54"/>
              <a:gd name="T8" fmla="*/ 2147483647 w 62"/>
              <a:gd name="T9" fmla="*/ 2147483647 h 54"/>
              <a:gd name="T10" fmla="*/ 2147483647 w 62"/>
              <a:gd name="T11" fmla="*/ 2147483647 h 54"/>
              <a:gd name="T12" fmla="*/ 2147483647 w 62"/>
              <a:gd name="T13" fmla="*/ 2147483647 h 54"/>
              <a:gd name="T14" fmla="*/ 2147483647 w 62"/>
              <a:gd name="T15" fmla="*/ 2147483647 h 54"/>
              <a:gd name="T16" fmla="*/ 2147483647 w 62"/>
              <a:gd name="T17" fmla="*/ 2147483647 h 54"/>
              <a:gd name="T18" fmla="*/ 2147483647 w 62"/>
              <a:gd name="T19" fmla="*/ 2147483647 h 54"/>
              <a:gd name="T20" fmla="*/ 2147483647 w 62"/>
              <a:gd name="T21" fmla="*/ 2147483647 h 54"/>
              <a:gd name="T22" fmla="*/ 2147483647 w 62"/>
              <a:gd name="T23" fmla="*/ 2147483647 h 54"/>
              <a:gd name="T24" fmla="*/ 2147483647 w 62"/>
              <a:gd name="T25" fmla="*/ 2147483647 h 54"/>
              <a:gd name="T26" fmla="*/ 2147483647 w 62"/>
              <a:gd name="T27" fmla="*/ 2147483647 h 54"/>
              <a:gd name="T28" fmla="*/ 2147483647 w 62"/>
              <a:gd name="T29" fmla="*/ 2147483647 h 54"/>
              <a:gd name="T30" fmla="*/ 2147483647 w 62"/>
              <a:gd name="T31" fmla="*/ 2147483647 h 54"/>
              <a:gd name="T32" fmla="*/ 2147483647 w 62"/>
              <a:gd name="T33" fmla="*/ 2147483647 h 54"/>
              <a:gd name="T34" fmla="*/ 2147483647 w 62"/>
              <a:gd name="T35" fmla="*/ 2147483647 h 54"/>
              <a:gd name="T36" fmla="*/ 2147483647 w 62"/>
              <a:gd name="T37" fmla="*/ 2147483647 h 54"/>
              <a:gd name="T38" fmla="*/ 2147483647 w 62"/>
              <a:gd name="T39" fmla="*/ 2147483647 h 54"/>
              <a:gd name="T40" fmla="*/ 2147483647 w 62"/>
              <a:gd name="T41" fmla="*/ 2147483647 h 54"/>
              <a:gd name="T42" fmla="*/ 0 w 62"/>
              <a:gd name="T43" fmla="*/ 2147483647 h 54"/>
              <a:gd name="T44" fmla="*/ 2147483647 w 62"/>
              <a:gd name="T45" fmla="*/ 2147483647 h 54"/>
              <a:gd name="T46" fmla="*/ 2147483647 w 62"/>
              <a:gd name="T47" fmla="*/ 2147483647 h 54"/>
              <a:gd name="T48" fmla="*/ 2147483647 w 62"/>
              <a:gd name="T49" fmla="*/ 2147483647 h 54"/>
              <a:gd name="T50" fmla="*/ 2147483647 w 62"/>
              <a:gd name="T51" fmla="*/ 2147483647 h 54"/>
              <a:gd name="T52" fmla="*/ 2147483647 w 62"/>
              <a:gd name="T53" fmla="*/ 2147483647 h 54"/>
              <a:gd name="T54" fmla="*/ 2147483647 w 62"/>
              <a:gd name="T55" fmla="*/ 2147483647 h 54"/>
              <a:gd name="T56" fmla="*/ 2147483647 w 62"/>
              <a:gd name="T57" fmla="*/ 2147483647 h 54"/>
              <a:gd name="T58" fmla="*/ 2147483647 w 62"/>
              <a:gd name="T59" fmla="*/ 2147483647 h 54"/>
              <a:gd name="T60" fmla="*/ 2147483647 w 62"/>
              <a:gd name="T61" fmla="*/ 2147483647 h 54"/>
              <a:gd name="T62" fmla="*/ 2147483647 w 62"/>
              <a:gd name="T63" fmla="*/ 2147483647 h 54"/>
              <a:gd name="T64" fmla="*/ 2147483647 w 62"/>
              <a:gd name="T65" fmla="*/ 2147483647 h 54"/>
              <a:gd name="T66" fmla="*/ 2147483647 w 62"/>
              <a:gd name="T67" fmla="*/ 2147483647 h 54"/>
              <a:gd name="T68" fmla="*/ 2147483647 w 62"/>
              <a:gd name="T69" fmla="*/ 0 h 54"/>
              <a:gd name="T70" fmla="*/ 2147483647 w 62"/>
              <a:gd name="T71" fmla="*/ 2147483647 h 54"/>
              <a:gd name="T72" fmla="*/ 2147483647 w 62"/>
              <a:gd name="T73" fmla="*/ 2147483647 h 54"/>
              <a:gd name="T74" fmla="*/ 2147483647 w 62"/>
              <a:gd name="T75" fmla="*/ 2147483647 h 54"/>
              <a:gd name="T76" fmla="*/ 2147483647 w 62"/>
              <a:gd name="T77" fmla="*/ 2147483647 h 54"/>
              <a:gd name="T78" fmla="*/ 2147483647 w 62"/>
              <a:gd name="T79" fmla="*/ 2147483647 h 54"/>
              <a:gd name="T80" fmla="*/ 2147483647 w 62"/>
              <a:gd name="T81" fmla="*/ 2147483647 h 5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62"/>
              <a:gd name="T124" fmla="*/ 0 h 54"/>
              <a:gd name="T125" fmla="*/ 62 w 62"/>
              <a:gd name="T126" fmla="*/ 54 h 54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62" h="54">
                <a:moveTo>
                  <a:pt x="62" y="28"/>
                </a:moveTo>
                <a:lnTo>
                  <a:pt x="58" y="32"/>
                </a:lnTo>
                <a:lnTo>
                  <a:pt x="22" y="51"/>
                </a:lnTo>
                <a:lnTo>
                  <a:pt x="21" y="53"/>
                </a:lnTo>
                <a:lnTo>
                  <a:pt x="19" y="54"/>
                </a:lnTo>
                <a:lnTo>
                  <a:pt x="18" y="54"/>
                </a:lnTo>
                <a:lnTo>
                  <a:pt x="9" y="53"/>
                </a:lnTo>
                <a:lnTo>
                  <a:pt x="6" y="53"/>
                </a:lnTo>
                <a:lnTo>
                  <a:pt x="7" y="51"/>
                </a:lnTo>
                <a:lnTo>
                  <a:pt x="7" y="49"/>
                </a:lnTo>
                <a:lnTo>
                  <a:pt x="8" y="47"/>
                </a:lnTo>
                <a:lnTo>
                  <a:pt x="7" y="40"/>
                </a:lnTo>
                <a:lnTo>
                  <a:pt x="8" y="38"/>
                </a:lnTo>
                <a:lnTo>
                  <a:pt x="8" y="37"/>
                </a:lnTo>
                <a:lnTo>
                  <a:pt x="7" y="32"/>
                </a:lnTo>
                <a:lnTo>
                  <a:pt x="6" y="27"/>
                </a:lnTo>
                <a:lnTo>
                  <a:pt x="5" y="22"/>
                </a:lnTo>
                <a:lnTo>
                  <a:pt x="5" y="21"/>
                </a:lnTo>
                <a:lnTo>
                  <a:pt x="3" y="19"/>
                </a:lnTo>
                <a:lnTo>
                  <a:pt x="2" y="19"/>
                </a:lnTo>
                <a:lnTo>
                  <a:pt x="1" y="14"/>
                </a:lnTo>
                <a:lnTo>
                  <a:pt x="0" y="13"/>
                </a:lnTo>
                <a:lnTo>
                  <a:pt x="9" y="10"/>
                </a:lnTo>
                <a:lnTo>
                  <a:pt x="12" y="9"/>
                </a:lnTo>
                <a:lnTo>
                  <a:pt x="14" y="9"/>
                </a:lnTo>
                <a:lnTo>
                  <a:pt x="16" y="9"/>
                </a:lnTo>
                <a:lnTo>
                  <a:pt x="22" y="10"/>
                </a:lnTo>
                <a:lnTo>
                  <a:pt x="23" y="10"/>
                </a:lnTo>
                <a:lnTo>
                  <a:pt x="25" y="10"/>
                </a:lnTo>
                <a:lnTo>
                  <a:pt x="28" y="9"/>
                </a:lnTo>
                <a:lnTo>
                  <a:pt x="30" y="8"/>
                </a:lnTo>
                <a:lnTo>
                  <a:pt x="31" y="7"/>
                </a:lnTo>
                <a:lnTo>
                  <a:pt x="33" y="6"/>
                </a:lnTo>
                <a:lnTo>
                  <a:pt x="34" y="5"/>
                </a:lnTo>
                <a:lnTo>
                  <a:pt x="37" y="0"/>
                </a:lnTo>
                <a:lnTo>
                  <a:pt x="40" y="5"/>
                </a:lnTo>
                <a:lnTo>
                  <a:pt x="46" y="10"/>
                </a:lnTo>
                <a:lnTo>
                  <a:pt x="48" y="12"/>
                </a:lnTo>
                <a:lnTo>
                  <a:pt x="52" y="17"/>
                </a:lnTo>
                <a:lnTo>
                  <a:pt x="54" y="19"/>
                </a:lnTo>
                <a:lnTo>
                  <a:pt x="62" y="28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00" name="Freeform 198"/>
          <xdr:cNvSpPr>
            <a:spLocks/>
          </xdr:cNvSpPr>
        </xdr:nvSpPr>
        <xdr:spPr bwMode="auto">
          <a:xfrm>
            <a:off x="6456953" y="2049153"/>
            <a:ext cx="466006" cy="147543"/>
          </a:xfrm>
          <a:custGeom>
            <a:avLst/>
            <a:gdLst>
              <a:gd name="T0" fmla="*/ 0 w 49"/>
              <a:gd name="T1" fmla="*/ 0 h 15"/>
              <a:gd name="T2" fmla="*/ 0 w 49"/>
              <a:gd name="T3" fmla="*/ 2147483647 h 15"/>
              <a:gd name="T4" fmla="*/ 0 w 49"/>
              <a:gd name="T5" fmla="*/ 2147483647 h 15"/>
              <a:gd name="T6" fmla="*/ 2147483647 w 49"/>
              <a:gd name="T7" fmla="*/ 2147483647 h 15"/>
              <a:gd name="T8" fmla="*/ 2147483647 w 49"/>
              <a:gd name="T9" fmla="*/ 2147483647 h 15"/>
              <a:gd name="T10" fmla="*/ 2147483647 w 49"/>
              <a:gd name="T11" fmla="*/ 2147483647 h 15"/>
              <a:gd name="T12" fmla="*/ 2147483647 w 49"/>
              <a:gd name="T13" fmla="*/ 2147483647 h 15"/>
              <a:gd name="T14" fmla="*/ 2147483647 w 49"/>
              <a:gd name="T15" fmla="*/ 2147483647 h 15"/>
              <a:gd name="T16" fmla="*/ 2147483647 w 49"/>
              <a:gd name="T17" fmla="*/ 2147483647 h 15"/>
              <a:gd name="T18" fmla="*/ 2147483647 w 49"/>
              <a:gd name="T19" fmla="*/ 2147483647 h 15"/>
              <a:gd name="T20" fmla="*/ 2147483647 w 49"/>
              <a:gd name="T21" fmla="*/ 2147483647 h 15"/>
              <a:gd name="T22" fmla="*/ 2147483647 w 49"/>
              <a:gd name="T23" fmla="*/ 2147483647 h 15"/>
              <a:gd name="T24" fmla="*/ 0 w 49"/>
              <a:gd name="T25" fmla="*/ 0 h 1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9"/>
              <a:gd name="T40" fmla="*/ 0 h 15"/>
              <a:gd name="T41" fmla="*/ 49 w 49"/>
              <a:gd name="T42" fmla="*/ 15 h 1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9" h="15">
                <a:moveTo>
                  <a:pt x="0" y="0"/>
                </a:moveTo>
                <a:lnTo>
                  <a:pt x="0" y="12"/>
                </a:lnTo>
                <a:lnTo>
                  <a:pt x="0" y="15"/>
                </a:lnTo>
                <a:lnTo>
                  <a:pt x="10" y="15"/>
                </a:lnTo>
                <a:lnTo>
                  <a:pt x="41" y="15"/>
                </a:lnTo>
                <a:lnTo>
                  <a:pt x="49" y="15"/>
                </a:lnTo>
                <a:lnTo>
                  <a:pt x="48" y="1"/>
                </a:lnTo>
                <a:lnTo>
                  <a:pt x="24" y="1"/>
                </a:lnTo>
                <a:lnTo>
                  <a:pt x="24" y="2"/>
                </a:lnTo>
                <a:lnTo>
                  <a:pt x="9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pattFill prst="pct5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01" name="Freeform 199"/>
          <xdr:cNvSpPr>
            <a:spLocks/>
          </xdr:cNvSpPr>
        </xdr:nvSpPr>
        <xdr:spPr bwMode="auto">
          <a:xfrm>
            <a:off x="8256115" y="2697563"/>
            <a:ext cx="601714" cy="452336"/>
          </a:xfrm>
          <a:custGeom>
            <a:avLst/>
            <a:gdLst>
              <a:gd name="T0" fmla="*/ 2147483647 w 63"/>
              <a:gd name="T1" fmla="*/ 2147483647 h 46"/>
              <a:gd name="T2" fmla="*/ 2147483647 w 63"/>
              <a:gd name="T3" fmla="*/ 2147483647 h 46"/>
              <a:gd name="T4" fmla="*/ 2147483647 w 63"/>
              <a:gd name="T5" fmla="*/ 2147483647 h 46"/>
              <a:gd name="T6" fmla="*/ 2147483647 w 63"/>
              <a:gd name="T7" fmla="*/ 2147483647 h 46"/>
              <a:gd name="T8" fmla="*/ 2147483647 w 63"/>
              <a:gd name="T9" fmla="*/ 2147483647 h 46"/>
              <a:gd name="T10" fmla="*/ 2147483647 w 63"/>
              <a:gd name="T11" fmla="*/ 2147483647 h 46"/>
              <a:gd name="T12" fmla="*/ 2147483647 w 63"/>
              <a:gd name="T13" fmla="*/ 2147483647 h 46"/>
              <a:gd name="T14" fmla="*/ 2147483647 w 63"/>
              <a:gd name="T15" fmla="*/ 2147483647 h 46"/>
              <a:gd name="T16" fmla="*/ 2147483647 w 63"/>
              <a:gd name="T17" fmla="*/ 2147483647 h 46"/>
              <a:gd name="T18" fmla="*/ 2147483647 w 63"/>
              <a:gd name="T19" fmla="*/ 2147483647 h 46"/>
              <a:gd name="T20" fmla="*/ 2147483647 w 63"/>
              <a:gd name="T21" fmla="*/ 2147483647 h 46"/>
              <a:gd name="T22" fmla="*/ 2147483647 w 63"/>
              <a:gd name="T23" fmla="*/ 2147483647 h 46"/>
              <a:gd name="T24" fmla="*/ 0 w 63"/>
              <a:gd name="T25" fmla="*/ 2147483647 h 46"/>
              <a:gd name="T26" fmla="*/ 2147483647 w 63"/>
              <a:gd name="T27" fmla="*/ 2147483647 h 46"/>
              <a:gd name="T28" fmla="*/ 2147483647 w 63"/>
              <a:gd name="T29" fmla="*/ 2147483647 h 46"/>
              <a:gd name="T30" fmla="*/ 2147483647 w 63"/>
              <a:gd name="T31" fmla="*/ 2147483647 h 46"/>
              <a:gd name="T32" fmla="*/ 2147483647 w 63"/>
              <a:gd name="T33" fmla="*/ 2147483647 h 46"/>
              <a:gd name="T34" fmla="*/ 2147483647 w 63"/>
              <a:gd name="T35" fmla="*/ 2147483647 h 46"/>
              <a:gd name="T36" fmla="*/ 2147483647 w 63"/>
              <a:gd name="T37" fmla="*/ 2147483647 h 46"/>
              <a:gd name="T38" fmla="*/ 2147483647 w 63"/>
              <a:gd name="T39" fmla="*/ 2147483647 h 46"/>
              <a:gd name="T40" fmla="*/ 2147483647 w 63"/>
              <a:gd name="T41" fmla="*/ 2147483647 h 46"/>
              <a:gd name="T42" fmla="*/ 2147483647 w 63"/>
              <a:gd name="T43" fmla="*/ 2147483647 h 46"/>
              <a:gd name="T44" fmla="*/ 2147483647 w 63"/>
              <a:gd name="T45" fmla="*/ 0 h 46"/>
              <a:gd name="T46" fmla="*/ 2147483647 w 63"/>
              <a:gd name="T47" fmla="*/ 0 h 46"/>
              <a:gd name="T48" fmla="*/ 2147483647 w 63"/>
              <a:gd name="T49" fmla="*/ 2147483647 h 46"/>
              <a:gd name="T50" fmla="*/ 2147483647 w 63"/>
              <a:gd name="T51" fmla="*/ 2147483647 h 46"/>
              <a:gd name="T52" fmla="*/ 2147483647 w 63"/>
              <a:gd name="T53" fmla="*/ 2147483647 h 46"/>
              <a:gd name="T54" fmla="*/ 2147483647 w 63"/>
              <a:gd name="T55" fmla="*/ 2147483647 h 46"/>
              <a:gd name="T56" fmla="*/ 2147483647 w 63"/>
              <a:gd name="T57" fmla="*/ 2147483647 h 46"/>
              <a:gd name="T58" fmla="*/ 2147483647 w 63"/>
              <a:gd name="T59" fmla="*/ 2147483647 h 46"/>
              <a:gd name="T60" fmla="*/ 2147483647 w 63"/>
              <a:gd name="T61" fmla="*/ 2147483647 h 46"/>
              <a:gd name="T62" fmla="*/ 2147483647 w 63"/>
              <a:gd name="T63" fmla="*/ 2147483647 h 46"/>
              <a:gd name="T64" fmla="*/ 2147483647 w 63"/>
              <a:gd name="T65" fmla="*/ 2147483647 h 46"/>
              <a:gd name="T66" fmla="*/ 2147483647 w 63"/>
              <a:gd name="T67" fmla="*/ 2147483647 h 46"/>
              <a:gd name="T68" fmla="*/ 2147483647 w 63"/>
              <a:gd name="T69" fmla="*/ 2147483647 h 4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63"/>
              <a:gd name="T106" fmla="*/ 0 h 46"/>
              <a:gd name="T107" fmla="*/ 63 w 63"/>
              <a:gd name="T108" fmla="*/ 46 h 4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63" h="46">
                <a:moveTo>
                  <a:pt x="63" y="18"/>
                </a:moveTo>
                <a:lnTo>
                  <a:pt x="56" y="23"/>
                </a:lnTo>
                <a:lnTo>
                  <a:pt x="52" y="26"/>
                </a:lnTo>
                <a:lnTo>
                  <a:pt x="43" y="33"/>
                </a:lnTo>
                <a:lnTo>
                  <a:pt x="34" y="40"/>
                </a:lnTo>
                <a:lnTo>
                  <a:pt x="33" y="41"/>
                </a:lnTo>
                <a:lnTo>
                  <a:pt x="31" y="42"/>
                </a:lnTo>
                <a:lnTo>
                  <a:pt x="27" y="46"/>
                </a:lnTo>
                <a:lnTo>
                  <a:pt x="23" y="42"/>
                </a:lnTo>
                <a:lnTo>
                  <a:pt x="16" y="36"/>
                </a:lnTo>
                <a:lnTo>
                  <a:pt x="12" y="33"/>
                </a:lnTo>
                <a:lnTo>
                  <a:pt x="7" y="29"/>
                </a:lnTo>
                <a:lnTo>
                  <a:pt x="0" y="23"/>
                </a:lnTo>
                <a:lnTo>
                  <a:pt x="5" y="20"/>
                </a:lnTo>
                <a:lnTo>
                  <a:pt x="8" y="18"/>
                </a:lnTo>
                <a:lnTo>
                  <a:pt x="14" y="15"/>
                </a:lnTo>
                <a:lnTo>
                  <a:pt x="20" y="11"/>
                </a:lnTo>
                <a:lnTo>
                  <a:pt x="25" y="8"/>
                </a:lnTo>
                <a:lnTo>
                  <a:pt x="27" y="7"/>
                </a:lnTo>
                <a:lnTo>
                  <a:pt x="29" y="5"/>
                </a:lnTo>
                <a:lnTo>
                  <a:pt x="32" y="4"/>
                </a:lnTo>
                <a:lnTo>
                  <a:pt x="34" y="2"/>
                </a:lnTo>
                <a:lnTo>
                  <a:pt x="39" y="0"/>
                </a:lnTo>
                <a:lnTo>
                  <a:pt x="41" y="1"/>
                </a:lnTo>
                <a:lnTo>
                  <a:pt x="44" y="3"/>
                </a:lnTo>
                <a:lnTo>
                  <a:pt x="47" y="5"/>
                </a:lnTo>
                <a:lnTo>
                  <a:pt x="49" y="7"/>
                </a:lnTo>
                <a:lnTo>
                  <a:pt x="51" y="9"/>
                </a:lnTo>
                <a:lnTo>
                  <a:pt x="54" y="11"/>
                </a:lnTo>
                <a:lnTo>
                  <a:pt x="56" y="12"/>
                </a:lnTo>
                <a:lnTo>
                  <a:pt x="58" y="14"/>
                </a:lnTo>
                <a:lnTo>
                  <a:pt x="63" y="18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02" name="Freeform 200"/>
          <xdr:cNvSpPr>
            <a:spLocks/>
          </xdr:cNvSpPr>
        </xdr:nvSpPr>
        <xdr:spPr bwMode="auto">
          <a:xfrm>
            <a:off x="8628606" y="2530608"/>
            <a:ext cx="494660" cy="462042"/>
          </a:xfrm>
          <a:custGeom>
            <a:avLst/>
            <a:gdLst>
              <a:gd name="T0" fmla="*/ 2147483647 w 52"/>
              <a:gd name="T1" fmla="*/ 2147483647 h 47"/>
              <a:gd name="T2" fmla="*/ 2147483647 w 52"/>
              <a:gd name="T3" fmla="*/ 2147483647 h 47"/>
              <a:gd name="T4" fmla="*/ 2147483647 w 52"/>
              <a:gd name="T5" fmla="*/ 2147483647 h 47"/>
              <a:gd name="T6" fmla="*/ 2147483647 w 52"/>
              <a:gd name="T7" fmla="*/ 2147483647 h 47"/>
              <a:gd name="T8" fmla="*/ 2147483647 w 52"/>
              <a:gd name="T9" fmla="*/ 2147483647 h 47"/>
              <a:gd name="T10" fmla="*/ 2147483647 w 52"/>
              <a:gd name="T11" fmla="*/ 2147483647 h 47"/>
              <a:gd name="T12" fmla="*/ 2147483647 w 52"/>
              <a:gd name="T13" fmla="*/ 2147483647 h 47"/>
              <a:gd name="T14" fmla="*/ 2147483647 w 52"/>
              <a:gd name="T15" fmla="*/ 2147483647 h 47"/>
              <a:gd name="T16" fmla="*/ 2147483647 w 52"/>
              <a:gd name="T17" fmla="*/ 2147483647 h 47"/>
              <a:gd name="T18" fmla="*/ 2147483647 w 52"/>
              <a:gd name="T19" fmla="*/ 2147483647 h 47"/>
              <a:gd name="T20" fmla="*/ 2147483647 w 52"/>
              <a:gd name="T21" fmla="*/ 2147483647 h 47"/>
              <a:gd name="T22" fmla="*/ 2147483647 w 52"/>
              <a:gd name="T23" fmla="*/ 2147483647 h 47"/>
              <a:gd name="T24" fmla="*/ 2147483647 w 52"/>
              <a:gd name="T25" fmla="*/ 2147483647 h 47"/>
              <a:gd name="T26" fmla="*/ 2147483647 w 52"/>
              <a:gd name="T27" fmla="*/ 2147483647 h 47"/>
              <a:gd name="T28" fmla="*/ 2147483647 w 52"/>
              <a:gd name="T29" fmla="*/ 2147483647 h 47"/>
              <a:gd name="T30" fmla="*/ 2147483647 w 52"/>
              <a:gd name="T31" fmla="*/ 2147483647 h 47"/>
              <a:gd name="T32" fmla="*/ 2147483647 w 52"/>
              <a:gd name="T33" fmla="*/ 2147483647 h 47"/>
              <a:gd name="T34" fmla="*/ 2147483647 w 52"/>
              <a:gd name="T35" fmla="*/ 2147483647 h 47"/>
              <a:gd name="T36" fmla="*/ 2147483647 w 52"/>
              <a:gd name="T37" fmla="*/ 2147483647 h 47"/>
              <a:gd name="T38" fmla="*/ 2147483647 w 52"/>
              <a:gd name="T39" fmla="*/ 2147483647 h 47"/>
              <a:gd name="T40" fmla="*/ 2147483647 w 52"/>
              <a:gd name="T41" fmla="*/ 2147483647 h 47"/>
              <a:gd name="T42" fmla="*/ 2147483647 w 52"/>
              <a:gd name="T43" fmla="*/ 2147483647 h 47"/>
              <a:gd name="T44" fmla="*/ 2147483647 w 52"/>
              <a:gd name="T45" fmla="*/ 2147483647 h 47"/>
              <a:gd name="T46" fmla="*/ 2147483647 w 52"/>
              <a:gd name="T47" fmla="*/ 2147483647 h 47"/>
              <a:gd name="T48" fmla="*/ 2147483647 w 52"/>
              <a:gd name="T49" fmla="*/ 2147483647 h 47"/>
              <a:gd name="T50" fmla="*/ 2147483647 w 52"/>
              <a:gd name="T51" fmla="*/ 2147483647 h 47"/>
              <a:gd name="T52" fmla="*/ 0 w 52"/>
              <a:gd name="T53" fmla="*/ 2147483647 h 47"/>
              <a:gd name="T54" fmla="*/ 0 w 52"/>
              <a:gd name="T55" fmla="*/ 2147483647 h 47"/>
              <a:gd name="T56" fmla="*/ 2147483647 w 52"/>
              <a:gd name="T57" fmla="*/ 2147483647 h 47"/>
              <a:gd name="T58" fmla="*/ 2147483647 w 52"/>
              <a:gd name="T59" fmla="*/ 0 h 47"/>
              <a:gd name="T60" fmla="*/ 2147483647 w 52"/>
              <a:gd name="T61" fmla="*/ 0 h 47"/>
              <a:gd name="T62" fmla="*/ 2147483647 w 52"/>
              <a:gd name="T63" fmla="*/ 2147483647 h 47"/>
              <a:gd name="T64" fmla="*/ 2147483647 w 52"/>
              <a:gd name="T65" fmla="*/ 2147483647 h 47"/>
              <a:gd name="T66" fmla="*/ 2147483647 w 52"/>
              <a:gd name="T67" fmla="*/ 2147483647 h 47"/>
              <a:gd name="T68" fmla="*/ 2147483647 w 52"/>
              <a:gd name="T69" fmla="*/ 2147483647 h 47"/>
              <a:gd name="T70" fmla="*/ 2147483647 w 52"/>
              <a:gd name="T71" fmla="*/ 2147483647 h 47"/>
              <a:gd name="T72" fmla="*/ 2147483647 w 52"/>
              <a:gd name="T73" fmla="*/ 2147483647 h 47"/>
              <a:gd name="T74" fmla="*/ 2147483647 w 52"/>
              <a:gd name="T75" fmla="*/ 2147483647 h 47"/>
              <a:gd name="T76" fmla="*/ 2147483647 w 52"/>
              <a:gd name="T77" fmla="*/ 2147483647 h 47"/>
              <a:gd name="T78" fmla="*/ 2147483647 w 52"/>
              <a:gd name="T79" fmla="*/ 2147483647 h 47"/>
              <a:gd name="T80" fmla="*/ 2147483647 w 52"/>
              <a:gd name="T81" fmla="*/ 2147483647 h 47"/>
              <a:gd name="T82" fmla="*/ 2147483647 w 52"/>
              <a:gd name="T83" fmla="*/ 2147483647 h 47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2"/>
              <a:gd name="T127" fmla="*/ 0 h 47"/>
              <a:gd name="T128" fmla="*/ 52 w 52"/>
              <a:gd name="T129" fmla="*/ 47 h 47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2" h="47">
                <a:moveTo>
                  <a:pt x="52" y="14"/>
                </a:moveTo>
                <a:lnTo>
                  <a:pt x="52" y="17"/>
                </a:lnTo>
                <a:lnTo>
                  <a:pt x="52" y="23"/>
                </a:lnTo>
                <a:lnTo>
                  <a:pt x="51" y="35"/>
                </a:lnTo>
                <a:lnTo>
                  <a:pt x="51" y="38"/>
                </a:lnTo>
                <a:lnTo>
                  <a:pt x="51" y="42"/>
                </a:lnTo>
                <a:lnTo>
                  <a:pt x="51" y="44"/>
                </a:lnTo>
                <a:lnTo>
                  <a:pt x="50" y="45"/>
                </a:lnTo>
                <a:lnTo>
                  <a:pt x="45" y="46"/>
                </a:lnTo>
                <a:lnTo>
                  <a:pt x="45" y="47"/>
                </a:lnTo>
                <a:lnTo>
                  <a:pt x="43" y="47"/>
                </a:lnTo>
                <a:lnTo>
                  <a:pt x="41" y="46"/>
                </a:lnTo>
                <a:lnTo>
                  <a:pt x="32" y="40"/>
                </a:lnTo>
                <a:lnTo>
                  <a:pt x="28" y="37"/>
                </a:lnTo>
                <a:lnTo>
                  <a:pt x="24" y="35"/>
                </a:lnTo>
                <a:lnTo>
                  <a:pt x="19" y="31"/>
                </a:lnTo>
                <a:lnTo>
                  <a:pt x="17" y="29"/>
                </a:lnTo>
                <a:lnTo>
                  <a:pt x="15" y="28"/>
                </a:lnTo>
                <a:lnTo>
                  <a:pt x="12" y="26"/>
                </a:lnTo>
                <a:lnTo>
                  <a:pt x="10" y="24"/>
                </a:lnTo>
                <a:lnTo>
                  <a:pt x="8" y="22"/>
                </a:lnTo>
                <a:lnTo>
                  <a:pt x="5" y="20"/>
                </a:lnTo>
                <a:lnTo>
                  <a:pt x="2" y="18"/>
                </a:lnTo>
                <a:lnTo>
                  <a:pt x="0" y="17"/>
                </a:lnTo>
                <a:lnTo>
                  <a:pt x="11" y="10"/>
                </a:lnTo>
                <a:lnTo>
                  <a:pt x="13" y="0"/>
                </a:lnTo>
                <a:lnTo>
                  <a:pt x="20" y="3"/>
                </a:lnTo>
                <a:lnTo>
                  <a:pt x="23" y="4"/>
                </a:lnTo>
                <a:lnTo>
                  <a:pt x="30" y="6"/>
                </a:lnTo>
                <a:lnTo>
                  <a:pt x="33" y="7"/>
                </a:lnTo>
                <a:lnTo>
                  <a:pt x="36" y="8"/>
                </a:lnTo>
                <a:lnTo>
                  <a:pt x="42" y="10"/>
                </a:lnTo>
                <a:lnTo>
                  <a:pt x="45" y="11"/>
                </a:lnTo>
                <a:lnTo>
                  <a:pt x="46" y="12"/>
                </a:lnTo>
                <a:lnTo>
                  <a:pt x="52" y="14"/>
                </a:lnTo>
                <a:close/>
              </a:path>
            </a:pathLst>
          </a:custGeom>
          <a:pattFill prst="pct1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03" name="Freeform 201"/>
          <xdr:cNvSpPr>
            <a:spLocks/>
          </xdr:cNvSpPr>
        </xdr:nvSpPr>
        <xdr:spPr bwMode="auto">
          <a:xfrm>
            <a:off x="8752768" y="2128752"/>
            <a:ext cx="580619" cy="607636"/>
          </a:xfrm>
          <a:custGeom>
            <a:avLst/>
            <a:gdLst>
              <a:gd name="T0" fmla="*/ 2147483647 w 61"/>
              <a:gd name="T1" fmla="*/ 2147483647 h 62"/>
              <a:gd name="T2" fmla="*/ 2147483647 w 61"/>
              <a:gd name="T3" fmla="*/ 2147483647 h 62"/>
              <a:gd name="T4" fmla="*/ 2147483647 w 61"/>
              <a:gd name="T5" fmla="*/ 2147483647 h 62"/>
              <a:gd name="T6" fmla="*/ 2147483647 w 61"/>
              <a:gd name="T7" fmla="*/ 2147483647 h 62"/>
              <a:gd name="T8" fmla="*/ 2147483647 w 61"/>
              <a:gd name="T9" fmla="*/ 2147483647 h 62"/>
              <a:gd name="T10" fmla="*/ 2147483647 w 61"/>
              <a:gd name="T11" fmla="*/ 2147483647 h 62"/>
              <a:gd name="T12" fmla="*/ 2147483647 w 61"/>
              <a:gd name="T13" fmla="*/ 2147483647 h 62"/>
              <a:gd name="T14" fmla="*/ 2147483647 w 61"/>
              <a:gd name="T15" fmla="*/ 2147483647 h 62"/>
              <a:gd name="T16" fmla="*/ 2147483647 w 61"/>
              <a:gd name="T17" fmla="*/ 2147483647 h 62"/>
              <a:gd name="T18" fmla="*/ 2147483647 w 61"/>
              <a:gd name="T19" fmla="*/ 2147483647 h 62"/>
              <a:gd name="T20" fmla="*/ 2147483647 w 61"/>
              <a:gd name="T21" fmla="*/ 2147483647 h 62"/>
              <a:gd name="T22" fmla="*/ 2147483647 w 61"/>
              <a:gd name="T23" fmla="*/ 2147483647 h 62"/>
              <a:gd name="T24" fmla="*/ 2147483647 w 61"/>
              <a:gd name="T25" fmla="*/ 2147483647 h 62"/>
              <a:gd name="T26" fmla="*/ 2147483647 w 61"/>
              <a:gd name="T27" fmla="*/ 2147483647 h 62"/>
              <a:gd name="T28" fmla="*/ 2147483647 w 61"/>
              <a:gd name="T29" fmla="*/ 2147483647 h 62"/>
              <a:gd name="T30" fmla="*/ 2147483647 w 61"/>
              <a:gd name="T31" fmla="*/ 2147483647 h 62"/>
              <a:gd name="T32" fmla="*/ 2147483647 w 61"/>
              <a:gd name="T33" fmla="*/ 2147483647 h 62"/>
              <a:gd name="T34" fmla="*/ 2147483647 w 61"/>
              <a:gd name="T35" fmla="*/ 2147483647 h 62"/>
              <a:gd name="T36" fmla="*/ 2147483647 w 61"/>
              <a:gd name="T37" fmla="*/ 2147483647 h 62"/>
              <a:gd name="T38" fmla="*/ 2147483647 w 61"/>
              <a:gd name="T39" fmla="*/ 2147483647 h 62"/>
              <a:gd name="T40" fmla="*/ 2147483647 w 61"/>
              <a:gd name="T41" fmla="*/ 2147483647 h 62"/>
              <a:gd name="T42" fmla="*/ 2147483647 w 61"/>
              <a:gd name="T43" fmla="*/ 2147483647 h 62"/>
              <a:gd name="T44" fmla="*/ 2147483647 w 61"/>
              <a:gd name="T45" fmla="*/ 2147483647 h 62"/>
              <a:gd name="T46" fmla="*/ 2147483647 w 61"/>
              <a:gd name="T47" fmla="*/ 2147483647 h 62"/>
              <a:gd name="T48" fmla="*/ 2147483647 w 61"/>
              <a:gd name="T49" fmla="*/ 2147483647 h 62"/>
              <a:gd name="T50" fmla="*/ 2147483647 w 61"/>
              <a:gd name="T51" fmla="*/ 2147483647 h 62"/>
              <a:gd name="T52" fmla="*/ 2147483647 w 61"/>
              <a:gd name="T53" fmla="*/ 2147483647 h 62"/>
              <a:gd name="T54" fmla="*/ 2147483647 w 61"/>
              <a:gd name="T55" fmla="*/ 2147483647 h 62"/>
              <a:gd name="T56" fmla="*/ 2147483647 w 61"/>
              <a:gd name="T57" fmla="*/ 2147483647 h 62"/>
              <a:gd name="T58" fmla="*/ 2147483647 w 61"/>
              <a:gd name="T59" fmla="*/ 2147483647 h 62"/>
              <a:gd name="T60" fmla="*/ 2147483647 w 61"/>
              <a:gd name="T61" fmla="*/ 2147483647 h 62"/>
              <a:gd name="T62" fmla="*/ 2147483647 w 61"/>
              <a:gd name="T63" fmla="*/ 2147483647 h 62"/>
              <a:gd name="T64" fmla="*/ 2147483647 w 61"/>
              <a:gd name="T65" fmla="*/ 2147483647 h 62"/>
              <a:gd name="T66" fmla="*/ 2147483647 w 61"/>
              <a:gd name="T67" fmla="*/ 2147483647 h 62"/>
              <a:gd name="T68" fmla="*/ 2147483647 w 61"/>
              <a:gd name="T69" fmla="*/ 2147483647 h 62"/>
              <a:gd name="T70" fmla="*/ 2147483647 w 61"/>
              <a:gd name="T71" fmla="*/ 0 h 62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61"/>
              <a:gd name="T109" fmla="*/ 0 h 62"/>
              <a:gd name="T110" fmla="*/ 61 w 61"/>
              <a:gd name="T111" fmla="*/ 62 h 62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61" h="62">
                <a:moveTo>
                  <a:pt x="7" y="0"/>
                </a:moveTo>
                <a:lnTo>
                  <a:pt x="6" y="5"/>
                </a:lnTo>
                <a:lnTo>
                  <a:pt x="5" y="9"/>
                </a:lnTo>
                <a:lnTo>
                  <a:pt x="4" y="9"/>
                </a:lnTo>
                <a:lnTo>
                  <a:pt x="3" y="10"/>
                </a:lnTo>
                <a:lnTo>
                  <a:pt x="6" y="12"/>
                </a:lnTo>
                <a:lnTo>
                  <a:pt x="3" y="18"/>
                </a:lnTo>
                <a:lnTo>
                  <a:pt x="3" y="19"/>
                </a:lnTo>
                <a:lnTo>
                  <a:pt x="3" y="23"/>
                </a:lnTo>
                <a:lnTo>
                  <a:pt x="2" y="27"/>
                </a:lnTo>
                <a:lnTo>
                  <a:pt x="0" y="41"/>
                </a:lnTo>
                <a:lnTo>
                  <a:pt x="7" y="44"/>
                </a:lnTo>
                <a:lnTo>
                  <a:pt x="10" y="45"/>
                </a:lnTo>
                <a:lnTo>
                  <a:pt x="17" y="47"/>
                </a:lnTo>
                <a:lnTo>
                  <a:pt x="20" y="48"/>
                </a:lnTo>
                <a:lnTo>
                  <a:pt x="23" y="49"/>
                </a:lnTo>
                <a:lnTo>
                  <a:pt x="29" y="51"/>
                </a:lnTo>
                <a:lnTo>
                  <a:pt x="32" y="52"/>
                </a:lnTo>
                <a:lnTo>
                  <a:pt x="33" y="53"/>
                </a:lnTo>
                <a:lnTo>
                  <a:pt x="39" y="55"/>
                </a:lnTo>
                <a:lnTo>
                  <a:pt x="61" y="62"/>
                </a:lnTo>
                <a:lnTo>
                  <a:pt x="61" y="61"/>
                </a:lnTo>
                <a:lnTo>
                  <a:pt x="60" y="57"/>
                </a:lnTo>
                <a:lnTo>
                  <a:pt x="59" y="56"/>
                </a:lnTo>
                <a:lnTo>
                  <a:pt x="59" y="51"/>
                </a:lnTo>
                <a:lnTo>
                  <a:pt x="58" y="51"/>
                </a:lnTo>
                <a:lnTo>
                  <a:pt x="57" y="48"/>
                </a:lnTo>
                <a:lnTo>
                  <a:pt x="57" y="46"/>
                </a:lnTo>
                <a:lnTo>
                  <a:pt x="56" y="44"/>
                </a:lnTo>
                <a:lnTo>
                  <a:pt x="56" y="43"/>
                </a:lnTo>
                <a:lnTo>
                  <a:pt x="56" y="41"/>
                </a:lnTo>
                <a:lnTo>
                  <a:pt x="56" y="40"/>
                </a:lnTo>
                <a:lnTo>
                  <a:pt x="56" y="38"/>
                </a:lnTo>
                <a:lnTo>
                  <a:pt x="55" y="38"/>
                </a:lnTo>
                <a:lnTo>
                  <a:pt x="55" y="36"/>
                </a:lnTo>
                <a:lnTo>
                  <a:pt x="55" y="35"/>
                </a:lnTo>
                <a:lnTo>
                  <a:pt x="54" y="34"/>
                </a:lnTo>
                <a:lnTo>
                  <a:pt x="54" y="33"/>
                </a:lnTo>
                <a:lnTo>
                  <a:pt x="54" y="32"/>
                </a:lnTo>
                <a:lnTo>
                  <a:pt x="53" y="31"/>
                </a:lnTo>
                <a:lnTo>
                  <a:pt x="53" y="30"/>
                </a:lnTo>
                <a:lnTo>
                  <a:pt x="52" y="29"/>
                </a:lnTo>
                <a:lnTo>
                  <a:pt x="51" y="27"/>
                </a:lnTo>
                <a:lnTo>
                  <a:pt x="50" y="25"/>
                </a:lnTo>
                <a:lnTo>
                  <a:pt x="50" y="24"/>
                </a:lnTo>
                <a:lnTo>
                  <a:pt x="49" y="24"/>
                </a:lnTo>
                <a:lnTo>
                  <a:pt x="49" y="22"/>
                </a:lnTo>
                <a:lnTo>
                  <a:pt x="49" y="20"/>
                </a:lnTo>
                <a:lnTo>
                  <a:pt x="48" y="16"/>
                </a:lnTo>
                <a:lnTo>
                  <a:pt x="47" y="13"/>
                </a:lnTo>
                <a:lnTo>
                  <a:pt x="46" y="10"/>
                </a:lnTo>
                <a:lnTo>
                  <a:pt x="46" y="9"/>
                </a:lnTo>
                <a:lnTo>
                  <a:pt x="43" y="9"/>
                </a:lnTo>
                <a:lnTo>
                  <a:pt x="42" y="8"/>
                </a:lnTo>
                <a:lnTo>
                  <a:pt x="39" y="8"/>
                </a:lnTo>
                <a:lnTo>
                  <a:pt x="38" y="9"/>
                </a:lnTo>
                <a:lnTo>
                  <a:pt x="33" y="7"/>
                </a:lnTo>
                <a:lnTo>
                  <a:pt x="28" y="5"/>
                </a:lnTo>
                <a:lnTo>
                  <a:pt x="27" y="5"/>
                </a:lnTo>
                <a:lnTo>
                  <a:pt x="23" y="3"/>
                </a:lnTo>
                <a:lnTo>
                  <a:pt x="20" y="3"/>
                </a:lnTo>
                <a:lnTo>
                  <a:pt x="19" y="3"/>
                </a:lnTo>
                <a:lnTo>
                  <a:pt x="16" y="2"/>
                </a:lnTo>
                <a:lnTo>
                  <a:pt x="10" y="0"/>
                </a:lnTo>
                <a:lnTo>
                  <a:pt x="7" y="0"/>
                </a:lnTo>
                <a:close/>
              </a:path>
            </a:pathLst>
          </a:custGeom>
          <a:pattFill prst="pct2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04" name="Freeform 202"/>
          <xdr:cNvSpPr>
            <a:spLocks/>
          </xdr:cNvSpPr>
        </xdr:nvSpPr>
        <xdr:spPr bwMode="auto">
          <a:xfrm>
            <a:off x="9113714" y="2668444"/>
            <a:ext cx="458450" cy="588224"/>
          </a:xfrm>
          <a:custGeom>
            <a:avLst/>
            <a:gdLst>
              <a:gd name="T0" fmla="*/ 2147483647 w 48"/>
              <a:gd name="T1" fmla="*/ 2147483647 h 60"/>
              <a:gd name="T2" fmla="*/ 2147483647 w 48"/>
              <a:gd name="T3" fmla="*/ 2147483647 h 60"/>
              <a:gd name="T4" fmla="*/ 2147483647 w 48"/>
              <a:gd name="T5" fmla="*/ 2147483647 h 60"/>
              <a:gd name="T6" fmla="*/ 2147483647 w 48"/>
              <a:gd name="T7" fmla="*/ 2147483647 h 60"/>
              <a:gd name="T8" fmla="*/ 2147483647 w 48"/>
              <a:gd name="T9" fmla="*/ 2147483647 h 60"/>
              <a:gd name="T10" fmla="*/ 2147483647 w 48"/>
              <a:gd name="T11" fmla="*/ 2147483647 h 60"/>
              <a:gd name="T12" fmla="*/ 2147483647 w 48"/>
              <a:gd name="T13" fmla="*/ 2147483647 h 60"/>
              <a:gd name="T14" fmla="*/ 2147483647 w 48"/>
              <a:gd name="T15" fmla="*/ 2147483647 h 60"/>
              <a:gd name="T16" fmla="*/ 2147483647 w 48"/>
              <a:gd name="T17" fmla="*/ 2147483647 h 60"/>
              <a:gd name="T18" fmla="*/ 2147483647 w 48"/>
              <a:gd name="T19" fmla="*/ 2147483647 h 60"/>
              <a:gd name="T20" fmla="*/ 2147483647 w 48"/>
              <a:gd name="T21" fmla="*/ 2147483647 h 60"/>
              <a:gd name="T22" fmla="*/ 2147483647 w 48"/>
              <a:gd name="T23" fmla="*/ 2147483647 h 60"/>
              <a:gd name="T24" fmla="*/ 2147483647 w 48"/>
              <a:gd name="T25" fmla="*/ 2147483647 h 60"/>
              <a:gd name="T26" fmla="*/ 2147483647 w 48"/>
              <a:gd name="T27" fmla="*/ 2147483647 h 60"/>
              <a:gd name="T28" fmla="*/ 2147483647 w 48"/>
              <a:gd name="T29" fmla="*/ 2147483647 h 60"/>
              <a:gd name="T30" fmla="*/ 2147483647 w 48"/>
              <a:gd name="T31" fmla="*/ 2147483647 h 60"/>
              <a:gd name="T32" fmla="*/ 2147483647 w 48"/>
              <a:gd name="T33" fmla="*/ 2147483647 h 60"/>
              <a:gd name="T34" fmla="*/ 2147483647 w 48"/>
              <a:gd name="T35" fmla="*/ 2147483647 h 60"/>
              <a:gd name="T36" fmla="*/ 2147483647 w 48"/>
              <a:gd name="T37" fmla="*/ 0 h 60"/>
              <a:gd name="T38" fmla="*/ 2147483647 w 48"/>
              <a:gd name="T39" fmla="*/ 2147483647 h 60"/>
              <a:gd name="T40" fmla="*/ 0 w 48"/>
              <a:gd name="T41" fmla="*/ 2147483647 h 60"/>
              <a:gd name="T42" fmla="*/ 0 w 48"/>
              <a:gd name="T43" fmla="*/ 2147483647 h 60"/>
              <a:gd name="T44" fmla="*/ 2147483647 w 48"/>
              <a:gd name="T45" fmla="*/ 2147483647 h 60"/>
              <a:gd name="T46" fmla="*/ 2147483647 w 48"/>
              <a:gd name="T47" fmla="*/ 2147483647 h 60"/>
              <a:gd name="T48" fmla="*/ 2147483647 w 48"/>
              <a:gd name="T49" fmla="*/ 2147483647 h 60"/>
              <a:gd name="T50" fmla="*/ 2147483647 w 48"/>
              <a:gd name="T51" fmla="*/ 2147483647 h 60"/>
              <a:gd name="T52" fmla="*/ 2147483647 w 48"/>
              <a:gd name="T53" fmla="*/ 2147483647 h 60"/>
              <a:gd name="T54" fmla="*/ 2147483647 w 48"/>
              <a:gd name="T55" fmla="*/ 2147483647 h 60"/>
              <a:gd name="T56" fmla="*/ 2147483647 w 48"/>
              <a:gd name="T57" fmla="*/ 2147483647 h 60"/>
              <a:gd name="T58" fmla="*/ 2147483647 w 48"/>
              <a:gd name="T59" fmla="*/ 2147483647 h 60"/>
              <a:gd name="T60" fmla="*/ 2147483647 w 48"/>
              <a:gd name="T61" fmla="*/ 2147483647 h 60"/>
              <a:gd name="T62" fmla="*/ 2147483647 w 48"/>
              <a:gd name="T63" fmla="*/ 2147483647 h 60"/>
              <a:gd name="T64" fmla="*/ 2147483647 w 48"/>
              <a:gd name="T65" fmla="*/ 2147483647 h 60"/>
              <a:gd name="T66" fmla="*/ 2147483647 w 48"/>
              <a:gd name="T67" fmla="*/ 2147483647 h 60"/>
              <a:gd name="T68" fmla="*/ 2147483647 w 48"/>
              <a:gd name="T69" fmla="*/ 2147483647 h 60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8"/>
              <a:gd name="T106" fmla="*/ 0 h 60"/>
              <a:gd name="T107" fmla="*/ 48 w 48"/>
              <a:gd name="T108" fmla="*/ 60 h 60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8" h="60">
                <a:moveTo>
                  <a:pt x="47" y="39"/>
                </a:moveTo>
                <a:lnTo>
                  <a:pt x="46" y="39"/>
                </a:lnTo>
                <a:lnTo>
                  <a:pt x="45" y="38"/>
                </a:lnTo>
                <a:lnTo>
                  <a:pt x="44" y="37"/>
                </a:lnTo>
                <a:lnTo>
                  <a:pt x="44" y="36"/>
                </a:lnTo>
                <a:lnTo>
                  <a:pt x="43" y="35"/>
                </a:lnTo>
                <a:lnTo>
                  <a:pt x="42" y="34"/>
                </a:lnTo>
                <a:lnTo>
                  <a:pt x="41" y="33"/>
                </a:lnTo>
                <a:lnTo>
                  <a:pt x="40" y="33"/>
                </a:lnTo>
                <a:lnTo>
                  <a:pt x="39" y="31"/>
                </a:lnTo>
                <a:lnTo>
                  <a:pt x="37" y="30"/>
                </a:lnTo>
                <a:lnTo>
                  <a:pt x="37" y="29"/>
                </a:lnTo>
                <a:lnTo>
                  <a:pt x="36" y="29"/>
                </a:lnTo>
                <a:lnTo>
                  <a:pt x="36" y="28"/>
                </a:lnTo>
                <a:lnTo>
                  <a:pt x="36" y="27"/>
                </a:lnTo>
                <a:lnTo>
                  <a:pt x="35" y="27"/>
                </a:lnTo>
                <a:lnTo>
                  <a:pt x="35" y="26"/>
                </a:lnTo>
                <a:lnTo>
                  <a:pt x="34" y="25"/>
                </a:lnTo>
                <a:lnTo>
                  <a:pt x="33" y="25"/>
                </a:lnTo>
                <a:lnTo>
                  <a:pt x="33" y="22"/>
                </a:lnTo>
                <a:lnTo>
                  <a:pt x="31" y="22"/>
                </a:lnTo>
                <a:lnTo>
                  <a:pt x="29" y="18"/>
                </a:lnTo>
                <a:lnTo>
                  <a:pt x="28" y="16"/>
                </a:lnTo>
                <a:lnTo>
                  <a:pt x="28" y="15"/>
                </a:lnTo>
                <a:lnTo>
                  <a:pt x="26" y="12"/>
                </a:lnTo>
                <a:lnTo>
                  <a:pt x="25" y="10"/>
                </a:lnTo>
                <a:lnTo>
                  <a:pt x="24" y="10"/>
                </a:lnTo>
                <a:lnTo>
                  <a:pt x="24" y="9"/>
                </a:lnTo>
                <a:lnTo>
                  <a:pt x="23" y="7"/>
                </a:lnTo>
                <a:lnTo>
                  <a:pt x="1" y="0"/>
                </a:lnTo>
                <a:lnTo>
                  <a:pt x="1" y="3"/>
                </a:lnTo>
                <a:lnTo>
                  <a:pt x="1" y="9"/>
                </a:lnTo>
                <a:lnTo>
                  <a:pt x="0" y="21"/>
                </a:lnTo>
                <a:lnTo>
                  <a:pt x="0" y="24"/>
                </a:lnTo>
                <a:lnTo>
                  <a:pt x="0" y="28"/>
                </a:lnTo>
                <a:lnTo>
                  <a:pt x="0" y="30"/>
                </a:lnTo>
                <a:lnTo>
                  <a:pt x="1" y="38"/>
                </a:lnTo>
                <a:lnTo>
                  <a:pt x="1" y="41"/>
                </a:lnTo>
                <a:lnTo>
                  <a:pt x="1" y="45"/>
                </a:lnTo>
                <a:lnTo>
                  <a:pt x="2" y="46"/>
                </a:lnTo>
                <a:lnTo>
                  <a:pt x="2" y="47"/>
                </a:lnTo>
                <a:lnTo>
                  <a:pt x="3" y="49"/>
                </a:lnTo>
                <a:lnTo>
                  <a:pt x="4" y="50"/>
                </a:lnTo>
                <a:lnTo>
                  <a:pt x="8" y="55"/>
                </a:lnTo>
                <a:lnTo>
                  <a:pt x="9" y="56"/>
                </a:lnTo>
                <a:lnTo>
                  <a:pt x="11" y="56"/>
                </a:lnTo>
                <a:lnTo>
                  <a:pt x="16" y="56"/>
                </a:lnTo>
                <a:lnTo>
                  <a:pt x="26" y="56"/>
                </a:lnTo>
                <a:lnTo>
                  <a:pt x="29" y="55"/>
                </a:lnTo>
                <a:lnTo>
                  <a:pt x="30" y="55"/>
                </a:lnTo>
                <a:lnTo>
                  <a:pt x="32" y="54"/>
                </a:lnTo>
                <a:lnTo>
                  <a:pt x="33" y="60"/>
                </a:lnTo>
                <a:lnTo>
                  <a:pt x="37" y="56"/>
                </a:lnTo>
                <a:lnTo>
                  <a:pt x="43" y="48"/>
                </a:lnTo>
                <a:lnTo>
                  <a:pt x="45" y="45"/>
                </a:lnTo>
                <a:lnTo>
                  <a:pt x="47" y="43"/>
                </a:lnTo>
                <a:lnTo>
                  <a:pt x="48" y="41"/>
                </a:lnTo>
                <a:lnTo>
                  <a:pt x="47" y="40"/>
                </a:lnTo>
                <a:lnTo>
                  <a:pt x="47" y="39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05" name="Freeform 203"/>
          <xdr:cNvSpPr>
            <a:spLocks/>
          </xdr:cNvSpPr>
        </xdr:nvSpPr>
        <xdr:spPr bwMode="auto">
          <a:xfrm>
            <a:off x="5532496" y="901823"/>
            <a:ext cx="458450" cy="687236"/>
          </a:xfrm>
          <a:custGeom>
            <a:avLst/>
            <a:gdLst>
              <a:gd name="T0" fmla="*/ 2147483647 w 48"/>
              <a:gd name="T1" fmla="*/ 2147483647 h 70"/>
              <a:gd name="T2" fmla="*/ 2147483647 w 48"/>
              <a:gd name="T3" fmla="*/ 2147483647 h 70"/>
              <a:gd name="T4" fmla="*/ 2147483647 w 48"/>
              <a:gd name="T5" fmla="*/ 2147483647 h 70"/>
              <a:gd name="T6" fmla="*/ 2147483647 w 48"/>
              <a:gd name="T7" fmla="*/ 2147483647 h 70"/>
              <a:gd name="T8" fmla="*/ 2147483647 w 48"/>
              <a:gd name="T9" fmla="*/ 2147483647 h 70"/>
              <a:gd name="T10" fmla="*/ 2147483647 w 48"/>
              <a:gd name="T11" fmla="*/ 2147483647 h 70"/>
              <a:gd name="T12" fmla="*/ 2147483647 w 48"/>
              <a:gd name="T13" fmla="*/ 2147483647 h 70"/>
              <a:gd name="T14" fmla="*/ 2147483647 w 48"/>
              <a:gd name="T15" fmla="*/ 2147483647 h 70"/>
              <a:gd name="T16" fmla="*/ 2147483647 w 48"/>
              <a:gd name="T17" fmla="*/ 2147483647 h 70"/>
              <a:gd name="T18" fmla="*/ 2147483647 w 48"/>
              <a:gd name="T19" fmla="*/ 2147483647 h 70"/>
              <a:gd name="T20" fmla="*/ 2147483647 w 48"/>
              <a:gd name="T21" fmla="*/ 2147483647 h 70"/>
              <a:gd name="T22" fmla="*/ 2147483647 w 48"/>
              <a:gd name="T23" fmla="*/ 0 h 70"/>
              <a:gd name="T24" fmla="*/ 2147483647 w 48"/>
              <a:gd name="T25" fmla="*/ 2147483647 h 70"/>
              <a:gd name="T26" fmla="*/ 2147483647 w 48"/>
              <a:gd name="T27" fmla="*/ 2147483647 h 70"/>
              <a:gd name="T28" fmla="*/ 2147483647 w 48"/>
              <a:gd name="T29" fmla="*/ 2147483647 h 70"/>
              <a:gd name="T30" fmla="*/ 2147483647 w 48"/>
              <a:gd name="T31" fmla="*/ 2147483647 h 70"/>
              <a:gd name="T32" fmla="*/ 2147483647 w 48"/>
              <a:gd name="T33" fmla="*/ 2147483647 h 70"/>
              <a:gd name="T34" fmla="*/ 2147483647 w 48"/>
              <a:gd name="T35" fmla="*/ 2147483647 h 70"/>
              <a:gd name="T36" fmla="*/ 2147483647 w 48"/>
              <a:gd name="T37" fmla="*/ 2147483647 h 70"/>
              <a:gd name="T38" fmla="*/ 2147483647 w 48"/>
              <a:gd name="T39" fmla="*/ 2147483647 h 70"/>
              <a:gd name="T40" fmla="*/ 2147483647 w 48"/>
              <a:gd name="T41" fmla="*/ 2147483647 h 70"/>
              <a:gd name="T42" fmla="*/ 2147483647 w 48"/>
              <a:gd name="T43" fmla="*/ 2147483647 h 70"/>
              <a:gd name="T44" fmla="*/ 2147483647 w 48"/>
              <a:gd name="T45" fmla="*/ 2147483647 h 70"/>
              <a:gd name="T46" fmla="*/ 2147483647 w 48"/>
              <a:gd name="T47" fmla="*/ 2147483647 h 70"/>
              <a:gd name="T48" fmla="*/ 2147483647 w 48"/>
              <a:gd name="T49" fmla="*/ 2147483647 h 70"/>
              <a:gd name="T50" fmla="*/ 0 w 48"/>
              <a:gd name="T51" fmla="*/ 2147483647 h 70"/>
              <a:gd name="T52" fmla="*/ 2147483647 w 48"/>
              <a:gd name="T53" fmla="*/ 2147483647 h 70"/>
              <a:gd name="T54" fmla="*/ 2147483647 w 48"/>
              <a:gd name="T55" fmla="*/ 2147483647 h 70"/>
              <a:gd name="T56" fmla="*/ 2147483647 w 48"/>
              <a:gd name="T57" fmla="*/ 2147483647 h 70"/>
              <a:gd name="T58" fmla="*/ 2147483647 w 48"/>
              <a:gd name="T59" fmla="*/ 2147483647 h 70"/>
              <a:gd name="T60" fmla="*/ 2147483647 w 48"/>
              <a:gd name="T61" fmla="*/ 2147483647 h 70"/>
              <a:gd name="T62" fmla="*/ 2147483647 w 48"/>
              <a:gd name="T63" fmla="*/ 2147483647 h 70"/>
              <a:gd name="T64" fmla="*/ 2147483647 w 48"/>
              <a:gd name="T65" fmla="*/ 2147483647 h 70"/>
              <a:gd name="T66" fmla="*/ 2147483647 w 48"/>
              <a:gd name="T67" fmla="*/ 2147483647 h 70"/>
              <a:gd name="T68" fmla="*/ 2147483647 w 48"/>
              <a:gd name="T69" fmla="*/ 2147483647 h 70"/>
              <a:gd name="T70" fmla="*/ 2147483647 w 48"/>
              <a:gd name="T71" fmla="*/ 2147483647 h 70"/>
              <a:gd name="T72" fmla="*/ 2147483647 w 48"/>
              <a:gd name="T73" fmla="*/ 2147483647 h 70"/>
              <a:gd name="T74" fmla="*/ 2147483647 w 48"/>
              <a:gd name="T75" fmla="*/ 2147483647 h 70"/>
              <a:gd name="T76" fmla="*/ 2147483647 w 48"/>
              <a:gd name="T77" fmla="*/ 2147483647 h 70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8"/>
              <a:gd name="T118" fmla="*/ 0 h 70"/>
              <a:gd name="T119" fmla="*/ 48 w 48"/>
              <a:gd name="T120" fmla="*/ 70 h 70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8" h="70">
                <a:moveTo>
                  <a:pt x="40" y="28"/>
                </a:moveTo>
                <a:lnTo>
                  <a:pt x="40" y="28"/>
                </a:lnTo>
                <a:lnTo>
                  <a:pt x="37" y="27"/>
                </a:lnTo>
                <a:lnTo>
                  <a:pt x="26" y="25"/>
                </a:lnTo>
                <a:lnTo>
                  <a:pt x="20" y="24"/>
                </a:lnTo>
                <a:lnTo>
                  <a:pt x="12" y="23"/>
                </a:lnTo>
                <a:lnTo>
                  <a:pt x="12" y="20"/>
                </a:lnTo>
                <a:lnTo>
                  <a:pt x="14" y="15"/>
                </a:lnTo>
                <a:lnTo>
                  <a:pt x="14" y="14"/>
                </a:lnTo>
                <a:lnTo>
                  <a:pt x="14" y="13"/>
                </a:lnTo>
                <a:lnTo>
                  <a:pt x="14" y="11"/>
                </a:lnTo>
                <a:lnTo>
                  <a:pt x="15" y="8"/>
                </a:lnTo>
                <a:lnTo>
                  <a:pt x="14" y="8"/>
                </a:lnTo>
                <a:lnTo>
                  <a:pt x="11" y="6"/>
                </a:lnTo>
                <a:lnTo>
                  <a:pt x="7" y="2"/>
                </a:lnTo>
                <a:lnTo>
                  <a:pt x="6" y="0"/>
                </a:lnTo>
                <a:lnTo>
                  <a:pt x="5" y="1"/>
                </a:lnTo>
                <a:lnTo>
                  <a:pt x="4" y="0"/>
                </a:lnTo>
                <a:lnTo>
                  <a:pt x="5" y="1"/>
                </a:lnTo>
                <a:lnTo>
                  <a:pt x="5" y="5"/>
                </a:lnTo>
                <a:lnTo>
                  <a:pt x="5" y="8"/>
                </a:lnTo>
                <a:lnTo>
                  <a:pt x="5" y="11"/>
                </a:lnTo>
                <a:lnTo>
                  <a:pt x="5" y="13"/>
                </a:lnTo>
                <a:lnTo>
                  <a:pt x="5" y="14"/>
                </a:lnTo>
                <a:lnTo>
                  <a:pt x="4" y="15"/>
                </a:lnTo>
                <a:lnTo>
                  <a:pt x="3" y="18"/>
                </a:lnTo>
                <a:lnTo>
                  <a:pt x="4" y="23"/>
                </a:lnTo>
                <a:lnTo>
                  <a:pt x="4" y="24"/>
                </a:lnTo>
                <a:lnTo>
                  <a:pt x="4" y="32"/>
                </a:lnTo>
                <a:lnTo>
                  <a:pt x="4" y="33"/>
                </a:lnTo>
                <a:lnTo>
                  <a:pt x="4" y="34"/>
                </a:lnTo>
                <a:lnTo>
                  <a:pt x="3" y="39"/>
                </a:lnTo>
                <a:lnTo>
                  <a:pt x="3" y="41"/>
                </a:lnTo>
                <a:lnTo>
                  <a:pt x="3" y="43"/>
                </a:lnTo>
                <a:lnTo>
                  <a:pt x="3" y="44"/>
                </a:lnTo>
                <a:lnTo>
                  <a:pt x="3" y="46"/>
                </a:lnTo>
                <a:lnTo>
                  <a:pt x="2" y="47"/>
                </a:lnTo>
                <a:lnTo>
                  <a:pt x="2" y="48"/>
                </a:lnTo>
                <a:lnTo>
                  <a:pt x="2" y="49"/>
                </a:lnTo>
                <a:lnTo>
                  <a:pt x="3" y="51"/>
                </a:lnTo>
                <a:lnTo>
                  <a:pt x="3" y="52"/>
                </a:lnTo>
                <a:lnTo>
                  <a:pt x="2" y="55"/>
                </a:lnTo>
                <a:lnTo>
                  <a:pt x="1" y="59"/>
                </a:lnTo>
                <a:lnTo>
                  <a:pt x="1" y="61"/>
                </a:lnTo>
                <a:lnTo>
                  <a:pt x="0" y="63"/>
                </a:lnTo>
                <a:lnTo>
                  <a:pt x="12" y="67"/>
                </a:lnTo>
                <a:lnTo>
                  <a:pt x="22" y="70"/>
                </a:lnTo>
                <a:lnTo>
                  <a:pt x="24" y="70"/>
                </a:lnTo>
                <a:lnTo>
                  <a:pt x="28" y="68"/>
                </a:lnTo>
                <a:lnTo>
                  <a:pt x="32" y="69"/>
                </a:lnTo>
                <a:lnTo>
                  <a:pt x="43" y="69"/>
                </a:lnTo>
                <a:lnTo>
                  <a:pt x="46" y="69"/>
                </a:lnTo>
                <a:lnTo>
                  <a:pt x="46" y="68"/>
                </a:lnTo>
                <a:lnTo>
                  <a:pt x="46" y="62"/>
                </a:lnTo>
                <a:lnTo>
                  <a:pt x="46" y="61"/>
                </a:lnTo>
                <a:lnTo>
                  <a:pt x="46" y="60"/>
                </a:lnTo>
                <a:lnTo>
                  <a:pt x="45" y="60"/>
                </a:lnTo>
                <a:lnTo>
                  <a:pt x="44" y="59"/>
                </a:lnTo>
                <a:lnTo>
                  <a:pt x="44" y="57"/>
                </a:lnTo>
                <a:lnTo>
                  <a:pt x="45" y="54"/>
                </a:lnTo>
                <a:lnTo>
                  <a:pt x="47" y="51"/>
                </a:lnTo>
                <a:lnTo>
                  <a:pt x="47" y="49"/>
                </a:lnTo>
                <a:lnTo>
                  <a:pt x="47" y="47"/>
                </a:lnTo>
                <a:lnTo>
                  <a:pt x="47" y="44"/>
                </a:lnTo>
                <a:lnTo>
                  <a:pt x="47" y="38"/>
                </a:lnTo>
                <a:lnTo>
                  <a:pt x="48" y="33"/>
                </a:lnTo>
                <a:lnTo>
                  <a:pt x="48" y="31"/>
                </a:lnTo>
                <a:lnTo>
                  <a:pt x="40" y="28"/>
                </a:lnTo>
                <a:close/>
              </a:path>
            </a:pathLst>
          </a:custGeom>
          <a:pattFill prst="pct30">
            <a:fgClr>
              <a:schemeClr val="tx1"/>
            </a:fgClr>
            <a:bgClr>
              <a:schemeClr val="bg1"/>
            </a:bgClr>
          </a:pattFill>
          <a:ln w="9525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206" name="Freeform 204"/>
          <xdr:cNvSpPr>
            <a:spLocks/>
          </xdr:cNvSpPr>
        </xdr:nvSpPr>
        <xdr:spPr bwMode="auto">
          <a:xfrm>
            <a:off x="4371258" y="1990915"/>
            <a:ext cx="124164" cy="295086"/>
          </a:xfrm>
          <a:custGeom>
            <a:avLst/>
            <a:gdLst>
              <a:gd name="T0" fmla="*/ 2147483647 w 13"/>
              <a:gd name="T1" fmla="*/ 0 h 30"/>
              <a:gd name="T2" fmla="*/ 2147483647 w 13"/>
              <a:gd name="T3" fmla="*/ 2147483647 h 30"/>
              <a:gd name="T4" fmla="*/ 2147483647 w 13"/>
              <a:gd name="T5" fmla="*/ 2147483647 h 30"/>
              <a:gd name="T6" fmla="*/ 2147483647 w 13"/>
              <a:gd name="T7" fmla="*/ 2147483647 h 30"/>
              <a:gd name="T8" fmla="*/ 2147483647 w 13"/>
              <a:gd name="T9" fmla="*/ 2147483647 h 30"/>
              <a:gd name="T10" fmla="*/ 2147483647 w 13"/>
              <a:gd name="T11" fmla="*/ 2147483647 h 30"/>
              <a:gd name="T12" fmla="*/ 2147483647 w 13"/>
              <a:gd name="T13" fmla="*/ 2147483647 h 30"/>
              <a:gd name="T14" fmla="*/ 2147483647 w 13"/>
              <a:gd name="T15" fmla="*/ 2147483647 h 30"/>
              <a:gd name="T16" fmla="*/ 2147483647 w 13"/>
              <a:gd name="T17" fmla="*/ 2147483647 h 30"/>
              <a:gd name="T18" fmla="*/ 2147483647 w 13"/>
              <a:gd name="T19" fmla="*/ 2147483647 h 30"/>
              <a:gd name="T20" fmla="*/ 2147483647 w 13"/>
              <a:gd name="T21" fmla="*/ 2147483647 h 30"/>
              <a:gd name="T22" fmla="*/ 2147483647 w 13"/>
              <a:gd name="T23" fmla="*/ 2147483647 h 30"/>
              <a:gd name="T24" fmla="*/ 2147483647 w 13"/>
              <a:gd name="T25" fmla="*/ 2147483647 h 30"/>
              <a:gd name="T26" fmla="*/ 2147483647 w 13"/>
              <a:gd name="T27" fmla="*/ 2147483647 h 30"/>
              <a:gd name="T28" fmla="*/ 2147483647 w 13"/>
              <a:gd name="T29" fmla="*/ 2147483647 h 30"/>
              <a:gd name="T30" fmla="*/ 2147483647 w 13"/>
              <a:gd name="T31" fmla="*/ 2147483647 h 30"/>
              <a:gd name="T32" fmla="*/ 2147483647 w 13"/>
              <a:gd name="T33" fmla="*/ 2147483647 h 30"/>
              <a:gd name="T34" fmla="*/ 2147483647 w 13"/>
              <a:gd name="T35" fmla="*/ 2147483647 h 30"/>
              <a:gd name="T36" fmla="*/ 2147483647 w 13"/>
              <a:gd name="T37" fmla="*/ 2147483647 h 30"/>
              <a:gd name="T38" fmla="*/ 2147483647 w 13"/>
              <a:gd name="T39" fmla="*/ 2147483647 h 30"/>
              <a:gd name="T40" fmla="*/ 2147483647 w 13"/>
              <a:gd name="T41" fmla="*/ 2147483647 h 30"/>
              <a:gd name="T42" fmla="*/ 2147483647 w 13"/>
              <a:gd name="T43" fmla="*/ 2147483647 h 30"/>
              <a:gd name="T44" fmla="*/ 2147483647 w 13"/>
              <a:gd name="T45" fmla="*/ 2147483647 h 30"/>
              <a:gd name="T46" fmla="*/ 2147483647 w 13"/>
              <a:gd name="T47" fmla="*/ 2147483647 h 30"/>
              <a:gd name="T48" fmla="*/ 2147483647 w 13"/>
              <a:gd name="T49" fmla="*/ 2147483647 h 30"/>
              <a:gd name="T50" fmla="*/ 2147483647 w 13"/>
              <a:gd name="T51" fmla="*/ 2147483647 h 30"/>
              <a:gd name="T52" fmla="*/ 0 w 13"/>
              <a:gd name="T53" fmla="*/ 2147483647 h 30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3"/>
              <a:gd name="T82" fmla="*/ 0 h 30"/>
              <a:gd name="T83" fmla="*/ 13 w 13"/>
              <a:gd name="T84" fmla="*/ 30 h 30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3" h="30">
                <a:moveTo>
                  <a:pt x="13" y="0"/>
                </a:moveTo>
                <a:lnTo>
                  <a:pt x="13" y="1"/>
                </a:lnTo>
                <a:lnTo>
                  <a:pt x="12" y="2"/>
                </a:lnTo>
                <a:lnTo>
                  <a:pt x="12" y="3"/>
                </a:lnTo>
                <a:lnTo>
                  <a:pt x="11" y="3"/>
                </a:lnTo>
                <a:lnTo>
                  <a:pt x="11" y="5"/>
                </a:lnTo>
                <a:lnTo>
                  <a:pt x="10" y="6"/>
                </a:lnTo>
                <a:lnTo>
                  <a:pt x="10" y="7"/>
                </a:lnTo>
                <a:lnTo>
                  <a:pt x="10" y="8"/>
                </a:lnTo>
                <a:lnTo>
                  <a:pt x="10" y="9"/>
                </a:lnTo>
                <a:lnTo>
                  <a:pt x="10" y="13"/>
                </a:lnTo>
                <a:lnTo>
                  <a:pt x="10" y="15"/>
                </a:lnTo>
                <a:lnTo>
                  <a:pt x="10" y="16"/>
                </a:lnTo>
                <a:lnTo>
                  <a:pt x="10" y="17"/>
                </a:lnTo>
                <a:lnTo>
                  <a:pt x="10" y="18"/>
                </a:lnTo>
                <a:lnTo>
                  <a:pt x="10" y="19"/>
                </a:lnTo>
                <a:lnTo>
                  <a:pt x="10" y="20"/>
                </a:lnTo>
                <a:lnTo>
                  <a:pt x="9" y="21"/>
                </a:lnTo>
                <a:lnTo>
                  <a:pt x="9" y="22"/>
                </a:lnTo>
                <a:lnTo>
                  <a:pt x="8" y="22"/>
                </a:lnTo>
                <a:lnTo>
                  <a:pt x="7" y="23"/>
                </a:lnTo>
                <a:lnTo>
                  <a:pt x="6" y="25"/>
                </a:lnTo>
                <a:lnTo>
                  <a:pt x="5" y="26"/>
                </a:lnTo>
                <a:lnTo>
                  <a:pt x="4" y="27"/>
                </a:lnTo>
                <a:lnTo>
                  <a:pt x="2" y="29"/>
                </a:lnTo>
                <a:lnTo>
                  <a:pt x="0" y="3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7" name="Freeform 205"/>
          <xdr:cNvSpPr>
            <a:spLocks/>
          </xdr:cNvSpPr>
        </xdr:nvSpPr>
        <xdr:spPr bwMode="auto">
          <a:xfrm>
            <a:off x="1886413" y="2629619"/>
            <a:ext cx="124164" cy="324206"/>
          </a:xfrm>
          <a:custGeom>
            <a:avLst/>
            <a:gdLst>
              <a:gd name="T0" fmla="*/ 2147483647 w 13"/>
              <a:gd name="T1" fmla="*/ 2147483647 h 33"/>
              <a:gd name="T2" fmla="*/ 2147483647 w 13"/>
              <a:gd name="T3" fmla="*/ 2147483647 h 33"/>
              <a:gd name="T4" fmla="*/ 2147483647 w 13"/>
              <a:gd name="T5" fmla="*/ 2147483647 h 33"/>
              <a:gd name="T6" fmla="*/ 2147483647 w 13"/>
              <a:gd name="T7" fmla="*/ 2147483647 h 33"/>
              <a:gd name="T8" fmla="*/ 2147483647 w 13"/>
              <a:gd name="T9" fmla="*/ 2147483647 h 33"/>
              <a:gd name="T10" fmla="*/ 2147483647 w 13"/>
              <a:gd name="T11" fmla="*/ 2147483647 h 33"/>
              <a:gd name="T12" fmla="*/ 2147483647 w 13"/>
              <a:gd name="T13" fmla="*/ 2147483647 h 33"/>
              <a:gd name="T14" fmla="*/ 2147483647 w 13"/>
              <a:gd name="T15" fmla="*/ 2147483647 h 33"/>
              <a:gd name="T16" fmla="*/ 2147483647 w 13"/>
              <a:gd name="T17" fmla="*/ 2147483647 h 33"/>
              <a:gd name="T18" fmla="*/ 2147483647 w 13"/>
              <a:gd name="T19" fmla="*/ 2147483647 h 33"/>
              <a:gd name="T20" fmla="*/ 2147483647 w 13"/>
              <a:gd name="T21" fmla="*/ 2147483647 h 33"/>
              <a:gd name="T22" fmla="*/ 2147483647 w 13"/>
              <a:gd name="T23" fmla="*/ 2147483647 h 33"/>
              <a:gd name="T24" fmla="*/ 2147483647 w 13"/>
              <a:gd name="T25" fmla="*/ 2147483647 h 33"/>
              <a:gd name="T26" fmla="*/ 2147483647 w 13"/>
              <a:gd name="T27" fmla="*/ 2147483647 h 33"/>
              <a:gd name="T28" fmla="*/ 0 w 13"/>
              <a:gd name="T29" fmla="*/ 2147483647 h 33"/>
              <a:gd name="T30" fmla="*/ 0 w 13"/>
              <a:gd name="T31" fmla="*/ 2147483647 h 33"/>
              <a:gd name="T32" fmla="*/ 0 w 13"/>
              <a:gd name="T33" fmla="*/ 2147483647 h 33"/>
              <a:gd name="T34" fmla="*/ 2147483647 w 13"/>
              <a:gd name="T35" fmla="*/ 0 h 3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3"/>
              <a:gd name="T55" fmla="*/ 0 h 33"/>
              <a:gd name="T56" fmla="*/ 13 w 13"/>
              <a:gd name="T57" fmla="*/ 33 h 3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3" h="33">
                <a:moveTo>
                  <a:pt x="13" y="33"/>
                </a:moveTo>
                <a:lnTo>
                  <a:pt x="13" y="32"/>
                </a:lnTo>
                <a:lnTo>
                  <a:pt x="11" y="28"/>
                </a:lnTo>
                <a:lnTo>
                  <a:pt x="10" y="24"/>
                </a:lnTo>
                <a:lnTo>
                  <a:pt x="10" y="21"/>
                </a:lnTo>
                <a:lnTo>
                  <a:pt x="9" y="19"/>
                </a:lnTo>
                <a:lnTo>
                  <a:pt x="8" y="16"/>
                </a:lnTo>
                <a:lnTo>
                  <a:pt x="8" y="14"/>
                </a:lnTo>
                <a:lnTo>
                  <a:pt x="8" y="8"/>
                </a:lnTo>
                <a:lnTo>
                  <a:pt x="8" y="6"/>
                </a:lnTo>
                <a:lnTo>
                  <a:pt x="7" y="5"/>
                </a:lnTo>
                <a:lnTo>
                  <a:pt x="5" y="6"/>
                </a:lnTo>
                <a:lnTo>
                  <a:pt x="3" y="7"/>
                </a:lnTo>
                <a:lnTo>
                  <a:pt x="0" y="9"/>
                </a:lnTo>
                <a:lnTo>
                  <a:pt x="0" y="4"/>
                </a:lnTo>
                <a:lnTo>
                  <a:pt x="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8" name="Freeform 206"/>
          <xdr:cNvSpPr>
            <a:spLocks/>
          </xdr:cNvSpPr>
        </xdr:nvSpPr>
        <xdr:spPr bwMode="auto">
          <a:xfrm>
            <a:off x="2961692" y="2629619"/>
            <a:ext cx="57307" cy="324206"/>
          </a:xfrm>
          <a:custGeom>
            <a:avLst/>
            <a:gdLst>
              <a:gd name="T0" fmla="*/ 2147483647 w 6"/>
              <a:gd name="T1" fmla="*/ 2147483647 h 33"/>
              <a:gd name="T2" fmla="*/ 2147483647 w 6"/>
              <a:gd name="T3" fmla="*/ 2147483647 h 33"/>
              <a:gd name="T4" fmla="*/ 2147483647 w 6"/>
              <a:gd name="T5" fmla="*/ 2147483647 h 33"/>
              <a:gd name="T6" fmla="*/ 0 w 6"/>
              <a:gd name="T7" fmla="*/ 2147483647 h 33"/>
              <a:gd name="T8" fmla="*/ 2147483647 w 6"/>
              <a:gd name="T9" fmla="*/ 2147483647 h 33"/>
              <a:gd name="T10" fmla="*/ 0 w 6"/>
              <a:gd name="T11" fmla="*/ 2147483647 h 33"/>
              <a:gd name="T12" fmla="*/ 2147483647 w 6"/>
              <a:gd name="T13" fmla="*/ 2147483647 h 33"/>
              <a:gd name="T14" fmla="*/ 2147483647 w 6"/>
              <a:gd name="T15" fmla="*/ 2147483647 h 33"/>
              <a:gd name="T16" fmla="*/ 2147483647 w 6"/>
              <a:gd name="T17" fmla="*/ 2147483647 h 33"/>
              <a:gd name="T18" fmla="*/ 2147483647 w 6"/>
              <a:gd name="T19" fmla="*/ 2147483647 h 33"/>
              <a:gd name="T20" fmla="*/ 2147483647 w 6"/>
              <a:gd name="T21" fmla="*/ 2147483647 h 33"/>
              <a:gd name="T22" fmla="*/ 2147483647 w 6"/>
              <a:gd name="T23" fmla="*/ 0 h 3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33"/>
              <a:gd name="T38" fmla="*/ 6 w 6"/>
              <a:gd name="T39" fmla="*/ 33 h 3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33">
                <a:moveTo>
                  <a:pt x="6" y="33"/>
                </a:moveTo>
                <a:lnTo>
                  <a:pt x="5" y="27"/>
                </a:lnTo>
                <a:lnTo>
                  <a:pt x="2" y="22"/>
                </a:lnTo>
                <a:lnTo>
                  <a:pt x="0" y="12"/>
                </a:lnTo>
                <a:lnTo>
                  <a:pt x="1" y="10"/>
                </a:lnTo>
                <a:lnTo>
                  <a:pt x="0" y="9"/>
                </a:lnTo>
                <a:lnTo>
                  <a:pt x="1" y="7"/>
                </a:lnTo>
                <a:lnTo>
                  <a:pt x="1" y="3"/>
                </a:lnTo>
                <a:lnTo>
                  <a:pt x="2" y="3"/>
                </a:lnTo>
                <a:lnTo>
                  <a:pt x="3" y="1"/>
                </a:lnTo>
                <a:lnTo>
                  <a:pt x="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9" name="Freeform 207"/>
          <xdr:cNvSpPr>
            <a:spLocks/>
          </xdr:cNvSpPr>
        </xdr:nvSpPr>
        <xdr:spPr bwMode="auto">
          <a:xfrm>
            <a:off x="4122932" y="2649031"/>
            <a:ext cx="181470" cy="205780"/>
          </a:xfrm>
          <a:custGeom>
            <a:avLst/>
            <a:gdLst>
              <a:gd name="T0" fmla="*/ 2147483647 w 19"/>
              <a:gd name="T1" fmla="*/ 0 h 21"/>
              <a:gd name="T2" fmla="*/ 2147483647 w 19"/>
              <a:gd name="T3" fmla="*/ 2147483647 h 21"/>
              <a:gd name="T4" fmla="*/ 2147483647 w 19"/>
              <a:gd name="T5" fmla="*/ 2147483647 h 21"/>
              <a:gd name="T6" fmla="*/ 0 w 19"/>
              <a:gd name="T7" fmla="*/ 2147483647 h 21"/>
              <a:gd name="T8" fmla="*/ 0 w 19"/>
              <a:gd name="T9" fmla="*/ 2147483647 h 2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21"/>
              <a:gd name="T17" fmla="*/ 19 w 19"/>
              <a:gd name="T18" fmla="*/ 21 h 2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21">
                <a:moveTo>
                  <a:pt x="19" y="0"/>
                </a:moveTo>
                <a:lnTo>
                  <a:pt x="16" y="3"/>
                </a:lnTo>
                <a:lnTo>
                  <a:pt x="8" y="13"/>
                </a:lnTo>
                <a:lnTo>
                  <a:pt x="0" y="20"/>
                </a:lnTo>
                <a:lnTo>
                  <a:pt x="0" y="2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0" name="Freeform 208"/>
          <xdr:cNvSpPr>
            <a:spLocks/>
          </xdr:cNvSpPr>
        </xdr:nvSpPr>
        <xdr:spPr bwMode="auto">
          <a:xfrm>
            <a:off x="4304401" y="3159606"/>
            <a:ext cx="267429" cy="19412"/>
          </a:xfrm>
          <a:custGeom>
            <a:avLst/>
            <a:gdLst>
              <a:gd name="T0" fmla="*/ 0 w 28"/>
              <a:gd name="T1" fmla="*/ 2147483647 h 2"/>
              <a:gd name="T2" fmla="*/ 2147483647 w 28"/>
              <a:gd name="T3" fmla="*/ 2147483647 h 2"/>
              <a:gd name="T4" fmla="*/ 2147483647 w 28"/>
              <a:gd name="T5" fmla="*/ 0 h 2"/>
              <a:gd name="T6" fmla="*/ 2147483647 w 28"/>
              <a:gd name="T7" fmla="*/ 2147483647 h 2"/>
              <a:gd name="T8" fmla="*/ 2147483647 w 28"/>
              <a:gd name="T9" fmla="*/ 2147483647 h 2"/>
              <a:gd name="T10" fmla="*/ 2147483647 w 28"/>
              <a:gd name="T11" fmla="*/ 2147483647 h 2"/>
              <a:gd name="T12" fmla="*/ 2147483647 w 28"/>
              <a:gd name="T13" fmla="*/ 2147483647 h 2"/>
              <a:gd name="T14" fmla="*/ 2147483647 w 28"/>
              <a:gd name="T15" fmla="*/ 2147483647 h 2"/>
              <a:gd name="T16" fmla="*/ 2147483647 w 28"/>
              <a:gd name="T17" fmla="*/ 2147483647 h 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8"/>
              <a:gd name="T28" fmla="*/ 0 h 2"/>
              <a:gd name="T29" fmla="*/ 28 w 28"/>
              <a:gd name="T30" fmla="*/ 2 h 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8" h="2">
                <a:moveTo>
                  <a:pt x="0" y="1"/>
                </a:moveTo>
                <a:lnTo>
                  <a:pt x="2" y="1"/>
                </a:lnTo>
                <a:lnTo>
                  <a:pt x="8" y="0"/>
                </a:lnTo>
                <a:lnTo>
                  <a:pt x="14" y="1"/>
                </a:lnTo>
                <a:lnTo>
                  <a:pt x="17" y="2"/>
                </a:lnTo>
                <a:lnTo>
                  <a:pt x="19" y="1"/>
                </a:lnTo>
                <a:lnTo>
                  <a:pt x="20" y="1"/>
                </a:lnTo>
                <a:lnTo>
                  <a:pt x="26" y="2"/>
                </a:lnTo>
                <a:lnTo>
                  <a:pt x="28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1" name="Freeform 209"/>
          <xdr:cNvSpPr>
            <a:spLocks/>
          </xdr:cNvSpPr>
        </xdr:nvSpPr>
        <xdr:spPr bwMode="auto">
          <a:xfrm>
            <a:off x="2323767" y="3394506"/>
            <a:ext cx="181470" cy="176662"/>
          </a:xfrm>
          <a:custGeom>
            <a:avLst/>
            <a:gdLst>
              <a:gd name="T0" fmla="*/ 0 w 19"/>
              <a:gd name="T1" fmla="*/ 2147483647 h 18"/>
              <a:gd name="T2" fmla="*/ 2147483647 w 19"/>
              <a:gd name="T3" fmla="*/ 2147483647 h 18"/>
              <a:gd name="T4" fmla="*/ 2147483647 w 19"/>
              <a:gd name="T5" fmla="*/ 2147483647 h 18"/>
              <a:gd name="T6" fmla="*/ 2147483647 w 19"/>
              <a:gd name="T7" fmla="*/ 2147483647 h 18"/>
              <a:gd name="T8" fmla="*/ 2147483647 w 19"/>
              <a:gd name="T9" fmla="*/ 0 h 1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18"/>
              <a:gd name="T17" fmla="*/ 19 w 19"/>
              <a:gd name="T18" fmla="*/ 18 h 1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18">
                <a:moveTo>
                  <a:pt x="0" y="18"/>
                </a:moveTo>
                <a:lnTo>
                  <a:pt x="9" y="17"/>
                </a:lnTo>
                <a:lnTo>
                  <a:pt x="12" y="16"/>
                </a:lnTo>
                <a:lnTo>
                  <a:pt x="13" y="14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2" name="Freeform 210"/>
          <xdr:cNvSpPr>
            <a:spLocks/>
          </xdr:cNvSpPr>
        </xdr:nvSpPr>
        <xdr:spPr bwMode="auto">
          <a:xfrm>
            <a:off x="4304401" y="3974972"/>
            <a:ext cx="267429" cy="38825"/>
          </a:xfrm>
          <a:custGeom>
            <a:avLst/>
            <a:gdLst>
              <a:gd name="T0" fmla="*/ 2147483647 w 28"/>
              <a:gd name="T1" fmla="*/ 2147483647 h 4"/>
              <a:gd name="T2" fmla="*/ 2147483647 w 28"/>
              <a:gd name="T3" fmla="*/ 2147483647 h 4"/>
              <a:gd name="T4" fmla="*/ 2147483647 w 28"/>
              <a:gd name="T5" fmla="*/ 2147483647 h 4"/>
              <a:gd name="T6" fmla="*/ 2147483647 w 28"/>
              <a:gd name="T7" fmla="*/ 2147483647 h 4"/>
              <a:gd name="T8" fmla="*/ 2147483647 w 28"/>
              <a:gd name="T9" fmla="*/ 2147483647 h 4"/>
              <a:gd name="T10" fmla="*/ 2147483647 w 28"/>
              <a:gd name="T11" fmla="*/ 0 h 4"/>
              <a:gd name="T12" fmla="*/ 2147483647 w 28"/>
              <a:gd name="T13" fmla="*/ 0 h 4"/>
              <a:gd name="T14" fmla="*/ 2147483647 w 28"/>
              <a:gd name="T15" fmla="*/ 0 h 4"/>
              <a:gd name="T16" fmla="*/ 0 w 28"/>
              <a:gd name="T17" fmla="*/ 2147483647 h 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8"/>
              <a:gd name="T28" fmla="*/ 0 h 4"/>
              <a:gd name="T29" fmla="*/ 28 w 28"/>
              <a:gd name="T30" fmla="*/ 4 h 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8" h="4">
                <a:moveTo>
                  <a:pt x="28" y="4"/>
                </a:moveTo>
                <a:lnTo>
                  <a:pt x="24" y="3"/>
                </a:lnTo>
                <a:lnTo>
                  <a:pt x="22" y="3"/>
                </a:lnTo>
                <a:lnTo>
                  <a:pt x="18" y="1"/>
                </a:lnTo>
                <a:lnTo>
                  <a:pt x="12" y="1"/>
                </a:lnTo>
                <a:lnTo>
                  <a:pt x="8" y="0"/>
                </a:lnTo>
                <a:lnTo>
                  <a:pt x="7" y="0"/>
                </a:lnTo>
                <a:lnTo>
                  <a:pt x="3" y="0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3" name="Freeform 211"/>
          <xdr:cNvSpPr>
            <a:spLocks/>
          </xdr:cNvSpPr>
        </xdr:nvSpPr>
        <xdr:spPr bwMode="auto">
          <a:xfrm>
            <a:off x="6370993" y="2315120"/>
            <a:ext cx="114612" cy="9707"/>
          </a:xfrm>
          <a:custGeom>
            <a:avLst/>
            <a:gdLst>
              <a:gd name="T0" fmla="*/ 2147483647 w 12"/>
              <a:gd name="T1" fmla="*/ 0 h 1"/>
              <a:gd name="T2" fmla="*/ 2147483647 w 12"/>
              <a:gd name="T3" fmla="*/ 0 h 1"/>
              <a:gd name="T4" fmla="*/ 2147483647 w 12"/>
              <a:gd name="T5" fmla="*/ 0 h 1"/>
              <a:gd name="T6" fmla="*/ 2147483647 w 12"/>
              <a:gd name="T7" fmla="*/ 0 h 1"/>
              <a:gd name="T8" fmla="*/ 2147483647 w 12"/>
              <a:gd name="T9" fmla="*/ 0 h 1"/>
              <a:gd name="T10" fmla="*/ 0 w 12"/>
              <a:gd name="T11" fmla="*/ 2147483647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2"/>
              <a:gd name="T19" fmla="*/ 0 h 1"/>
              <a:gd name="T20" fmla="*/ 12 w 12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2" h="1">
                <a:moveTo>
                  <a:pt x="12" y="0"/>
                </a:moveTo>
                <a:lnTo>
                  <a:pt x="10" y="0"/>
                </a:lnTo>
                <a:lnTo>
                  <a:pt x="6" y="0"/>
                </a:lnTo>
                <a:lnTo>
                  <a:pt x="4" y="0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4" name="Freeform 212"/>
          <xdr:cNvSpPr>
            <a:spLocks/>
          </xdr:cNvSpPr>
        </xdr:nvSpPr>
        <xdr:spPr bwMode="auto">
          <a:xfrm>
            <a:off x="6342341" y="2491783"/>
            <a:ext cx="162368" cy="128130"/>
          </a:xfrm>
          <a:custGeom>
            <a:avLst/>
            <a:gdLst>
              <a:gd name="T0" fmla="*/ 0 w 17"/>
              <a:gd name="T1" fmla="*/ 0 h 13"/>
              <a:gd name="T2" fmla="*/ 2147483647 w 17"/>
              <a:gd name="T3" fmla="*/ 2147483647 h 13"/>
              <a:gd name="T4" fmla="*/ 2147483647 w 17"/>
              <a:gd name="T5" fmla="*/ 2147483647 h 13"/>
              <a:gd name="T6" fmla="*/ 2147483647 w 17"/>
              <a:gd name="T7" fmla="*/ 2147483647 h 13"/>
              <a:gd name="T8" fmla="*/ 2147483647 w 17"/>
              <a:gd name="T9" fmla="*/ 2147483647 h 13"/>
              <a:gd name="T10" fmla="*/ 2147483647 w 17"/>
              <a:gd name="T11" fmla="*/ 2147483647 h 13"/>
              <a:gd name="T12" fmla="*/ 2147483647 w 17"/>
              <a:gd name="T13" fmla="*/ 2147483647 h 13"/>
              <a:gd name="T14" fmla="*/ 2147483647 w 17"/>
              <a:gd name="T15" fmla="*/ 2147483647 h 13"/>
              <a:gd name="T16" fmla="*/ 2147483647 w 17"/>
              <a:gd name="T17" fmla="*/ 2147483647 h 13"/>
              <a:gd name="T18" fmla="*/ 2147483647 w 17"/>
              <a:gd name="T19" fmla="*/ 2147483647 h 13"/>
              <a:gd name="T20" fmla="*/ 2147483647 w 17"/>
              <a:gd name="T21" fmla="*/ 2147483647 h 13"/>
              <a:gd name="T22" fmla="*/ 2147483647 w 17"/>
              <a:gd name="T23" fmla="*/ 2147483647 h 13"/>
              <a:gd name="T24" fmla="*/ 2147483647 w 17"/>
              <a:gd name="T25" fmla="*/ 2147483647 h 13"/>
              <a:gd name="T26" fmla="*/ 2147483647 w 17"/>
              <a:gd name="T27" fmla="*/ 2147483647 h 13"/>
              <a:gd name="T28" fmla="*/ 2147483647 w 17"/>
              <a:gd name="T29" fmla="*/ 2147483647 h 13"/>
              <a:gd name="T30" fmla="*/ 2147483647 w 17"/>
              <a:gd name="T31" fmla="*/ 2147483647 h 13"/>
              <a:gd name="T32" fmla="*/ 2147483647 w 17"/>
              <a:gd name="T33" fmla="*/ 2147483647 h 13"/>
              <a:gd name="T34" fmla="*/ 2147483647 w 17"/>
              <a:gd name="T35" fmla="*/ 2147483647 h 13"/>
              <a:gd name="T36" fmla="*/ 2147483647 w 17"/>
              <a:gd name="T37" fmla="*/ 2147483647 h 13"/>
              <a:gd name="T38" fmla="*/ 2147483647 w 17"/>
              <a:gd name="T39" fmla="*/ 2147483647 h 13"/>
              <a:gd name="T40" fmla="*/ 2147483647 w 17"/>
              <a:gd name="T41" fmla="*/ 2147483647 h 13"/>
              <a:gd name="T42" fmla="*/ 2147483647 w 17"/>
              <a:gd name="T43" fmla="*/ 2147483647 h 13"/>
              <a:gd name="T44" fmla="*/ 2147483647 w 17"/>
              <a:gd name="T45" fmla="*/ 2147483647 h 13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7"/>
              <a:gd name="T70" fmla="*/ 0 h 13"/>
              <a:gd name="T71" fmla="*/ 17 w 17"/>
              <a:gd name="T72" fmla="*/ 13 h 13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7" h="13">
                <a:moveTo>
                  <a:pt x="0" y="0"/>
                </a:moveTo>
                <a:lnTo>
                  <a:pt x="1" y="1"/>
                </a:lnTo>
                <a:lnTo>
                  <a:pt x="2" y="1"/>
                </a:lnTo>
                <a:lnTo>
                  <a:pt x="3" y="2"/>
                </a:lnTo>
                <a:lnTo>
                  <a:pt x="4" y="2"/>
                </a:lnTo>
                <a:lnTo>
                  <a:pt x="6" y="3"/>
                </a:lnTo>
                <a:lnTo>
                  <a:pt x="7" y="3"/>
                </a:lnTo>
                <a:lnTo>
                  <a:pt x="8" y="3"/>
                </a:lnTo>
                <a:lnTo>
                  <a:pt x="10" y="3"/>
                </a:lnTo>
                <a:lnTo>
                  <a:pt x="12" y="2"/>
                </a:lnTo>
                <a:lnTo>
                  <a:pt x="13" y="1"/>
                </a:lnTo>
                <a:lnTo>
                  <a:pt x="17" y="2"/>
                </a:lnTo>
                <a:lnTo>
                  <a:pt x="17" y="3"/>
                </a:lnTo>
                <a:lnTo>
                  <a:pt x="17" y="4"/>
                </a:lnTo>
                <a:lnTo>
                  <a:pt x="16" y="6"/>
                </a:lnTo>
                <a:lnTo>
                  <a:pt x="16" y="8"/>
                </a:lnTo>
                <a:lnTo>
                  <a:pt x="15" y="10"/>
                </a:lnTo>
                <a:lnTo>
                  <a:pt x="14" y="11"/>
                </a:lnTo>
                <a:lnTo>
                  <a:pt x="13" y="12"/>
                </a:lnTo>
                <a:lnTo>
                  <a:pt x="12" y="1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5" name="Freeform 213"/>
          <xdr:cNvSpPr>
            <a:spLocks/>
          </xdr:cNvSpPr>
        </xdr:nvSpPr>
        <xdr:spPr bwMode="auto">
          <a:xfrm>
            <a:off x="5037835" y="2746095"/>
            <a:ext cx="171919" cy="207730"/>
          </a:xfrm>
          <a:custGeom>
            <a:avLst/>
            <a:gdLst>
              <a:gd name="T0" fmla="*/ 2147483647 w 18"/>
              <a:gd name="T1" fmla="*/ 2147483647 h 21"/>
              <a:gd name="T2" fmla="*/ 2147483647 w 18"/>
              <a:gd name="T3" fmla="*/ 2147483647 h 21"/>
              <a:gd name="T4" fmla="*/ 2147483647 w 18"/>
              <a:gd name="T5" fmla="*/ 2147483647 h 21"/>
              <a:gd name="T6" fmla="*/ 2147483647 w 18"/>
              <a:gd name="T7" fmla="*/ 2147483647 h 21"/>
              <a:gd name="T8" fmla="*/ 2147483647 w 18"/>
              <a:gd name="T9" fmla="*/ 2147483647 h 21"/>
              <a:gd name="T10" fmla="*/ 2147483647 w 18"/>
              <a:gd name="T11" fmla="*/ 2147483647 h 21"/>
              <a:gd name="T12" fmla="*/ 0 w 18"/>
              <a:gd name="T13" fmla="*/ 2147483647 h 21"/>
              <a:gd name="T14" fmla="*/ 0 w 18"/>
              <a:gd name="T15" fmla="*/ 2147483647 h 21"/>
              <a:gd name="T16" fmla="*/ 0 w 18"/>
              <a:gd name="T17" fmla="*/ 0 h 21"/>
              <a:gd name="T18" fmla="*/ 0 w 18"/>
              <a:gd name="T19" fmla="*/ 0 h 21"/>
              <a:gd name="T20" fmla="*/ 2147483647 w 18"/>
              <a:gd name="T21" fmla="*/ 0 h 21"/>
              <a:gd name="T22" fmla="*/ 2147483647 w 18"/>
              <a:gd name="T23" fmla="*/ 0 h 21"/>
              <a:gd name="T24" fmla="*/ 2147483647 w 18"/>
              <a:gd name="T25" fmla="*/ 2147483647 h 21"/>
              <a:gd name="T26" fmla="*/ 2147483647 w 18"/>
              <a:gd name="T27" fmla="*/ 2147483647 h 21"/>
              <a:gd name="T28" fmla="*/ 2147483647 w 18"/>
              <a:gd name="T29" fmla="*/ 2147483647 h 21"/>
              <a:gd name="T30" fmla="*/ 2147483647 w 18"/>
              <a:gd name="T31" fmla="*/ 2147483647 h 21"/>
              <a:gd name="T32" fmla="*/ 2147483647 w 18"/>
              <a:gd name="T33" fmla="*/ 2147483647 h 21"/>
              <a:gd name="T34" fmla="*/ 2147483647 w 18"/>
              <a:gd name="T35" fmla="*/ 2147483647 h 21"/>
              <a:gd name="T36" fmla="*/ 2147483647 w 18"/>
              <a:gd name="T37" fmla="*/ 2147483647 h 21"/>
              <a:gd name="T38" fmla="*/ 2147483647 w 18"/>
              <a:gd name="T39" fmla="*/ 2147483647 h 21"/>
              <a:gd name="T40" fmla="*/ 2147483647 w 18"/>
              <a:gd name="T41" fmla="*/ 2147483647 h 21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8"/>
              <a:gd name="T64" fmla="*/ 0 h 21"/>
              <a:gd name="T65" fmla="*/ 18 w 18"/>
              <a:gd name="T66" fmla="*/ 21 h 21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8" h="21">
                <a:moveTo>
                  <a:pt x="3" y="21"/>
                </a:moveTo>
                <a:lnTo>
                  <a:pt x="3" y="20"/>
                </a:lnTo>
                <a:lnTo>
                  <a:pt x="2" y="17"/>
                </a:lnTo>
                <a:lnTo>
                  <a:pt x="1" y="12"/>
                </a:lnTo>
                <a:lnTo>
                  <a:pt x="1" y="11"/>
                </a:lnTo>
                <a:lnTo>
                  <a:pt x="1" y="7"/>
                </a:lnTo>
                <a:lnTo>
                  <a:pt x="0" y="4"/>
                </a:lnTo>
                <a:lnTo>
                  <a:pt x="0" y="3"/>
                </a:lnTo>
                <a:lnTo>
                  <a:pt x="0" y="0"/>
                </a:lnTo>
                <a:lnTo>
                  <a:pt x="3" y="0"/>
                </a:lnTo>
                <a:lnTo>
                  <a:pt x="4" y="0"/>
                </a:lnTo>
                <a:lnTo>
                  <a:pt x="7" y="1"/>
                </a:lnTo>
                <a:lnTo>
                  <a:pt x="8" y="2"/>
                </a:lnTo>
                <a:lnTo>
                  <a:pt x="10" y="3"/>
                </a:lnTo>
                <a:lnTo>
                  <a:pt x="12" y="2"/>
                </a:lnTo>
                <a:lnTo>
                  <a:pt x="13" y="2"/>
                </a:lnTo>
                <a:lnTo>
                  <a:pt x="14" y="2"/>
                </a:lnTo>
                <a:lnTo>
                  <a:pt x="15" y="2"/>
                </a:lnTo>
                <a:lnTo>
                  <a:pt x="18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6" name="Freeform 214"/>
          <xdr:cNvSpPr>
            <a:spLocks/>
          </xdr:cNvSpPr>
        </xdr:nvSpPr>
        <xdr:spPr bwMode="auto">
          <a:xfrm>
            <a:off x="5467632" y="2639326"/>
            <a:ext cx="160375" cy="225192"/>
          </a:xfrm>
          <a:custGeom>
            <a:avLst/>
            <a:gdLst>
              <a:gd name="T0" fmla="*/ 2147483647 w 17"/>
              <a:gd name="T1" fmla="*/ 0 h 23"/>
              <a:gd name="T2" fmla="*/ 2147483647 w 17"/>
              <a:gd name="T3" fmla="*/ 2147483647 h 23"/>
              <a:gd name="T4" fmla="*/ 2147483647 w 17"/>
              <a:gd name="T5" fmla="*/ 2147483647 h 23"/>
              <a:gd name="T6" fmla="*/ 2147483647 w 17"/>
              <a:gd name="T7" fmla="*/ 2147483647 h 23"/>
              <a:gd name="T8" fmla="*/ 2147483647 w 17"/>
              <a:gd name="T9" fmla="*/ 2147483647 h 23"/>
              <a:gd name="T10" fmla="*/ 0 w 17"/>
              <a:gd name="T11" fmla="*/ 2147483647 h 2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7"/>
              <a:gd name="T19" fmla="*/ 0 h 23"/>
              <a:gd name="T20" fmla="*/ 17 w 17"/>
              <a:gd name="T21" fmla="*/ 23 h 2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7" h="23">
                <a:moveTo>
                  <a:pt x="17" y="0"/>
                </a:moveTo>
                <a:lnTo>
                  <a:pt x="17" y="21"/>
                </a:lnTo>
                <a:lnTo>
                  <a:pt x="16" y="22"/>
                </a:lnTo>
                <a:lnTo>
                  <a:pt x="9" y="22"/>
                </a:lnTo>
                <a:lnTo>
                  <a:pt x="5" y="22"/>
                </a:lnTo>
                <a:lnTo>
                  <a:pt x="0" y="2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" name="Freeform 215"/>
          <xdr:cNvSpPr>
            <a:spLocks/>
          </xdr:cNvSpPr>
        </xdr:nvSpPr>
        <xdr:spPr bwMode="auto">
          <a:xfrm>
            <a:off x="6351891" y="2619913"/>
            <a:ext cx="114612" cy="254312"/>
          </a:xfrm>
          <a:custGeom>
            <a:avLst/>
            <a:gdLst>
              <a:gd name="T0" fmla="*/ 2147483647 w 12"/>
              <a:gd name="T1" fmla="*/ 0 h 26"/>
              <a:gd name="T2" fmla="*/ 2147483647 w 12"/>
              <a:gd name="T3" fmla="*/ 2147483647 h 26"/>
              <a:gd name="T4" fmla="*/ 2147483647 w 12"/>
              <a:gd name="T5" fmla="*/ 2147483647 h 26"/>
              <a:gd name="T6" fmla="*/ 2147483647 w 12"/>
              <a:gd name="T7" fmla="*/ 2147483647 h 26"/>
              <a:gd name="T8" fmla="*/ 2147483647 w 12"/>
              <a:gd name="T9" fmla="*/ 2147483647 h 26"/>
              <a:gd name="T10" fmla="*/ 2147483647 w 12"/>
              <a:gd name="T11" fmla="*/ 2147483647 h 26"/>
              <a:gd name="T12" fmla="*/ 2147483647 w 12"/>
              <a:gd name="T13" fmla="*/ 2147483647 h 26"/>
              <a:gd name="T14" fmla="*/ 2147483647 w 12"/>
              <a:gd name="T15" fmla="*/ 2147483647 h 26"/>
              <a:gd name="T16" fmla="*/ 0 w 12"/>
              <a:gd name="T17" fmla="*/ 2147483647 h 2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2"/>
              <a:gd name="T28" fmla="*/ 0 h 26"/>
              <a:gd name="T29" fmla="*/ 12 w 12"/>
              <a:gd name="T30" fmla="*/ 26 h 2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2" h="26">
                <a:moveTo>
                  <a:pt x="12" y="0"/>
                </a:moveTo>
                <a:lnTo>
                  <a:pt x="11" y="1"/>
                </a:lnTo>
                <a:lnTo>
                  <a:pt x="11" y="3"/>
                </a:lnTo>
                <a:lnTo>
                  <a:pt x="11" y="5"/>
                </a:lnTo>
                <a:lnTo>
                  <a:pt x="11" y="6"/>
                </a:lnTo>
                <a:lnTo>
                  <a:pt x="11" y="16"/>
                </a:lnTo>
                <a:lnTo>
                  <a:pt x="11" y="26"/>
                </a:lnTo>
                <a:lnTo>
                  <a:pt x="4" y="26"/>
                </a:lnTo>
                <a:lnTo>
                  <a:pt x="0" y="2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8" name="Freeform 216"/>
          <xdr:cNvSpPr>
            <a:spLocks/>
          </xdr:cNvSpPr>
        </xdr:nvSpPr>
        <xdr:spPr bwMode="auto">
          <a:xfrm>
            <a:off x="7543775" y="2629619"/>
            <a:ext cx="64864" cy="324206"/>
          </a:xfrm>
          <a:custGeom>
            <a:avLst/>
            <a:gdLst>
              <a:gd name="T0" fmla="*/ 2147483647 w 7"/>
              <a:gd name="T1" fmla="*/ 2147483647 h 33"/>
              <a:gd name="T2" fmla="*/ 2147483647 w 7"/>
              <a:gd name="T3" fmla="*/ 2147483647 h 33"/>
              <a:gd name="T4" fmla="*/ 2147483647 w 7"/>
              <a:gd name="T5" fmla="*/ 2147483647 h 33"/>
              <a:gd name="T6" fmla="*/ 2147483647 w 7"/>
              <a:gd name="T7" fmla="*/ 2147483647 h 33"/>
              <a:gd name="T8" fmla="*/ 2147483647 w 7"/>
              <a:gd name="T9" fmla="*/ 2147483647 h 33"/>
              <a:gd name="T10" fmla="*/ 2147483647 w 7"/>
              <a:gd name="T11" fmla="*/ 2147483647 h 33"/>
              <a:gd name="T12" fmla="*/ 2147483647 w 7"/>
              <a:gd name="T13" fmla="*/ 2147483647 h 33"/>
              <a:gd name="T14" fmla="*/ 2147483647 w 7"/>
              <a:gd name="T15" fmla="*/ 2147483647 h 33"/>
              <a:gd name="T16" fmla="*/ 2147483647 w 7"/>
              <a:gd name="T17" fmla="*/ 2147483647 h 33"/>
              <a:gd name="T18" fmla="*/ 2147483647 w 7"/>
              <a:gd name="T19" fmla="*/ 2147483647 h 33"/>
              <a:gd name="T20" fmla="*/ 2147483647 w 7"/>
              <a:gd name="T21" fmla="*/ 2147483647 h 33"/>
              <a:gd name="T22" fmla="*/ 0 w 7"/>
              <a:gd name="T23" fmla="*/ 0 h 33"/>
              <a:gd name="T24" fmla="*/ 0 w 7"/>
              <a:gd name="T25" fmla="*/ 0 h 3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"/>
              <a:gd name="T40" fmla="*/ 0 h 33"/>
              <a:gd name="T41" fmla="*/ 7 w 7"/>
              <a:gd name="T42" fmla="*/ 33 h 33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" h="33">
                <a:moveTo>
                  <a:pt x="7" y="33"/>
                </a:moveTo>
                <a:lnTo>
                  <a:pt x="7" y="28"/>
                </a:lnTo>
                <a:lnTo>
                  <a:pt x="7" y="27"/>
                </a:lnTo>
                <a:lnTo>
                  <a:pt x="7" y="24"/>
                </a:lnTo>
                <a:lnTo>
                  <a:pt x="7" y="22"/>
                </a:lnTo>
                <a:lnTo>
                  <a:pt x="6" y="16"/>
                </a:lnTo>
                <a:lnTo>
                  <a:pt x="5" y="14"/>
                </a:lnTo>
                <a:lnTo>
                  <a:pt x="5" y="9"/>
                </a:lnTo>
                <a:lnTo>
                  <a:pt x="4" y="8"/>
                </a:lnTo>
                <a:lnTo>
                  <a:pt x="2" y="6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9" name="Line 217"/>
          <xdr:cNvSpPr>
            <a:spLocks noChangeShapeType="1"/>
          </xdr:cNvSpPr>
        </xdr:nvSpPr>
        <xdr:spPr bwMode="auto">
          <a:xfrm flipH="1">
            <a:off x="8351626" y="2697563"/>
            <a:ext cx="267429" cy="16695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Freeform 218"/>
          <xdr:cNvSpPr>
            <a:spLocks/>
          </xdr:cNvSpPr>
        </xdr:nvSpPr>
        <xdr:spPr bwMode="auto">
          <a:xfrm>
            <a:off x="8638157" y="2697563"/>
            <a:ext cx="171919" cy="128130"/>
          </a:xfrm>
          <a:custGeom>
            <a:avLst/>
            <a:gdLst>
              <a:gd name="T0" fmla="*/ 0 w 18"/>
              <a:gd name="T1" fmla="*/ 0 h 13"/>
              <a:gd name="T2" fmla="*/ 2147483647 w 18"/>
              <a:gd name="T3" fmla="*/ 2147483647 h 13"/>
              <a:gd name="T4" fmla="*/ 2147483647 w 18"/>
              <a:gd name="T5" fmla="*/ 2147483647 h 13"/>
              <a:gd name="T6" fmla="*/ 2147483647 w 18"/>
              <a:gd name="T7" fmla="*/ 2147483647 h 13"/>
              <a:gd name="T8" fmla="*/ 2147483647 w 18"/>
              <a:gd name="T9" fmla="*/ 2147483647 h 13"/>
              <a:gd name="T10" fmla="*/ 2147483647 w 18"/>
              <a:gd name="T11" fmla="*/ 2147483647 h 13"/>
              <a:gd name="T12" fmla="*/ 2147483647 w 18"/>
              <a:gd name="T13" fmla="*/ 2147483647 h 1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8"/>
              <a:gd name="T22" fmla="*/ 0 h 13"/>
              <a:gd name="T23" fmla="*/ 18 w 18"/>
              <a:gd name="T24" fmla="*/ 13 h 1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8" h="13">
                <a:moveTo>
                  <a:pt x="0" y="0"/>
                </a:moveTo>
                <a:lnTo>
                  <a:pt x="3" y="2"/>
                </a:lnTo>
                <a:lnTo>
                  <a:pt x="5" y="4"/>
                </a:lnTo>
                <a:lnTo>
                  <a:pt x="9" y="7"/>
                </a:lnTo>
                <a:lnTo>
                  <a:pt x="12" y="9"/>
                </a:lnTo>
                <a:lnTo>
                  <a:pt x="15" y="11"/>
                </a:lnTo>
                <a:lnTo>
                  <a:pt x="18" y="1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1" name="Freeform 219"/>
          <xdr:cNvSpPr>
            <a:spLocks/>
          </xdr:cNvSpPr>
        </xdr:nvSpPr>
        <xdr:spPr bwMode="auto">
          <a:xfrm>
            <a:off x="6370993" y="3443038"/>
            <a:ext cx="162368" cy="40775"/>
          </a:xfrm>
          <a:custGeom>
            <a:avLst/>
            <a:gdLst>
              <a:gd name="T0" fmla="*/ 0 w 17"/>
              <a:gd name="T1" fmla="*/ 2147483647 h 4"/>
              <a:gd name="T2" fmla="*/ 2147483647 w 17"/>
              <a:gd name="T3" fmla="*/ 2147483647 h 4"/>
              <a:gd name="T4" fmla="*/ 2147483647 w 17"/>
              <a:gd name="T5" fmla="*/ 2147483647 h 4"/>
              <a:gd name="T6" fmla="*/ 2147483647 w 17"/>
              <a:gd name="T7" fmla="*/ 2147483647 h 4"/>
              <a:gd name="T8" fmla="*/ 2147483647 w 17"/>
              <a:gd name="T9" fmla="*/ 2147483647 h 4"/>
              <a:gd name="T10" fmla="*/ 2147483647 w 17"/>
              <a:gd name="T11" fmla="*/ 2147483647 h 4"/>
              <a:gd name="T12" fmla="*/ 2147483647 w 17"/>
              <a:gd name="T13" fmla="*/ 2147483647 h 4"/>
              <a:gd name="T14" fmla="*/ 2147483647 w 17"/>
              <a:gd name="T15" fmla="*/ 0 h 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7"/>
              <a:gd name="T25" fmla="*/ 0 h 4"/>
              <a:gd name="T26" fmla="*/ 17 w 17"/>
              <a:gd name="T27" fmla="*/ 4 h 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7" h="4">
                <a:moveTo>
                  <a:pt x="0" y="4"/>
                </a:moveTo>
                <a:lnTo>
                  <a:pt x="4" y="4"/>
                </a:lnTo>
                <a:lnTo>
                  <a:pt x="5" y="3"/>
                </a:lnTo>
                <a:lnTo>
                  <a:pt x="7" y="3"/>
                </a:lnTo>
                <a:lnTo>
                  <a:pt x="11" y="2"/>
                </a:lnTo>
                <a:lnTo>
                  <a:pt x="16" y="1"/>
                </a:lnTo>
                <a:lnTo>
                  <a:pt x="1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2" name="Freeform 220"/>
          <xdr:cNvSpPr>
            <a:spLocks/>
          </xdr:cNvSpPr>
        </xdr:nvSpPr>
        <xdr:spPr bwMode="auto">
          <a:xfrm>
            <a:off x="8351626" y="3503224"/>
            <a:ext cx="95510" cy="97063"/>
          </a:xfrm>
          <a:custGeom>
            <a:avLst/>
            <a:gdLst>
              <a:gd name="T0" fmla="*/ 0 w 10"/>
              <a:gd name="T1" fmla="*/ 0 h 10"/>
              <a:gd name="T2" fmla="*/ 2147483647 w 10"/>
              <a:gd name="T3" fmla="*/ 2147483647 h 10"/>
              <a:gd name="T4" fmla="*/ 2147483647 w 10"/>
              <a:gd name="T5" fmla="*/ 2147483647 h 10"/>
              <a:gd name="T6" fmla="*/ 0 60000 65536"/>
              <a:gd name="T7" fmla="*/ 0 60000 65536"/>
              <a:gd name="T8" fmla="*/ 0 60000 65536"/>
              <a:gd name="T9" fmla="*/ 0 w 10"/>
              <a:gd name="T10" fmla="*/ 0 h 10"/>
              <a:gd name="T11" fmla="*/ 10 w 10"/>
              <a:gd name="T12" fmla="*/ 10 h 1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0" h="10">
                <a:moveTo>
                  <a:pt x="0" y="0"/>
                </a:moveTo>
                <a:lnTo>
                  <a:pt x="7" y="7"/>
                </a:lnTo>
                <a:lnTo>
                  <a:pt x="10" y="1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3" name="Freeform 221"/>
          <xdr:cNvSpPr>
            <a:spLocks/>
          </xdr:cNvSpPr>
        </xdr:nvSpPr>
        <xdr:spPr bwMode="auto">
          <a:xfrm>
            <a:off x="6447402" y="3924493"/>
            <a:ext cx="105061" cy="285379"/>
          </a:xfrm>
          <a:custGeom>
            <a:avLst/>
            <a:gdLst>
              <a:gd name="T0" fmla="*/ 0 w 11"/>
              <a:gd name="T1" fmla="*/ 0 h 29"/>
              <a:gd name="T2" fmla="*/ 2147483647 w 11"/>
              <a:gd name="T3" fmla="*/ 2147483647 h 29"/>
              <a:gd name="T4" fmla="*/ 2147483647 w 11"/>
              <a:gd name="T5" fmla="*/ 2147483647 h 29"/>
              <a:gd name="T6" fmla="*/ 2147483647 w 11"/>
              <a:gd name="T7" fmla="*/ 2147483647 h 29"/>
              <a:gd name="T8" fmla="*/ 2147483647 w 11"/>
              <a:gd name="T9" fmla="*/ 2147483647 h 29"/>
              <a:gd name="T10" fmla="*/ 2147483647 w 11"/>
              <a:gd name="T11" fmla="*/ 2147483647 h 29"/>
              <a:gd name="T12" fmla="*/ 2147483647 w 11"/>
              <a:gd name="T13" fmla="*/ 2147483647 h 29"/>
              <a:gd name="T14" fmla="*/ 2147483647 w 11"/>
              <a:gd name="T15" fmla="*/ 2147483647 h 29"/>
              <a:gd name="T16" fmla="*/ 2147483647 w 11"/>
              <a:gd name="T17" fmla="*/ 2147483647 h 29"/>
              <a:gd name="T18" fmla="*/ 2147483647 w 11"/>
              <a:gd name="T19" fmla="*/ 2147483647 h 29"/>
              <a:gd name="T20" fmla="*/ 2147483647 w 11"/>
              <a:gd name="T21" fmla="*/ 2147483647 h 29"/>
              <a:gd name="T22" fmla="*/ 2147483647 w 11"/>
              <a:gd name="T23" fmla="*/ 2147483647 h 29"/>
              <a:gd name="T24" fmla="*/ 2147483647 w 11"/>
              <a:gd name="T25" fmla="*/ 2147483647 h 29"/>
              <a:gd name="T26" fmla="*/ 2147483647 w 11"/>
              <a:gd name="T27" fmla="*/ 2147483647 h 29"/>
              <a:gd name="T28" fmla="*/ 2147483647 w 11"/>
              <a:gd name="T29" fmla="*/ 2147483647 h 29"/>
              <a:gd name="T30" fmla="*/ 2147483647 w 11"/>
              <a:gd name="T31" fmla="*/ 2147483647 h 29"/>
              <a:gd name="T32" fmla="*/ 2147483647 w 11"/>
              <a:gd name="T33" fmla="*/ 2147483647 h 29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1"/>
              <a:gd name="T52" fmla="*/ 0 h 29"/>
              <a:gd name="T53" fmla="*/ 11 w 11"/>
              <a:gd name="T54" fmla="*/ 29 h 29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1" h="29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3" y="2"/>
                </a:lnTo>
                <a:lnTo>
                  <a:pt x="7" y="4"/>
                </a:lnTo>
                <a:lnTo>
                  <a:pt x="9" y="7"/>
                </a:lnTo>
                <a:lnTo>
                  <a:pt x="9" y="8"/>
                </a:lnTo>
                <a:lnTo>
                  <a:pt x="9" y="11"/>
                </a:lnTo>
                <a:lnTo>
                  <a:pt x="10" y="14"/>
                </a:lnTo>
                <a:lnTo>
                  <a:pt x="10" y="19"/>
                </a:lnTo>
                <a:lnTo>
                  <a:pt x="11" y="21"/>
                </a:lnTo>
                <a:lnTo>
                  <a:pt x="10" y="22"/>
                </a:lnTo>
                <a:lnTo>
                  <a:pt x="11" y="23"/>
                </a:lnTo>
                <a:lnTo>
                  <a:pt x="11" y="24"/>
                </a:lnTo>
                <a:lnTo>
                  <a:pt x="11" y="2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4" name="Freeform 222"/>
          <xdr:cNvSpPr>
            <a:spLocks/>
          </xdr:cNvSpPr>
        </xdr:nvSpPr>
        <xdr:spPr bwMode="auto">
          <a:xfrm>
            <a:off x="8351626" y="4052623"/>
            <a:ext cx="267429" cy="29119"/>
          </a:xfrm>
          <a:custGeom>
            <a:avLst/>
            <a:gdLst>
              <a:gd name="T0" fmla="*/ 0 w 28"/>
              <a:gd name="T1" fmla="*/ 0 h 3"/>
              <a:gd name="T2" fmla="*/ 2147483647 w 28"/>
              <a:gd name="T3" fmla="*/ 2147483647 h 3"/>
              <a:gd name="T4" fmla="*/ 2147483647 w 28"/>
              <a:gd name="T5" fmla="*/ 2147483647 h 3"/>
              <a:gd name="T6" fmla="*/ 0 60000 65536"/>
              <a:gd name="T7" fmla="*/ 0 60000 65536"/>
              <a:gd name="T8" fmla="*/ 0 60000 65536"/>
              <a:gd name="T9" fmla="*/ 0 w 28"/>
              <a:gd name="T10" fmla="*/ 0 h 3"/>
              <a:gd name="T11" fmla="*/ 28 w 28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8" h="3">
                <a:moveTo>
                  <a:pt x="0" y="0"/>
                </a:moveTo>
                <a:lnTo>
                  <a:pt x="7" y="2"/>
                </a:lnTo>
                <a:lnTo>
                  <a:pt x="28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5" name="Freeform 223"/>
          <xdr:cNvSpPr>
            <a:spLocks/>
          </xdr:cNvSpPr>
        </xdr:nvSpPr>
        <xdr:spPr bwMode="auto">
          <a:xfrm>
            <a:off x="4304401" y="4268109"/>
            <a:ext cx="210123" cy="304792"/>
          </a:xfrm>
          <a:custGeom>
            <a:avLst/>
            <a:gdLst>
              <a:gd name="T0" fmla="*/ 0 w 22"/>
              <a:gd name="T1" fmla="*/ 0 h 31"/>
              <a:gd name="T2" fmla="*/ 2147483647 w 22"/>
              <a:gd name="T3" fmla="*/ 2147483647 h 31"/>
              <a:gd name="T4" fmla="*/ 2147483647 w 22"/>
              <a:gd name="T5" fmla="*/ 2147483647 h 31"/>
              <a:gd name="T6" fmla="*/ 2147483647 w 22"/>
              <a:gd name="T7" fmla="*/ 2147483647 h 31"/>
              <a:gd name="T8" fmla="*/ 2147483647 w 22"/>
              <a:gd name="T9" fmla="*/ 2147483647 h 31"/>
              <a:gd name="T10" fmla="*/ 2147483647 w 22"/>
              <a:gd name="T11" fmla="*/ 2147483647 h 31"/>
              <a:gd name="T12" fmla="*/ 2147483647 w 22"/>
              <a:gd name="T13" fmla="*/ 2147483647 h 31"/>
              <a:gd name="T14" fmla="*/ 2147483647 w 22"/>
              <a:gd name="T15" fmla="*/ 2147483647 h 31"/>
              <a:gd name="T16" fmla="*/ 2147483647 w 22"/>
              <a:gd name="T17" fmla="*/ 2147483647 h 31"/>
              <a:gd name="T18" fmla="*/ 2147483647 w 22"/>
              <a:gd name="T19" fmla="*/ 2147483647 h 31"/>
              <a:gd name="T20" fmla="*/ 2147483647 w 22"/>
              <a:gd name="T21" fmla="*/ 2147483647 h 31"/>
              <a:gd name="T22" fmla="*/ 2147483647 w 22"/>
              <a:gd name="T23" fmla="*/ 2147483647 h 31"/>
              <a:gd name="T24" fmla="*/ 2147483647 w 22"/>
              <a:gd name="T25" fmla="*/ 2147483647 h 31"/>
              <a:gd name="T26" fmla="*/ 2147483647 w 22"/>
              <a:gd name="T27" fmla="*/ 2147483647 h 31"/>
              <a:gd name="T28" fmla="*/ 2147483647 w 22"/>
              <a:gd name="T29" fmla="*/ 2147483647 h 31"/>
              <a:gd name="T30" fmla="*/ 2147483647 w 22"/>
              <a:gd name="T31" fmla="*/ 2147483647 h 31"/>
              <a:gd name="T32" fmla="*/ 2147483647 w 22"/>
              <a:gd name="T33" fmla="*/ 2147483647 h 31"/>
              <a:gd name="T34" fmla="*/ 2147483647 w 22"/>
              <a:gd name="T35" fmla="*/ 2147483647 h 31"/>
              <a:gd name="T36" fmla="*/ 2147483647 w 22"/>
              <a:gd name="T37" fmla="*/ 2147483647 h 31"/>
              <a:gd name="T38" fmla="*/ 2147483647 w 22"/>
              <a:gd name="T39" fmla="*/ 2147483647 h 31"/>
              <a:gd name="T40" fmla="*/ 2147483647 w 22"/>
              <a:gd name="T41" fmla="*/ 2147483647 h 31"/>
              <a:gd name="T42" fmla="*/ 2147483647 w 22"/>
              <a:gd name="T43" fmla="*/ 2147483647 h 31"/>
              <a:gd name="T44" fmla="*/ 2147483647 w 22"/>
              <a:gd name="T45" fmla="*/ 2147483647 h 31"/>
              <a:gd name="T46" fmla="*/ 2147483647 w 22"/>
              <a:gd name="T47" fmla="*/ 2147483647 h 31"/>
              <a:gd name="T48" fmla="*/ 2147483647 w 22"/>
              <a:gd name="T49" fmla="*/ 2147483647 h 31"/>
              <a:gd name="T50" fmla="*/ 2147483647 w 22"/>
              <a:gd name="T51" fmla="*/ 2147483647 h 31"/>
              <a:gd name="T52" fmla="*/ 2147483647 w 22"/>
              <a:gd name="T53" fmla="*/ 2147483647 h 31"/>
              <a:gd name="T54" fmla="*/ 2147483647 w 22"/>
              <a:gd name="T55" fmla="*/ 2147483647 h 31"/>
              <a:gd name="T56" fmla="*/ 2147483647 w 22"/>
              <a:gd name="T57" fmla="*/ 2147483647 h 31"/>
              <a:gd name="T58" fmla="*/ 2147483647 w 22"/>
              <a:gd name="T59" fmla="*/ 2147483647 h 31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22"/>
              <a:gd name="T91" fmla="*/ 0 h 31"/>
              <a:gd name="T92" fmla="*/ 22 w 22"/>
              <a:gd name="T93" fmla="*/ 31 h 31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22" h="31">
                <a:moveTo>
                  <a:pt x="0" y="0"/>
                </a:move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2" y="6"/>
                </a:lnTo>
                <a:lnTo>
                  <a:pt x="2" y="7"/>
                </a:lnTo>
                <a:lnTo>
                  <a:pt x="2" y="8"/>
                </a:lnTo>
                <a:lnTo>
                  <a:pt x="3" y="9"/>
                </a:lnTo>
                <a:lnTo>
                  <a:pt x="4" y="10"/>
                </a:lnTo>
                <a:lnTo>
                  <a:pt x="6" y="12"/>
                </a:lnTo>
                <a:lnTo>
                  <a:pt x="7" y="13"/>
                </a:lnTo>
                <a:lnTo>
                  <a:pt x="8" y="14"/>
                </a:lnTo>
                <a:lnTo>
                  <a:pt x="9" y="15"/>
                </a:lnTo>
                <a:lnTo>
                  <a:pt x="10" y="17"/>
                </a:lnTo>
                <a:lnTo>
                  <a:pt x="10" y="19"/>
                </a:lnTo>
                <a:lnTo>
                  <a:pt x="11" y="21"/>
                </a:lnTo>
                <a:lnTo>
                  <a:pt x="12" y="22"/>
                </a:lnTo>
                <a:lnTo>
                  <a:pt x="13" y="23"/>
                </a:lnTo>
                <a:lnTo>
                  <a:pt x="16" y="24"/>
                </a:lnTo>
                <a:lnTo>
                  <a:pt x="17" y="25"/>
                </a:lnTo>
                <a:lnTo>
                  <a:pt x="18" y="25"/>
                </a:lnTo>
                <a:lnTo>
                  <a:pt x="19" y="26"/>
                </a:lnTo>
                <a:lnTo>
                  <a:pt x="20" y="28"/>
                </a:lnTo>
                <a:lnTo>
                  <a:pt x="21" y="29"/>
                </a:lnTo>
                <a:lnTo>
                  <a:pt x="22" y="30"/>
                </a:lnTo>
                <a:lnTo>
                  <a:pt x="22" y="3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6" name="Freeform 224"/>
          <xdr:cNvSpPr>
            <a:spLocks/>
          </xdr:cNvSpPr>
        </xdr:nvSpPr>
        <xdr:spPr bwMode="auto">
          <a:xfrm>
            <a:off x="1609434" y="4582609"/>
            <a:ext cx="85959" cy="128131"/>
          </a:xfrm>
          <a:custGeom>
            <a:avLst/>
            <a:gdLst>
              <a:gd name="T0" fmla="*/ 0 w 9"/>
              <a:gd name="T1" fmla="*/ 2147483647 h 13"/>
              <a:gd name="T2" fmla="*/ 2147483647 w 9"/>
              <a:gd name="T3" fmla="*/ 2147483647 h 13"/>
              <a:gd name="T4" fmla="*/ 2147483647 w 9"/>
              <a:gd name="T5" fmla="*/ 2147483647 h 13"/>
              <a:gd name="T6" fmla="*/ 2147483647 w 9"/>
              <a:gd name="T7" fmla="*/ 2147483647 h 13"/>
              <a:gd name="T8" fmla="*/ 2147483647 w 9"/>
              <a:gd name="T9" fmla="*/ 2147483647 h 13"/>
              <a:gd name="T10" fmla="*/ 2147483647 w 9"/>
              <a:gd name="T11" fmla="*/ 2147483647 h 13"/>
              <a:gd name="T12" fmla="*/ 2147483647 w 9"/>
              <a:gd name="T13" fmla="*/ 2147483647 h 13"/>
              <a:gd name="T14" fmla="*/ 2147483647 w 9"/>
              <a:gd name="T15" fmla="*/ 2147483647 h 13"/>
              <a:gd name="T16" fmla="*/ 2147483647 w 9"/>
              <a:gd name="T17" fmla="*/ 2147483647 h 13"/>
              <a:gd name="T18" fmla="*/ 2147483647 w 9"/>
              <a:gd name="T19" fmla="*/ 2147483647 h 13"/>
              <a:gd name="T20" fmla="*/ 2147483647 w 9"/>
              <a:gd name="T21" fmla="*/ 2147483647 h 13"/>
              <a:gd name="T22" fmla="*/ 2147483647 w 9"/>
              <a:gd name="T23" fmla="*/ 2147483647 h 13"/>
              <a:gd name="T24" fmla="*/ 2147483647 w 9"/>
              <a:gd name="T25" fmla="*/ 2147483647 h 13"/>
              <a:gd name="T26" fmla="*/ 2147483647 w 9"/>
              <a:gd name="T27" fmla="*/ 2147483647 h 13"/>
              <a:gd name="T28" fmla="*/ 2147483647 w 9"/>
              <a:gd name="T29" fmla="*/ 2147483647 h 13"/>
              <a:gd name="T30" fmla="*/ 2147483647 w 9"/>
              <a:gd name="T31" fmla="*/ 0 h 13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9"/>
              <a:gd name="T49" fmla="*/ 0 h 13"/>
              <a:gd name="T50" fmla="*/ 9 w 9"/>
              <a:gd name="T51" fmla="*/ 13 h 13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9" h="13">
                <a:moveTo>
                  <a:pt x="0" y="13"/>
                </a:moveTo>
                <a:lnTo>
                  <a:pt x="2" y="12"/>
                </a:lnTo>
                <a:lnTo>
                  <a:pt x="3" y="11"/>
                </a:lnTo>
                <a:lnTo>
                  <a:pt x="4" y="11"/>
                </a:lnTo>
                <a:lnTo>
                  <a:pt x="5" y="10"/>
                </a:lnTo>
                <a:lnTo>
                  <a:pt x="6" y="9"/>
                </a:lnTo>
                <a:lnTo>
                  <a:pt x="7" y="8"/>
                </a:lnTo>
                <a:lnTo>
                  <a:pt x="7" y="7"/>
                </a:lnTo>
                <a:lnTo>
                  <a:pt x="8" y="6"/>
                </a:lnTo>
                <a:lnTo>
                  <a:pt x="8" y="4"/>
                </a:lnTo>
                <a:lnTo>
                  <a:pt x="8" y="3"/>
                </a:lnTo>
                <a:lnTo>
                  <a:pt x="9" y="2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7" name="Freeform 225"/>
          <xdr:cNvSpPr>
            <a:spLocks/>
          </xdr:cNvSpPr>
        </xdr:nvSpPr>
        <xdr:spPr bwMode="auto">
          <a:xfrm>
            <a:off x="2323767" y="4778684"/>
            <a:ext cx="181470" cy="108718"/>
          </a:xfrm>
          <a:custGeom>
            <a:avLst/>
            <a:gdLst>
              <a:gd name="T0" fmla="*/ 0 w 19"/>
              <a:gd name="T1" fmla="*/ 2147483647 h 11"/>
              <a:gd name="T2" fmla="*/ 2147483647 w 19"/>
              <a:gd name="T3" fmla="*/ 2147483647 h 11"/>
              <a:gd name="T4" fmla="*/ 2147483647 w 19"/>
              <a:gd name="T5" fmla="*/ 2147483647 h 11"/>
              <a:gd name="T6" fmla="*/ 2147483647 w 19"/>
              <a:gd name="T7" fmla="*/ 2147483647 h 11"/>
              <a:gd name="T8" fmla="*/ 2147483647 w 19"/>
              <a:gd name="T9" fmla="*/ 2147483647 h 11"/>
              <a:gd name="T10" fmla="*/ 2147483647 w 19"/>
              <a:gd name="T11" fmla="*/ 2147483647 h 11"/>
              <a:gd name="T12" fmla="*/ 2147483647 w 19"/>
              <a:gd name="T13" fmla="*/ 2147483647 h 11"/>
              <a:gd name="T14" fmla="*/ 2147483647 w 19"/>
              <a:gd name="T15" fmla="*/ 2147483647 h 11"/>
              <a:gd name="T16" fmla="*/ 2147483647 w 19"/>
              <a:gd name="T17" fmla="*/ 2147483647 h 11"/>
              <a:gd name="T18" fmla="*/ 2147483647 w 19"/>
              <a:gd name="T19" fmla="*/ 0 h 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11"/>
              <a:gd name="T32" fmla="*/ 19 w 19"/>
              <a:gd name="T33" fmla="*/ 11 h 1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11">
                <a:moveTo>
                  <a:pt x="0" y="11"/>
                </a:moveTo>
                <a:lnTo>
                  <a:pt x="1" y="10"/>
                </a:lnTo>
                <a:lnTo>
                  <a:pt x="6" y="7"/>
                </a:lnTo>
                <a:lnTo>
                  <a:pt x="7" y="7"/>
                </a:lnTo>
                <a:lnTo>
                  <a:pt x="8" y="6"/>
                </a:lnTo>
                <a:lnTo>
                  <a:pt x="13" y="4"/>
                </a:lnTo>
                <a:lnTo>
                  <a:pt x="15" y="3"/>
                </a:lnTo>
                <a:lnTo>
                  <a:pt x="18" y="1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8" name="Freeform 226"/>
          <xdr:cNvSpPr>
            <a:spLocks/>
          </xdr:cNvSpPr>
        </xdr:nvSpPr>
        <xdr:spPr bwMode="auto">
          <a:xfrm>
            <a:off x="2770672" y="4582609"/>
            <a:ext cx="76409" cy="38825"/>
          </a:xfrm>
          <a:custGeom>
            <a:avLst/>
            <a:gdLst>
              <a:gd name="T0" fmla="*/ 0 w 8"/>
              <a:gd name="T1" fmla="*/ 2147483647 h 4"/>
              <a:gd name="T2" fmla="*/ 2147483647 w 8"/>
              <a:gd name="T3" fmla="*/ 2147483647 h 4"/>
              <a:gd name="T4" fmla="*/ 2147483647 w 8"/>
              <a:gd name="T5" fmla="*/ 2147483647 h 4"/>
              <a:gd name="T6" fmla="*/ 2147483647 w 8"/>
              <a:gd name="T7" fmla="*/ 2147483647 h 4"/>
              <a:gd name="T8" fmla="*/ 2147483647 w 8"/>
              <a:gd name="T9" fmla="*/ 2147483647 h 4"/>
              <a:gd name="T10" fmla="*/ 2147483647 w 8"/>
              <a:gd name="T11" fmla="*/ 2147483647 h 4"/>
              <a:gd name="T12" fmla="*/ 2147483647 w 8"/>
              <a:gd name="T13" fmla="*/ 0 h 4"/>
              <a:gd name="T14" fmla="*/ 2147483647 w 8"/>
              <a:gd name="T15" fmla="*/ 0 h 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8"/>
              <a:gd name="T25" fmla="*/ 0 h 4"/>
              <a:gd name="T26" fmla="*/ 8 w 8"/>
              <a:gd name="T27" fmla="*/ 4 h 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8" h="4">
                <a:moveTo>
                  <a:pt x="0" y="4"/>
                </a:moveTo>
                <a:lnTo>
                  <a:pt x="1" y="3"/>
                </a:lnTo>
                <a:lnTo>
                  <a:pt x="2" y="3"/>
                </a:lnTo>
                <a:lnTo>
                  <a:pt x="4" y="1"/>
                </a:lnTo>
                <a:lnTo>
                  <a:pt x="5" y="1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" name="Freeform 227"/>
          <xdr:cNvSpPr>
            <a:spLocks/>
          </xdr:cNvSpPr>
        </xdr:nvSpPr>
        <xdr:spPr bwMode="auto">
          <a:xfrm>
            <a:off x="3143162" y="4582609"/>
            <a:ext cx="76409" cy="176663"/>
          </a:xfrm>
          <a:custGeom>
            <a:avLst/>
            <a:gdLst>
              <a:gd name="T0" fmla="*/ 2147483647 w 8"/>
              <a:gd name="T1" fmla="*/ 2147483647 h 18"/>
              <a:gd name="T2" fmla="*/ 2147483647 w 8"/>
              <a:gd name="T3" fmla="*/ 2147483647 h 18"/>
              <a:gd name="T4" fmla="*/ 2147483647 w 8"/>
              <a:gd name="T5" fmla="*/ 2147483647 h 18"/>
              <a:gd name="T6" fmla="*/ 2147483647 w 8"/>
              <a:gd name="T7" fmla="*/ 2147483647 h 18"/>
              <a:gd name="T8" fmla="*/ 2147483647 w 8"/>
              <a:gd name="T9" fmla="*/ 2147483647 h 18"/>
              <a:gd name="T10" fmla="*/ 2147483647 w 8"/>
              <a:gd name="T11" fmla="*/ 2147483647 h 18"/>
              <a:gd name="T12" fmla="*/ 2147483647 w 8"/>
              <a:gd name="T13" fmla="*/ 2147483647 h 18"/>
              <a:gd name="T14" fmla="*/ 2147483647 w 8"/>
              <a:gd name="T15" fmla="*/ 2147483647 h 18"/>
              <a:gd name="T16" fmla="*/ 0 w 8"/>
              <a:gd name="T17" fmla="*/ 0 h 18"/>
              <a:gd name="T18" fmla="*/ 0 w 8"/>
              <a:gd name="T19" fmla="*/ 0 h 1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8"/>
              <a:gd name="T31" fmla="*/ 0 h 18"/>
              <a:gd name="T32" fmla="*/ 8 w 8"/>
              <a:gd name="T33" fmla="*/ 18 h 1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8" h="18">
                <a:moveTo>
                  <a:pt x="8" y="18"/>
                </a:moveTo>
                <a:lnTo>
                  <a:pt x="7" y="15"/>
                </a:lnTo>
                <a:lnTo>
                  <a:pt x="6" y="13"/>
                </a:lnTo>
                <a:lnTo>
                  <a:pt x="5" y="11"/>
                </a:lnTo>
                <a:lnTo>
                  <a:pt x="4" y="11"/>
                </a:lnTo>
                <a:lnTo>
                  <a:pt x="4" y="10"/>
                </a:lnTo>
                <a:lnTo>
                  <a:pt x="3" y="8"/>
                </a:ln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0" name="Freeform 228"/>
          <xdr:cNvSpPr>
            <a:spLocks/>
          </xdr:cNvSpPr>
        </xdr:nvSpPr>
        <xdr:spPr bwMode="auto">
          <a:xfrm>
            <a:off x="4514524" y="4582609"/>
            <a:ext cx="57307" cy="196076"/>
          </a:xfrm>
          <a:custGeom>
            <a:avLst/>
            <a:gdLst>
              <a:gd name="T0" fmla="*/ 0 w 6"/>
              <a:gd name="T1" fmla="*/ 0 h 20"/>
              <a:gd name="T2" fmla="*/ 0 w 6"/>
              <a:gd name="T3" fmla="*/ 0 h 20"/>
              <a:gd name="T4" fmla="*/ 0 w 6"/>
              <a:gd name="T5" fmla="*/ 2147483647 h 20"/>
              <a:gd name="T6" fmla="*/ 0 w 6"/>
              <a:gd name="T7" fmla="*/ 2147483647 h 20"/>
              <a:gd name="T8" fmla="*/ 2147483647 w 6"/>
              <a:gd name="T9" fmla="*/ 2147483647 h 20"/>
              <a:gd name="T10" fmla="*/ 2147483647 w 6"/>
              <a:gd name="T11" fmla="*/ 2147483647 h 20"/>
              <a:gd name="T12" fmla="*/ 0 w 6"/>
              <a:gd name="T13" fmla="*/ 2147483647 h 20"/>
              <a:gd name="T14" fmla="*/ 2147483647 w 6"/>
              <a:gd name="T15" fmla="*/ 2147483647 h 20"/>
              <a:gd name="T16" fmla="*/ 2147483647 w 6"/>
              <a:gd name="T17" fmla="*/ 2147483647 h 20"/>
              <a:gd name="T18" fmla="*/ 2147483647 w 6"/>
              <a:gd name="T19" fmla="*/ 2147483647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20"/>
              <a:gd name="T32" fmla="*/ 6 w 6"/>
              <a:gd name="T33" fmla="*/ 20 h 2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20">
                <a:moveTo>
                  <a:pt x="0" y="0"/>
                </a:moveTo>
                <a:lnTo>
                  <a:pt x="0" y="0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0" y="17"/>
                </a:lnTo>
                <a:lnTo>
                  <a:pt x="5" y="18"/>
                </a:lnTo>
                <a:lnTo>
                  <a:pt x="5" y="20"/>
                </a:lnTo>
                <a:lnTo>
                  <a:pt x="6" y="2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1" name="Freeform 229"/>
          <xdr:cNvSpPr>
            <a:spLocks/>
          </xdr:cNvSpPr>
        </xdr:nvSpPr>
        <xdr:spPr bwMode="auto">
          <a:xfrm>
            <a:off x="4304401" y="5034945"/>
            <a:ext cx="267429" cy="58238"/>
          </a:xfrm>
          <a:custGeom>
            <a:avLst/>
            <a:gdLst>
              <a:gd name="T0" fmla="*/ 0 w 28"/>
              <a:gd name="T1" fmla="*/ 0 h 6"/>
              <a:gd name="T2" fmla="*/ 2147483647 w 28"/>
              <a:gd name="T3" fmla="*/ 2147483647 h 6"/>
              <a:gd name="T4" fmla="*/ 2147483647 w 28"/>
              <a:gd name="T5" fmla="*/ 2147483647 h 6"/>
              <a:gd name="T6" fmla="*/ 2147483647 w 28"/>
              <a:gd name="T7" fmla="*/ 2147483647 h 6"/>
              <a:gd name="T8" fmla="*/ 0 60000 65536"/>
              <a:gd name="T9" fmla="*/ 0 60000 65536"/>
              <a:gd name="T10" fmla="*/ 0 60000 65536"/>
              <a:gd name="T11" fmla="*/ 0 60000 65536"/>
              <a:gd name="T12" fmla="*/ 0 w 28"/>
              <a:gd name="T13" fmla="*/ 0 h 6"/>
              <a:gd name="T14" fmla="*/ 28 w 28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8" h="6">
                <a:moveTo>
                  <a:pt x="0" y="0"/>
                </a:moveTo>
                <a:lnTo>
                  <a:pt x="2" y="1"/>
                </a:lnTo>
                <a:lnTo>
                  <a:pt x="19" y="4"/>
                </a:lnTo>
                <a:lnTo>
                  <a:pt x="28" y="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2" name="Freeform 230"/>
          <xdr:cNvSpPr>
            <a:spLocks/>
          </xdr:cNvSpPr>
        </xdr:nvSpPr>
        <xdr:spPr bwMode="auto">
          <a:xfrm>
            <a:off x="4333054" y="5555224"/>
            <a:ext cx="238775" cy="254313"/>
          </a:xfrm>
          <a:custGeom>
            <a:avLst/>
            <a:gdLst>
              <a:gd name="T0" fmla="*/ 2147483647 w 25"/>
              <a:gd name="T1" fmla="*/ 2147483647 h 26"/>
              <a:gd name="T2" fmla="*/ 2147483647 w 25"/>
              <a:gd name="T3" fmla="*/ 2147483647 h 26"/>
              <a:gd name="T4" fmla="*/ 2147483647 w 25"/>
              <a:gd name="T5" fmla="*/ 2147483647 h 26"/>
              <a:gd name="T6" fmla="*/ 2147483647 w 25"/>
              <a:gd name="T7" fmla="*/ 2147483647 h 26"/>
              <a:gd name="T8" fmla="*/ 2147483647 w 25"/>
              <a:gd name="T9" fmla="*/ 2147483647 h 26"/>
              <a:gd name="T10" fmla="*/ 2147483647 w 25"/>
              <a:gd name="T11" fmla="*/ 2147483647 h 26"/>
              <a:gd name="T12" fmla="*/ 2147483647 w 25"/>
              <a:gd name="T13" fmla="*/ 2147483647 h 26"/>
              <a:gd name="T14" fmla="*/ 2147483647 w 25"/>
              <a:gd name="T15" fmla="*/ 2147483647 h 26"/>
              <a:gd name="T16" fmla="*/ 2147483647 w 25"/>
              <a:gd name="T17" fmla="*/ 2147483647 h 26"/>
              <a:gd name="T18" fmla="*/ 2147483647 w 25"/>
              <a:gd name="T19" fmla="*/ 2147483647 h 26"/>
              <a:gd name="T20" fmla="*/ 2147483647 w 25"/>
              <a:gd name="T21" fmla="*/ 2147483647 h 26"/>
              <a:gd name="T22" fmla="*/ 2147483647 w 25"/>
              <a:gd name="T23" fmla="*/ 2147483647 h 26"/>
              <a:gd name="T24" fmla="*/ 2147483647 w 25"/>
              <a:gd name="T25" fmla="*/ 2147483647 h 26"/>
              <a:gd name="T26" fmla="*/ 2147483647 w 25"/>
              <a:gd name="T27" fmla="*/ 2147483647 h 26"/>
              <a:gd name="T28" fmla="*/ 2147483647 w 25"/>
              <a:gd name="T29" fmla="*/ 2147483647 h 26"/>
              <a:gd name="T30" fmla="*/ 0 w 25"/>
              <a:gd name="T31" fmla="*/ 2147483647 h 26"/>
              <a:gd name="T32" fmla="*/ 2147483647 w 25"/>
              <a:gd name="T33" fmla="*/ 2147483647 h 26"/>
              <a:gd name="T34" fmla="*/ 0 w 25"/>
              <a:gd name="T35" fmla="*/ 0 h 2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5"/>
              <a:gd name="T55" fmla="*/ 0 h 26"/>
              <a:gd name="T56" fmla="*/ 25 w 25"/>
              <a:gd name="T57" fmla="*/ 26 h 2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5" h="26">
                <a:moveTo>
                  <a:pt x="25" y="26"/>
                </a:moveTo>
                <a:lnTo>
                  <a:pt x="24" y="26"/>
                </a:lnTo>
                <a:lnTo>
                  <a:pt x="23" y="24"/>
                </a:lnTo>
                <a:lnTo>
                  <a:pt x="22" y="24"/>
                </a:lnTo>
                <a:lnTo>
                  <a:pt x="21" y="23"/>
                </a:lnTo>
                <a:lnTo>
                  <a:pt x="17" y="20"/>
                </a:lnTo>
                <a:lnTo>
                  <a:pt x="15" y="19"/>
                </a:lnTo>
                <a:lnTo>
                  <a:pt x="12" y="16"/>
                </a:lnTo>
                <a:lnTo>
                  <a:pt x="11" y="15"/>
                </a:lnTo>
                <a:lnTo>
                  <a:pt x="10" y="13"/>
                </a:lnTo>
                <a:lnTo>
                  <a:pt x="8" y="10"/>
                </a:lnTo>
                <a:lnTo>
                  <a:pt x="7" y="9"/>
                </a:lnTo>
                <a:lnTo>
                  <a:pt x="6" y="8"/>
                </a:lnTo>
                <a:lnTo>
                  <a:pt x="5" y="6"/>
                </a:lnTo>
                <a:lnTo>
                  <a:pt x="4" y="6"/>
                </a:lnTo>
                <a:lnTo>
                  <a:pt x="0" y="4"/>
                </a:ln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3" name="Freeform 231"/>
          <xdr:cNvSpPr>
            <a:spLocks/>
          </xdr:cNvSpPr>
        </xdr:nvSpPr>
        <xdr:spPr bwMode="auto">
          <a:xfrm>
            <a:off x="2323767" y="5957080"/>
            <a:ext cx="181470" cy="29119"/>
          </a:xfrm>
          <a:custGeom>
            <a:avLst/>
            <a:gdLst>
              <a:gd name="T0" fmla="*/ 0 w 19"/>
              <a:gd name="T1" fmla="*/ 2147483647 h 3"/>
              <a:gd name="T2" fmla="*/ 2147483647 w 19"/>
              <a:gd name="T3" fmla="*/ 2147483647 h 3"/>
              <a:gd name="T4" fmla="*/ 2147483647 w 19"/>
              <a:gd name="T5" fmla="*/ 2147483647 h 3"/>
              <a:gd name="T6" fmla="*/ 2147483647 w 19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19"/>
              <a:gd name="T13" fmla="*/ 0 h 3"/>
              <a:gd name="T14" fmla="*/ 19 w 19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9" h="3">
                <a:moveTo>
                  <a:pt x="0" y="3"/>
                </a:moveTo>
                <a:lnTo>
                  <a:pt x="3" y="2"/>
                </a:lnTo>
                <a:lnTo>
                  <a:pt x="11" y="1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4" name="Freeform 232"/>
          <xdr:cNvSpPr>
            <a:spLocks/>
          </xdr:cNvSpPr>
        </xdr:nvSpPr>
        <xdr:spPr bwMode="auto">
          <a:xfrm>
            <a:off x="1867312" y="6300699"/>
            <a:ext cx="124164" cy="215487"/>
          </a:xfrm>
          <a:custGeom>
            <a:avLst/>
            <a:gdLst>
              <a:gd name="T0" fmla="*/ 0 w 13"/>
              <a:gd name="T1" fmla="*/ 0 h 22"/>
              <a:gd name="T2" fmla="*/ 2147483647 w 13"/>
              <a:gd name="T3" fmla="*/ 2147483647 h 22"/>
              <a:gd name="T4" fmla="*/ 2147483647 w 13"/>
              <a:gd name="T5" fmla="*/ 2147483647 h 22"/>
              <a:gd name="T6" fmla="*/ 2147483647 w 13"/>
              <a:gd name="T7" fmla="*/ 2147483647 h 22"/>
              <a:gd name="T8" fmla="*/ 2147483647 w 13"/>
              <a:gd name="T9" fmla="*/ 2147483647 h 2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"/>
              <a:gd name="T16" fmla="*/ 0 h 22"/>
              <a:gd name="T17" fmla="*/ 13 w 13"/>
              <a:gd name="T18" fmla="*/ 22 h 2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" h="22">
                <a:moveTo>
                  <a:pt x="0" y="0"/>
                </a:moveTo>
                <a:lnTo>
                  <a:pt x="9" y="1"/>
                </a:lnTo>
                <a:lnTo>
                  <a:pt x="11" y="13"/>
                </a:lnTo>
                <a:lnTo>
                  <a:pt x="12" y="18"/>
                </a:lnTo>
                <a:lnTo>
                  <a:pt x="13" y="2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5" name="Freeform 233"/>
          <xdr:cNvSpPr>
            <a:spLocks/>
          </xdr:cNvSpPr>
        </xdr:nvSpPr>
        <xdr:spPr bwMode="auto">
          <a:xfrm>
            <a:off x="2323767" y="6358936"/>
            <a:ext cx="114612" cy="166956"/>
          </a:xfrm>
          <a:custGeom>
            <a:avLst/>
            <a:gdLst>
              <a:gd name="T0" fmla="*/ 2147483647 w 12"/>
              <a:gd name="T1" fmla="*/ 2147483647 h 17"/>
              <a:gd name="T2" fmla="*/ 2147483647 w 12"/>
              <a:gd name="T3" fmla="*/ 2147483647 h 17"/>
              <a:gd name="T4" fmla="*/ 2147483647 w 12"/>
              <a:gd name="T5" fmla="*/ 2147483647 h 17"/>
              <a:gd name="T6" fmla="*/ 2147483647 w 12"/>
              <a:gd name="T7" fmla="*/ 2147483647 h 17"/>
              <a:gd name="T8" fmla="*/ 2147483647 w 12"/>
              <a:gd name="T9" fmla="*/ 2147483647 h 17"/>
              <a:gd name="T10" fmla="*/ 2147483647 w 12"/>
              <a:gd name="T11" fmla="*/ 2147483647 h 17"/>
              <a:gd name="T12" fmla="*/ 2147483647 w 12"/>
              <a:gd name="T13" fmla="*/ 2147483647 h 17"/>
              <a:gd name="T14" fmla="*/ 2147483647 w 12"/>
              <a:gd name="T15" fmla="*/ 2147483647 h 17"/>
              <a:gd name="T16" fmla="*/ 2147483647 w 12"/>
              <a:gd name="T17" fmla="*/ 0 h 17"/>
              <a:gd name="T18" fmla="*/ 0 w 12"/>
              <a:gd name="T19" fmla="*/ 0 h 1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2"/>
              <a:gd name="T31" fmla="*/ 0 h 17"/>
              <a:gd name="T32" fmla="*/ 12 w 12"/>
              <a:gd name="T33" fmla="*/ 17 h 1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2" h="17">
                <a:moveTo>
                  <a:pt x="12" y="17"/>
                </a:moveTo>
                <a:lnTo>
                  <a:pt x="12" y="14"/>
                </a:lnTo>
                <a:lnTo>
                  <a:pt x="12" y="13"/>
                </a:lnTo>
                <a:lnTo>
                  <a:pt x="12" y="9"/>
                </a:lnTo>
                <a:lnTo>
                  <a:pt x="12" y="8"/>
                </a:lnTo>
                <a:lnTo>
                  <a:pt x="12" y="7"/>
                </a:lnTo>
                <a:lnTo>
                  <a:pt x="12" y="3"/>
                </a:lnTo>
                <a:lnTo>
                  <a:pt x="12" y="1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6" name="Freeform 234"/>
          <xdr:cNvSpPr>
            <a:spLocks/>
          </xdr:cNvSpPr>
        </xdr:nvSpPr>
        <xdr:spPr bwMode="auto">
          <a:xfrm>
            <a:off x="3523210" y="6203636"/>
            <a:ext cx="9551" cy="312550"/>
          </a:xfrm>
          <a:custGeom>
            <a:avLst/>
            <a:gdLst>
              <a:gd name="T0" fmla="*/ 2147483647 w 1"/>
              <a:gd name="T1" fmla="*/ 2147483647 h 32"/>
              <a:gd name="T2" fmla="*/ 2147483647 w 1"/>
              <a:gd name="T3" fmla="*/ 2147483647 h 32"/>
              <a:gd name="T4" fmla="*/ 0 w 1"/>
              <a:gd name="T5" fmla="*/ 2147483647 h 32"/>
              <a:gd name="T6" fmla="*/ 0 w 1"/>
              <a:gd name="T7" fmla="*/ 2147483647 h 32"/>
              <a:gd name="T8" fmla="*/ 0 w 1"/>
              <a:gd name="T9" fmla="*/ 2147483647 h 32"/>
              <a:gd name="T10" fmla="*/ 0 w 1"/>
              <a:gd name="T11" fmla="*/ 2147483647 h 32"/>
              <a:gd name="T12" fmla="*/ 0 w 1"/>
              <a:gd name="T13" fmla="*/ 2147483647 h 32"/>
              <a:gd name="T14" fmla="*/ 0 w 1"/>
              <a:gd name="T15" fmla="*/ 0 h 3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"/>
              <a:gd name="T25" fmla="*/ 0 h 32"/>
              <a:gd name="T26" fmla="*/ 1 w 1"/>
              <a:gd name="T27" fmla="*/ 32 h 3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" h="32">
                <a:moveTo>
                  <a:pt x="1" y="32"/>
                </a:moveTo>
                <a:lnTo>
                  <a:pt x="1" y="28"/>
                </a:lnTo>
                <a:lnTo>
                  <a:pt x="0" y="22"/>
                </a:lnTo>
                <a:lnTo>
                  <a:pt x="0" y="17"/>
                </a:lnTo>
                <a:lnTo>
                  <a:pt x="0" y="16"/>
                </a:lnTo>
                <a:lnTo>
                  <a:pt x="0" y="9"/>
                </a:lnTo>
                <a:lnTo>
                  <a:pt x="0" y="5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7" name="Line 235"/>
          <xdr:cNvSpPr>
            <a:spLocks noChangeShapeType="1"/>
          </xdr:cNvSpPr>
        </xdr:nvSpPr>
        <xdr:spPr bwMode="auto">
          <a:xfrm flipH="1" flipV="1">
            <a:off x="2476584" y="6850098"/>
            <a:ext cx="28652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" name="Freeform 236"/>
          <xdr:cNvSpPr>
            <a:spLocks/>
          </xdr:cNvSpPr>
        </xdr:nvSpPr>
        <xdr:spPr bwMode="auto">
          <a:xfrm>
            <a:off x="6370993" y="4483598"/>
            <a:ext cx="181470" cy="50480"/>
          </a:xfrm>
          <a:custGeom>
            <a:avLst/>
            <a:gdLst>
              <a:gd name="T0" fmla="*/ 0 w 19"/>
              <a:gd name="T1" fmla="*/ 0 h 5"/>
              <a:gd name="T2" fmla="*/ 2147483647 w 19"/>
              <a:gd name="T3" fmla="*/ 0 h 5"/>
              <a:gd name="T4" fmla="*/ 2147483647 w 19"/>
              <a:gd name="T5" fmla="*/ 2147483647 h 5"/>
              <a:gd name="T6" fmla="*/ 2147483647 w 19"/>
              <a:gd name="T7" fmla="*/ 2147483647 h 5"/>
              <a:gd name="T8" fmla="*/ 2147483647 w 19"/>
              <a:gd name="T9" fmla="*/ 2147483647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5"/>
              <a:gd name="T17" fmla="*/ 19 w 19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5">
                <a:moveTo>
                  <a:pt x="0" y="0"/>
                </a:moveTo>
                <a:lnTo>
                  <a:pt x="2" y="0"/>
                </a:lnTo>
                <a:lnTo>
                  <a:pt x="6" y="1"/>
                </a:lnTo>
                <a:lnTo>
                  <a:pt x="18" y="5"/>
                </a:lnTo>
                <a:lnTo>
                  <a:pt x="19" y="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9" name="Freeform 237"/>
          <xdr:cNvSpPr>
            <a:spLocks/>
          </xdr:cNvSpPr>
        </xdr:nvSpPr>
        <xdr:spPr bwMode="auto">
          <a:xfrm>
            <a:off x="5085591" y="4582609"/>
            <a:ext cx="114612" cy="314499"/>
          </a:xfrm>
          <a:custGeom>
            <a:avLst/>
            <a:gdLst>
              <a:gd name="T0" fmla="*/ 0 w 12"/>
              <a:gd name="T1" fmla="*/ 2147483647 h 32"/>
              <a:gd name="T2" fmla="*/ 2147483647 w 12"/>
              <a:gd name="T3" fmla="*/ 2147483647 h 32"/>
              <a:gd name="T4" fmla="*/ 2147483647 w 12"/>
              <a:gd name="T5" fmla="*/ 2147483647 h 32"/>
              <a:gd name="T6" fmla="*/ 2147483647 w 12"/>
              <a:gd name="T7" fmla="*/ 2147483647 h 32"/>
              <a:gd name="T8" fmla="*/ 2147483647 w 12"/>
              <a:gd name="T9" fmla="*/ 2147483647 h 32"/>
              <a:gd name="T10" fmla="*/ 2147483647 w 12"/>
              <a:gd name="T11" fmla="*/ 2147483647 h 32"/>
              <a:gd name="T12" fmla="*/ 2147483647 w 12"/>
              <a:gd name="T13" fmla="*/ 2147483647 h 32"/>
              <a:gd name="T14" fmla="*/ 2147483647 w 12"/>
              <a:gd name="T15" fmla="*/ 0 h 3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2"/>
              <a:gd name="T25" fmla="*/ 0 h 32"/>
              <a:gd name="T26" fmla="*/ 12 w 12"/>
              <a:gd name="T27" fmla="*/ 32 h 3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2" h="32">
                <a:moveTo>
                  <a:pt x="0" y="32"/>
                </a:moveTo>
                <a:lnTo>
                  <a:pt x="2" y="19"/>
                </a:lnTo>
                <a:lnTo>
                  <a:pt x="2" y="18"/>
                </a:lnTo>
                <a:lnTo>
                  <a:pt x="2" y="17"/>
                </a:lnTo>
                <a:lnTo>
                  <a:pt x="3" y="15"/>
                </a:lnTo>
                <a:lnTo>
                  <a:pt x="5" y="12"/>
                </a:lnTo>
                <a:lnTo>
                  <a:pt x="10" y="3"/>
                </a:lnTo>
                <a:lnTo>
                  <a:pt x="12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0" name="Freeform 238"/>
          <xdr:cNvSpPr>
            <a:spLocks/>
          </xdr:cNvSpPr>
        </xdr:nvSpPr>
        <xdr:spPr bwMode="auto">
          <a:xfrm>
            <a:off x="5666210" y="4582609"/>
            <a:ext cx="19103" cy="314499"/>
          </a:xfrm>
          <a:custGeom>
            <a:avLst/>
            <a:gdLst>
              <a:gd name="T0" fmla="*/ 2147483647 w 2"/>
              <a:gd name="T1" fmla="*/ 2147483647 h 32"/>
              <a:gd name="T2" fmla="*/ 2147483647 w 2"/>
              <a:gd name="T3" fmla="*/ 2147483647 h 32"/>
              <a:gd name="T4" fmla="*/ 2147483647 w 2"/>
              <a:gd name="T5" fmla="*/ 2147483647 h 32"/>
              <a:gd name="T6" fmla="*/ 0 w 2"/>
              <a:gd name="T7" fmla="*/ 2147483647 h 32"/>
              <a:gd name="T8" fmla="*/ 0 w 2"/>
              <a:gd name="T9" fmla="*/ 0 h 3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32"/>
              <a:gd name="T17" fmla="*/ 2 w 2"/>
              <a:gd name="T18" fmla="*/ 32 h 3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32">
                <a:moveTo>
                  <a:pt x="2" y="32"/>
                </a:moveTo>
                <a:lnTo>
                  <a:pt x="2" y="31"/>
                </a:lnTo>
                <a:lnTo>
                  <a:pt x="1" y="15"/>
                </a:lnTo>
                <a:lnTo>
                  <a:pt x="0" y="15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1" name="Freeform 239"/>
          <xdr:cNvSpPr>
            <a:spLocks/>
          </xdr:cNvSpPr>
        </xdr:nvSpPr>
        <xdr:spPr bwMode="auto">
          <a:xfrm>
            <a:off x="6390095" y="4582609"/>
            <a:ext cx="162368" cy="265968"/>
          </a:xfrm>
          <a:custGeom>
            <a:avLst/>
            <a:gdLst>
              <a:gd name="T0" fmla="*/ 0 w 17"/>
              <a:gd name="T1" fmla="*/ 0 h 27"/>
              <a:gd name="T2" fmla="*/ 2147483647 w 17"/>
              <a:gd name="T3" fmla="*/ 2147483647 h 27"/>
              <a:gd name="T4" fmla="*/ 2147483647 w 17"/>
              <a:gd name="T5" fmla="*/ 2147483647 h 27"/>
              <a:gd name="T6" fmla="*/ 2147483647 w 17"/>
              <a:gd name="T7" fmla="*/ 2147483647 h 27"/>
              <a:gd name="T8" fmla="*/ 2147483647 w 17"/>
              <a:gd name="T9" fmla="*/ 2147483647 h 27"/>
              <a:gd name="T10" fmla="*/ 2147483647 w 17"/>
              <a:gd name="T11" fmla="*/ 2147483647 h 27"/>
              <a:gd name="T12" fmla="*/ 2147483647 w 17"/>
              <a:gd name="T13" fmla="*/ 2147483647 h 27"/>
              <a:gd name="T14" fmla="*/ 2147483647 w 17"/>
              <a:gd name="T15" fmla="*/ 2147483647 h 27"/>
              <a:gd name="T16" fmla="*/ 2147483647 w 17"/>
              <a:gd name="T17" fmla="*/ 2147483647 h 2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7"/>
              <a:gd name="T28" fmla="*/ 0 h 27"/>
              <a:gd name="T29" fmla="*/ 17 w 17"/>
              <a:gd name="T30" fmla="*/ 27 h 2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7" h="27">
                <a:moveTo>
                  <a:pt x="0" y="0"/>
                </a:moveTo>
                <a:lnTo>
                  <a:pt x="3" y="5"/>
                </a:lnTo>
                <a:lnTo>
                  <a:pt x="6" y="9"/>
                </a:lnTo>
                <a:lnTo>
                  <a:pt x="7" y="11"/>
                </a:lnTo>
                <a:lnTo>
                  <a:pt x="14" y="21"/>
                </a:lnTo>
                <a:lnTo>
                  <a:pt x="14" y="22"/>
                </a:lnTo>
                <a:lnTo>
                  <a:pt x="17" y="2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2" name="Freeform 240"/>
          <xdr:cNvSpPr>
            <a:spLocks/>
          </xdr:cNvSpPr>
        </xdr:nvSpPr>
        <xdr:spPr bwMode="auto">
          <a:xfrm rot="21172499">
            <a:off x="7257245" y="4572903"/>
            <a:ext cx="191020" cy="38825"/>
          </a:xfrm>
          <a:custGeom>
            <a:avLst/>
            <a:gdLst>
              <a:gd name="T0" fmla="*/ 0 w 20"/>
              <a:gd name="T1" fmla="*/ 2147483647 h 4"/>
              <a:gd name="T2" fmla="*/ 2147483647 w 20"/>
              <a:gd name="T3" fmla="*/ 2147483647 h 4"/>
              <a:gd name="T4" fmla="*/ 2147483647 w 20"/>
              <a:gd name="T5" fmla="*/ 2147483647 h 4"/>
              <a:gd name="T6" fmla="*/ 2147483647 w 20"/>
              <a:gd name="T7" fmla="*/ 2147483647 h 4"/>
              <a:gd name="T8" fmla="*/ 2147483647 w 20"/>
              <a:gd name="T9" fmla="*/ 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0"/>
              <a:gd name="T16" fmla="*/ 0 h 4"/>
              <a:gd name="T17" fmla="*/ 20 w 20"/>
              <a:gd name="T18" fmla="*/ 4 h 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0" h="4">
                <a:moveTo>
                  <a:pt x="0" y="2"/>
                </a:moveTo>
                <a:lnTo>
                  <a:pt x="6" y="4"/>
                </a:lnTo>
                <a:lnTo>
                  <a:pt x="12" y="4"/>
                </a:lnTo>
                <a:lnTo>
                  <a:pt x="19" y="2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3" name="Freeform 241"/>
          <xdr:cNvSpPr>
            <a:spLocks/>
          </xdr:cNvSpPr>
        </xdr:nvSpPr>
        <xdr:spPr bwMode="auto">
          <a:xfrm>
            <a:off x="7457816" y="4582609"/>
            <a:ext cx="47755" cy="137837"/>
          </a:xfrm>
          <a:custGeom>
            <a:avLst/>
            <a:gdLst>
              <a:gd name="T0" fmla="*/ 2147483647 w 5"/>
              <a:gd name="T1" fmla="*/ 0 h 14"/>
              <a:gd name="T2" fmla="*/ 2147483647 w 5"/>
              <a:gd name="T3" fmla="*/ 2147483647 h 14"/>
              <a:gd name="T4" fmla="*/ 2147483647 w 5"/>
              <a:gd name="T5" fmla="*/ 2147483647 h 14"/>
              <a:gd name="T6" fmla="*/ 2147483647 w 5"/>
              <a:gd name="T7" fmla="*/ 2147483647 h 14"/>
              <a:gd name="T8" fmla="*/ 2147483647 w 5"/>
              <a:gd name="T9" fmla="*/ 2147483647 h 14"/>
              <a:gd name="T10" fmla="*/ 2147483647 w 5"/>
              <a:gd name="T11" fmla="*/ 2147483647 h 14"/>
              <a:gd name="T12" fmla="*/ 2147483647 w 5"/>
              <a:gd name="T13" fmla="*/ 2147483647 h 14"/>
              <a:gd name="T14" fmla="*/ 2147483647 w 5"/>
              <a:gd name="T15" fmla="*/ 2147483647 h 14"/>
              <a:gd name="T16" fmla="*/ 2147483647 w 5"/>
              <a:gd name="T17" fmla="*/ 2147483647 h 14"/>
              <a:gd name="T18" fmla="*/ 2147483647 w 5"/>
              <a:gd name="T19" fmla="*/ 2147483647 h 14"/>
              <a:gd name="T20" fmla="*/ 2147483647 w 5"/>
              <a:gd name="T21" fmla="*/ 2147483647 h 14"/>
              <a:gd name="T22" fmla="*/ 2147483647 w 5"/>
              <a:gd name="T23" fmla="*/ 2147483647 h 14"/>
              <a:gd name="T24" fmla="*/ 0 w 5"/>
              <a:gd name="T25" fmla="*/ 2147483647 h 14"/>
              <a:gd name="T26" fmla="*/ 0 w 5"/>
              <a:gd name="T27" fmla="*/ 2147483647 h 1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5"/>
              <a:gd name="T43" fmla="*/ 0 h 14"/>
              <a:gd name="T44" fmla="*/ 5 w 5"/>
              <a:gd name="T45" fmla="*/ 14 h 14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5" h="14">
                <a:moveTo>
                  <a:pt x="5" y="0"/>
                </a:moveTo>
                <a:lnTo>
                  <a:pt x="5" y="1"/>
                </a:lnTo>
                <a:lnTo>
                  <a:pt x="5" y="2"/>
                </a:lnTo>
                <a:lnTo>
                  <a:pt x="5" y="3"/>
                </a:lnTo>
                <a:lnTo>
                  <a:pt x="5" y="4"/>
                </a:lnTo>
                <a:lnTo>
                  <a:pt x="5" y="5"/>
                </a:lnTo>
                <a:lnTo>
                  <a:pt x="4" y="5"/>
                </a:lnTo>
                <a:lnTo>
                  <a:pt x="2" y="7"/>
                </a:lnTo>
                <a:lnTo>
                  <a:pt x="1" y="8"/>
                </a:lnTo>
                <a:lnTo>
                  <a:pt x="1" y="9"/>
                </a:lnTo>
                <a:lnTo>
                  <a:pt x="1" y="11"/>
                </a:lnTo>
                <a:lnTo>
                  <a:pt x="1" y="12"/>
                </a:lnTo>
                <a:lnTo>
                  <a:pt x="0" y="13"/>
                </a:lnTo>
                <a:lnTo>
                  <a:pt x="0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4" name="Freeform 242"/>
          <xdr:cNvSpPr>
            <a:spLocks/>
          </xdr:cNvSpPr>
        </xdr:nvSpPr>
        <xdr:spPr bwMode="auto">
          <a:xfrm>
            <a:off x="8105294" y="4582609"/>
            <a:ext cx="57307" cy="314499"/>
          </a:xfrm>
          <a:custGeom>
            <a:avLst/>
            <a:gdLst>
              <a:gd name="T0" fmla="*/ 0 w 6"/>
              <a:gd name="T1" fmla="*/ 0 h 32"/>
              <a:gd name="T2" fmla="*/ 2147483647 w 6"/>
              <a:gd name="T3" fmla="*/ 2147483647 h 32"/>
              <a:gd name="T4" fmla="*/ 2147483647 w 6"/>
              <a:gd name="T5" fmla="*/ 2147483647 h 32"/>
              <a:gd name="T6" fmla="*/ 2147483647 w 6"/>
              <a:gd name="T7" fmla="*/ 2147483647 h 32"/>
              <a:gd name="T8" fmla="*/ 2147483647 w 6"/>
              <a:gd name="T9" fmla="*/ 2147483647 h 32"/>
              <a:gd name="T10" fmla="*/ 2147483647 w 6"/>
              <a:gd name="T11" fmla="*/ 2147483647 h 32"/>
              <a:gd name="T12" fmla="*/ 2147483647 w 6"/>
              <a:gd name="T13" fmla="*/ 2147483647 h 32"/>
              <a:gd name="T14" fmla="*/ 2147483647 w 6"/>
              <a:gd name="T15" fmla="*/ 2147483647 h 32"/>
              <a:gd name="T16" fmla="*/ 2147483647 w 6"/>
              <a:gd name="T17" fmla="*/ 2147483647 h 3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"/>
              <a:gd name="T28" fmla="*/ 0 h 32"/>
              <a:gd name="T29" fmla="*/ 6 w 6"/>
              <a:gd name="T30" fmla="*/ 32 h 3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" h="32">
                <a:moveTo>
                  <a:pt x="0" y="0"/>
                </a:moveTo>
                <a:lnTo>
                  <a:pt x="3" y="12"/>
                </a:lnTo>
                <a:lnTo>
                  <a:pt x="4" y="16"/>
                </a:lnTo>
                <a:lnTo>
                  <a:pt x="4" y="17"/>
                </a:lnTo>
                <a:lnTo>
                  <a:pt x="4" y="19"/>
                </a:lnTo>
                <a:lnTo>
                  <a:pt x="4" y="22"/>
                </a:lnTo>
                <a:lnTo>
                  <a:pt x="3" y="23"/>
                </a:lnTo>
                <a:lnTo>
                  <a:pt x="4" y="27"/>
                </a:lnTo>
                <a:lnTo>
                  <a:pt x="6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5" name="Freeform 243"/>
          <xdr:cNvSpPr>
            <a:spLocks/>
          </xdr:cNvSpPr>
        </xdr:nvSpPr>
        <xdr:spPr bwMode="auto">
          <a:xfrm>
            <a:off x="8351626" y="5211607"/>
            <a:ext cx="267429" cy="9707"/>
          </a:xfrm>
          <a:custGeom>
            <a:avLst/>
            <a:gdLst>
              <a:gd name="T0" fmla="*/ 0 w 28"/>
              <a:gd name="T1" fmla="*/ 0 h 1"/>
              <a:gd name="T2" fmla="*/ 2147483647 w 28"/>
              <a:gd name="T3" fmla="*/ 0 h 1"/>
              <a:gd name="T4" fmla="*/ 2147483647 w 28"/>
              <a:gd name="T5" fmla="*/ 0 h 1"/>
              <a:gd name="T6" fmla="*/ 2147483647 w 28"/>
              <a:gd name="T7" fmla="*/ 2147483647 h 1"/>
              <a:gd name="T8" fmla="*/ 2147483647 w 28"/>
              <a:gd name="T9" fmla="*/ 2147483647 h 1"/>
              <a:gd name="T10" fmla="*/ 2147483647 w 28"/>
              <a:gd name="T11" fmla="*/ 2147483647 h 1"/>
              <a:gd name="T12" fmla="*/ 2147483647 w 28"/>
              <a:gd name="T13" fmla="*/ 2147483647 h 1"/>
              <a:gd name="T14" fmla="*/ 2147483647 w 28"/>
              <a:gd name="T15" fmla="*/ 2147483647 h 1"/>
              <a:gd name="T16" fmla="*/ 2147483647 w 28"/>
              <a:gd name="T17" fmla="*/ 2147483647 h 1"/>
              <a:gd name="T18" fmla="*/ 2147483647 w 28"/>
              <a:gd name="T19" fmla="*/ 2147483647 h 1"/>
              <a:gd name="T20" fmla="*/ 2147483647 w 28"/>
              <a:gd name="T21" fmla="*/ 2147483647 h 1"/>
              <a:gd name="T22" fmla="*/ 2147483647 w 28"/>
              <a:gd name="T23" fmla="*/ 2147483647 h 1"/>
              <a:gd name="T24" fmla="*/ 2147483647 w 28"/>
              <a:gd name="T25" fmla="*/ 2147483647 h 1"/>
              <a:gd name="T26" fmla="*/ 2147483647 w 28"/>
              <a:gd name="T27" fmla="*/ 2147483647 h 1"/>
              <a:gd name="T28" fmla="*/ 2147483647 w 28"/>
              <a:gd name="T29" fmla="*/ 2147483647 h 1"/>
              <a:gd name="T30" fmla="*/ 2147483647 w 28"/>
              <a:gd name="T31" fmla="*/ 2147483647 h 1"/>
              <a:gd name="T32" fmla="*/ 2147483647 w 28"/>
              <a:gd name="T33" fmla="*/ 2147483647 h 1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8"/>
              <a:gd name="T52" fmla="*/ 0 h 1"/>
              <a:gd name="T53" fmla="*/ 28 w 28"/>
              <a:gd name="T54" fmla="*/ 1 h 1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28" h="1">
                <a:moveTo>
                  <a:pt x="0" y="0"/>
                </a:moveTo>
                <a:lnTo>
                  <a:pt x="2" y="0"/>
                </a:lnTo>
                <a:lnTo>
                  <a:pt x="5" y="0"/>
                </a:lnTo>
                <a:lnTo>
                  <a:pt x="6" y="1"/>
                </a:lnTo>
                <a:lnTo>
                  <a:pt x="9" y="1"/>
                </a:lnTo>
                <a:lnTo>
                  <a:pt x="11" y="1"/>
                </a:lnTo>
                <a:lnTo>
                  <a:pt x="13" y="1"/>
                </a:lnTo>
                <a:lnTo>
                  <a:pt x="15" y="1"/>
                </a:lnTo>
                <a:lnTo>
                  <a:pt x="16" y="1"/>
                </a:lnTo>
                <a:lnTo>
                  <a:pt x="18" y="1"/>
                </a:lnTo>
                <a:lnTo>
                  <a:pt x="20" y="1"/>
                </a:lnTo>
                <a:lnTo>
                  <a:pt x="22" y="1"/>
                </a:lnTo>
                <a:lnTo>
                  <a:pt x="23" y="1"/>
                </a:lnTo>
                <a:lnTo>
                  <a:pt x="26" y="1"/>
                </a:lnTo>
                <a:lnTo>
                  <a:pt x="27" y="1"/>
                </a:lnTo>
                <a:lnTo>
                  <a:pt x="28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6" name="Freeform 244"/>
          <xdr:cNvSpPr>
            <a:spLocks/>
          </xdr:cNvSpPr>
        </xdr:nvSpPr>
        <xdr:spPr bwMode="auto">
          <a:xfrm>
            <a:off x="6370993" y="5368856"/>
            <a:ext cx="181470" cy="87357"/>
          </a:xfrm>
          <a:custGeom>
            <a:avLst/>
            <a:gdLst>
              <a:gd name="T0" fmla="*/ 0 w 19"/>
              <a:gd name="T1" fmla="*/ 2147483647 h 9"/>
              <a:gd name="T2" fmla="*/ 2147483647 w 19"/>
              <a:gd name="T3" fmla="*/ 2147483647 h 9"/>
              <a:gd name="T4" fmla="*/ 2147483647 w 19"/>
              <a:gd name="T5" fmla="*/ 2147483647 h 9"/>
              <a:gd name="T6" fmla="*/ 2147483647 w 19"/>
              <a:gd name="T7" fmla="*/ 0 h 9"/>
              <a:gd name="T8" fmla="*/ 2147483647 w 1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9"/>
              <a:gd name="T17" fmla="*/ 19 w 19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9">
                <a:moveTo>
                  <a:pt x="0" y="9"/>
                </a:moveTo>
                <a:lnTo>
                  <a:pt x="4" y="8"/>
                </a:lnTo>
                <a:lnTo>
                  <a:pt x="16" y="1"/>
                </a:lnTo>
                <a:lnTo>
                  <a:pt x="18" y="0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7" name="Freeform 245"/>
          <xdr:cNvSpPr>
            <a:spLocks/>
          </xdr:cNvSpPr>
        </xdr:nvSpPr>
        <xdr:spPr bwMode="auto">
          <a:xfrm>
            <a:off x="8351626" y="5318376"/>
            <a:ext cx="267429" cy="60187"/>
          </a:xfrm>
          <a:custGeom>
            <a:avLst/>
            <a:gdLst>
              <a:gd name="T0" fmla="*/ 0 w 28"/>
              <a:gd name="T1" fmla="*/ 0 h 6"/>
              <a:gd name="T2" fmla="*/ 2147483647 w 28"/>
              <a:gd name="T3" fmla="*/ 2147483647 h 6"/>
              <a:gd name="T4" fmla="*/ 2147483647 w 28"/>
              <a:gd name="T5" fmla="*/ 2147483647 h 6"/>
              <a:gd name="T6" fmla="*/ 2147483647 w 28"/>
              <a:gd name="T7" fmla="*/ 2147483647 h 6"/>
              <a:gd name="T8" fmla="*/ 2147483647 w 28"/>
              <a:gd name="T9" fmla="*/ 2147483647 h 6"/>
              <a:gd name="T10" fmla="*/ 2147483647 w 28"/>
              <a:gd name="T11" fmla="*/ 2147483647 h 6"/>
              <a:gd name="T12" fmla="*/ 2147483647 w 28"/>
              <a:gd name="T13" fmla="*/ 2147483647 h 6"/>
              <a:gd name="T14" fmla="*/ 2147483647 w 28"/>
              <a:gd name="T15" fmla="*/ 2147483647 h 6"/>
              <a:gd name="T16" fmla="*/ 2147483647 w 28"/>
              <a:gd name="T17" fmla="*/ 2147483647 h 6"/>
              <a:gd name="T18" fmla="*/ 2147483647 w 28"/>
              <a:gd name="T19" fmla="*/ 2147483647 h 6"/>
              <a:gd name="T20" fmla="*/ 2147483647 w 28"/>
              <a:gd name="T21" fmla="*/ 2147483647 h 6"/>
              <a:gd name="T22" fmla="*/ 2147483647 w 28"/>
              <a:gd name="T23" fmla="*/ 2147483647 h 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8"/>
              <a:gd name="T37" fmla="*/ 0 h 6"/>
              <a:gd name="T38" fmla="*/ 28 w 28"/>
              <a:gd name="T39" fmla="*/ 6 h 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8" h="6">
                <a:moveTo>
                  <a:pt x="0" y="0"/>
                </a:moveTo>
                <a:lnTo>
                  <a:pt x="3" y="1"/>
                </a:lnTo>
                <a:lnTo>
                  <a:pt x="4" y="1"/>
                </a:lnTo>
                <a:lnTo>
                  <a:pt x="8" y="2"/>
                </a:lnTo>
                <a:lnTo>
                  <a:pt x="9" y="2"/>
                </a:lnTo>
                <a:lnTo>
                  <a:pt x="13" y="3"/>
                </a:lnTo>
                <a:lnTo>
                  <a:pt x="15" y="3"/>
                </a:lnTo>
                <a:lnTo>
                  <a:pt x="19" y="4"/>
                </a:lnTo>
                <a:lnTo>
                  <a:pt x="20" y="4"/>
                </a:lnTo>
                <a:lnTo>
                  <a:pt x="25" y="5"/>
                </a:lnTo>
                <a:lnTo>
                  <a:pt x="26" y="6"/>
                </a:lnTo>
                <a:lnTo>
                  <a:pt x="28" y="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" name="Freeform 246"/>
          <xdr:cNvSpPr>
            <a:spLocks/>
          </xdr:cNvSpPr>
        </xdr:nvSpPr>
        <xdr:spPr bwMode="auto">
          <a:xfrm>
            <a:off x="6409198" y="5652288"/>
            <a:ext cx="143265" cy="50481"/>
          </a:xfrm>
          <a:custGeom>
            <a:avLst/>
            <a:gdLst>
              <a:gd name="T0" fmla="*/ 0 w 15"/>
              <a:gd name="T1" fmla="*/ 2147483647 h 5"/>
              <a:gd name="T2" fmla="*/ 0 w 15"/>
              <a:gd name="T3" fmla="*/ 2147483647 h 5"/>
              <a:gd name="T4" fmla="*/ 2147483647 w 15"/>
              <a:gd name="T5" fmla="*/ 2147483647 h 5"/>
              <a:gd name="T6" fmla="*/ 2147483647 w 15"/>
              <a:gd name="T7" fmla="*/ 2147483647 h 5"/>
              <a:gd name="T8" fmla="*/ 2147483647 w 15"/>
              <a:gd name="T9" fmla="*/ 2147483647 h 5"/>
              <a:gd name="T10" fmla="*/ 2147483647 w 15"/>
              <a:gd name="T11" fmla="*/ 2147483647 h 5"/>
              <a:gd name="T12" fmla="*/ 2147483647 w 15"/>
              <a:gd name="T13" fmla="*/ 2147483647 h 5"/>
              <a:gd name="T14" fmla="*/ 2147483647 w 15"/>
              <a:gd name="T15" fmla="*/ 2147483647 h 5"/>
              <a:gd name="T16" fmla="*/ 2147483647 w 15"/>
              <a:gd name="T17" fmla="*/ 2147483647 h 5"/>
              <a:gd name="T18" fmla="*/ 2147483647 w 15"/>
              <a:gd name="T19" fmla="*/ 2147483647 h 5"/>
              <a:gd name="T20" fmla="*/ 2147483647 w 15"/>
              <a:gd name="T21" fmla="*/ 2147483647 h 5"/>
              <a:gd name="T22" fmla="*/ 2147483647 w 15"/>
              <a:gd name="T23" fmla="*/ 2147483647 h 5"/>
              <a:gd name="T24" fmla="*/ 2147483647 w 15"/>
              <a:gd name="T25" fmla="*/ 0 h 5"/>
              <a:gd name="T26" fmla="*/ 2147483647 w 15"/>
              <a:gd name="T27" fmla="*/ 0 h 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5"/>
              <a:gd name="T43" fmla="*/ 0 h 5"/>
              <a:gd name="T44" fmla="*/ 15 w 15"/>
              <a:gd name="T45" fmla="*/ 5 h 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5" h="5">
                <a:moveTo>
                  <a:pt x="0" y="5"/>
                </a:moveTo>
                <a:lnTo>
                  <a:pt x="0" y="5"/>
                </a:lnTo>
                <a:lnTo>
                  <a:pt x="1" y="5"/>
                </a:lnTo>
                <a:lnTo>
                  <a:pt x="3" y="4"/>
                </a:lnTo>
                <a:lnTo>
                  <a:pt x="5" y="4"/>
                </a:lnTo>
                <a:lnTo>
                  <a:pt x="8" y="4"/>
                </a:lnTo>
                <a:lnTo>
                  <a:pt x="11" y="3"/>
                </a:lnTo>
                <a:lnTo>
                  <a:pt x="11" y="2"/>
                </a:lnTo>
                <a:lnTo>
                  <a:pt x="11" y="1"/>
                </a:lnTo>
                <a:lnTo>
                  <a:pt x="12" y="1"/>
                </a:lnTo>
                <a:lnTo>
                  <a:pt x="14" y="0"/>
                </a:lnTo>
                <a:lnTo>
                  <a:pt x="15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9" name="Freeform 247"/>
          <xdr:cNvSpPr>
            <a:spLocks/>
          </xdr:cNvSpPr>
        </xdr:nvSpPr>
        <xdr:spPr bwMode="auto">
          <a:xfrm>
            <a:off x="8351626" y="5741594"/>
            <a:ext cx="171919" cy="87357"/>
          </a:xfrm>
          <a:custGeom>
            <a:avLst/>
            <a:gdLst>
              <a:gd name="T0" fmla="*/ 2147483647 w 18"/>
              <a:gd name="T1" fmla="*/ 2147483647 h 9"/>
              <a:gd name="T2" fmla="*/ 2147483647 w 18"/>
              <a:gd name="T3" fmla="*/ 2147483647 h 9"/>
              <a:gd name="T4" fmla="*/ 2147483647 w 18"/>
              <a:gd name="T5" fmla="*/ 2147483647 h 9"/>
              <a:gd name="T6" fmla="*/ 2147483647 w 18"/>
              <a:gd name="T7" fmla="*/ 0 h 9"/>
              <a:gd name="T8" fmla="*/ 2147483647 w 18"/>
              <a:gd name="T9" fmla="*/ 0 h 9"/>
              <a:gd name="T10" fmla="*/ 2147483647 w 18"/>
              <a:gd name="T11" fmla="*/ 0 h 9"/>
              <a:gd name="T12" fmla="*/ 0 w 18"/>
              <a:gd name="T13" fmla="*/ 0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8"/>
              <a:gd name="T22" fmla="*/ 0 h 9"/>
              <a:gd name="T23" fmla="*/ 18 w 18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8" h="9">
                <a:moveTo>
                  <a:pt x="18" y="9"/>
                </a:moveTo>
                <a:lnTo>
                  <a:pt x="14" y="4"/>
                </a:lnTo>
                <a:lnTo>
                  <a:pt x="11" y="3"/>
                </a:lnTo>
                <a:lnTo>
                  <a:pt x="8" y="0"/>
                </a:lnTo>
                <a:lnTo>
                  <a:pt x="5" y="0"/>
                </a:lnTo>
                <a:lnTo>
                  <a:pt x="3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0" name="Freeform 248"/>
          <xdr:cNvSpPr>
            <a:spLocks/>
          </xdr:cNvSpPr>
        </xdr:nvSpPr>
        <xdr:spPr bwMode="auto">
          <a:xfrm>
            <a:off x="8351626" y="6114331"/>
            <a:ext cx="191020" cy="77651"/>
          </a:xfrm>
          <a:custGeom>
            <a:avLst/>
            <a:gdLst>
              <a:gd name="T0" fmla="*/ 0 w 20"/>
              <a:gd name="T1" fmla="*/ 0 h 8"/>
              <a:gd name="T2" fmla="*/ 2147483647 w 20"/>
              <a:gd name="T3" fmla="*/ 0 h 8"/>
              <a:gd name="T4" fmla="*/ 2147483647 w 20"/>
              <a:gd name="T5" fmla="*/ 0 h 8"/>
              <a:gd name="T6" fmla="*/ 2147483647 w 20"/>
              <a:gd name="T7" fmla="*/ 2147483647 h 8"/>
              <a:gd name="T8" fmla="*/ 2147483647 w 20"/>
              <a:gd name="T9" fmla="*/ 2147483647 h 8"/>
              <a:gd name="T10" fmla="*/ 2147483647 w 20"/>
              <a:gd name="T11" fmla="*/ 2147483647 h 8"/>
              <a:gd name="T12" fmla="*/ 2147483647 w 20"/>
              <a:gd name="T13" fmla="*/ 2147483647 h 8"/>
              <a:gd name="T14" fmla="*/ 2147483647 w 20"/>
              <a:gd name="T15" fmla="*/ 2147483647 h 8"/>
              <a:gd name="T16" fmla="*/ 2147483647 w 20"/>
              <a:gd name="T17" fmla="*/ 2147483647 h 8"/>
              <a:gd name="T18" fmla="*/ 2147483647 w 20"/>
              <a:gd name="T19" fmla="*/ 2147483647 h 8"/>
              <a:gd name="T20" fmla="*/ 2147483647 w 20"/>
              <a:gd name="T21" fmla="*/ 2147483647 h 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"/>
              <a:gd name="T34" fmla="*/ 0 h 8"/>
              <a:gd name="T35" fmla="*/ 20 w 20"/>
              <a:gd name="T36" fmla="*/ 8 h 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" h="8">
                <a:moveTo>
                  <a:pt x="0" y="0"/>
                </a:moveTo>
                <a:lnTo>
                  <a:pt x="1" y="0"/>
                </a:lnTo>
                <a:lnTo>
                  <a:pt x="7" y="0"/>
                </a:lnTo>
                <a:lnTo>
                  <a:pt x="8" y="1"/>
                </a:lnTo>
                <a:lnTo>
                  <a:pt x="14" y="3"/>
                </a:lnTo>
                <a:lnTo>
                  <a:pt x="16" y="3"/>
                </a:lnTo>
                <a:lnTo>
                  <a:pt x="18" y="6"/>
                </a:lnTo>
                <a:lnTo>
                  <a:pt x="19" y="7"/>
                </a:lnTo>
                <a:lnTo>
                  <a:pt x="19" y="8"/>
                </a:lnTo>
                <a:lnTo>
                  <a:pt x="20" y="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Freeform 249"/>
          <xdr:cNvSpPr>
            <a:spLocks/>
          </xdr:cNvSpPr>
        </xdr:nvSpPr>
        <xdr:spPr bwMode="auto">
          <a:xfrm>
            <a:off x="9104164" y="4582609"/>
            <a:ext cx="105061" cy="314499"/>
          </a:xfrm>
          <a:custGeom>
            <a:avLst/>
            <a:gdLst>
              <a:gd name="T0" fmla="*/ 2147483647 w 11"/>
              <a:gd name="T1" fmla="*/ 0 h 32"/>
              <a:gd name="T2" fmla="*/ 2147483647 w 11"/>
              <a:gd name="T3" fmla="*/ 2147483647 h 32"/>
              <a:gd name="T4" fmla="*/ 2147483647 w 11"/>
              <a:gd name="T5" fmla="*/ 2147483647 h 32"/>
              <a:gd name="T6" fmla="*/ 2147483647 w 11"/>
              <a:gd name="T7" fmla="*/ 2147483647 h 32"/>
              <a:gd name="T8" fmla="*/ 2147483647 w 11"/>
              <a:gd name="T9" fmla="*/ 2147483647 h 32"/>
              <a:gd name="T10" fmla="*/ 2147483647 w 11"/>
              <a:gd name="T11" fmla="*/ 2147483647 h 32"/>
              <a:gd name="T12" fmla="*/ 2147483647 w 11"/>
              <a:gd name="T13" fmla="*/ 2147483647 h 32"/>
              <a:gd name="T14" fmla="*/ 2147483647 w 11"/>
              <a:gd name="T15" fmla="*/ 2147483647 h 32"/>
              <a:gd name="T16" fmla="*/ 2147483647 w 11"/>
              <a:gd name="T17" fmla="*/ 2147483647 h 32"/>
              <a:gd name="T18" fmla="*/ 2147483647 w 11"/>
              <a:gd name="T19" fmla="*/ 2147483647 h 32"/>
              <a:gd name="T20" fmla="*/ 2147483647 w 11"/>
              <a:gd name="T21" fmla="*/ 2147483647 h 32"/>
              <a:gd name="T22" fmla="*/ 2147483647 w 11"/>
              <a:gd name="T23" fmla="*/ 2147483647 h 32"/>
              <a:gd name="T24" fmla="*/ 2147483647 w 11"/>
              <a:gd name="T25" fmla="*/ 2147483647 h 32"/>
              <a:gd name="T26" fmla="*/ 2147483647 w 11"/>
              <a:gd name="T27" fmla="*/ 2147483647 h 32"/>
              <a:gd name="T28" fmla="*/ 2147483647 w 11"/>
              <a:gd name="T29" fmla="*/ 2147483647 h 32"/>
              <a:gd name="T30" fmla="*/ 2147483647 w 11"/>
              <a:gd name="T31" fmla="*/ 2147483647 h 32"/>
              <a:gd name="T32" fmla="*/ 2147483647 w 11"/>
              <a:gd name="T33" fmla="*/ 2147483647 h 32"/>
              <a:gd name="T34" fmla="*/ 2147483647 w 11"/>
              <a:gd name="T35" fmla="*/ 2147483647 h 32"/>
              <a:gd name="T36" fmla="*/ 2147483647 w 11"/>
              <a:gd name="T37" fmla="*/ 2147483647 h 32"/>
              <a:gd name="T38" fmla="*/ 2147483647 w 11"/>
              <a:gd name="T39" fmla="*/ 2147483647 h 32"/>
              <a:gd name="T40" fmla="*/ 2147483647 w 11"/>
              <a:gd name="T41" fmla="*/ 2147483647 h 32"/>
              <a:gd name="T42" fmla="*/ 2147483647 w 11"/>
              <a:gd name="T43" fmla="*/ 2147483647 h 32"/>
              <a:gd name="T44" fmla="*/ 2147483647 w 11"/>
              <a:gd name="T45" fmla="*/ 2147483647 h 32"/>
              <a:gd name="T46" fmla="*/ 2147483647 w 11"/>
              <a:gd name="T47" fmla="*/ 2147483647 h 32"/>
              <a:gd name="T48" fmla="*/ 2147483647 w 11"/>
              <a:gd name="T49" fmla="*/ 2147483647 h 32"/>
              <a:gd name="T50" fmla="*/ 2147483647 w 11"/>
              <a:gd name="T51" fmla="*/ 2147483647 h 32"/>
              <a:gd name="T52" fmla="*/ 2147483647 w 11"/>
              <a:gd name="T53" fmla="*/ 2147483647 h 32"/>
              <a:gd name="T54" fmla="*/ 2147483647 w 11"/>
              <a:gd name="T55" fmla="*/ 2147483647 h 32"/>
              <a:gd name="T56" fmla="*/ 2147483647 w 11"/>
              <a:gd name="T57" fmla="*/ 2147483647 h 32"/>
              <a:gd name="T58" fmla="*/ 2147483647 w 11"/>
              <a:gd name="T59" fmla="*/ 2147483647 h 32"/>
              <a:gd name="T60" fmla="*/ 2147483647 w 11"/>
              <a:gd name="T61" fmla="*/ 2147483647 h 32"/>
              <a:gd name="T62" fmla="*/ 2147483647 w 11"/>
              <a:gd name="T63" fmla="*/ 2147483647 h 32"/>
              <a:gd name="T64" fmla="*/ 0 w 11"/>
              <a:gd name="T65" fmla="*/ 2147483647 h 32"/>
              <a:gd name="T66" fmla="*/ 0 w 11"/>
              <a:gd name="T67" fmla="*/ 2147483647 h 3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1"/>
              <a:gd name="T103" fmla="*/ 0 h 32"/>
              <a:gd name="T104" fmla="*/ 11 w 11"/>
              <a:gd name="T105" fmla="*/ 32 h 3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1" h="32">
                <a:moveTo>
                  <a:pt x="11" y="0"/>
                </a:moveTo>
                <a:lnTo>
                  <a:pt x="11" y="1"/>
                </a:lnTo>
                <a:lnTo>
                  <a:pt x="10" y="2"/>
                </a:lnTo>
                <a:lnTo>
                  <a:pt x="11" y="4"/>
                </a:lnTo>
                <a:lnTo>
                  <a:pt x="10" y="6"/>
                </a:lnTo>
                <a:lnTo>
                  <a:pt x="10" y="7"/>
                </a:lnTo>
                <a:lnTo>
                  <a:pt x="9" y="9"/>
                </a:lnTo>
                <a:lnTo>
                  <a:pt x="9" y="10"/>
                </a:lnTo>
                <a:lnTo>
                  <a:pt x="9" y="11"/>
                </a:lnTo>
                <a:lnTo>
                  <a:pt x="8" y="12"/>
                </a:lnTo>
                <a:lnTo>
                  <a:pt x="8" y="13"/>
                </a:lnTo>
                <a:lnTo>
                  <a:pt x="8" y="14"/>
                </a:lnTo>
                <a:lnTo>
                  <a:pt x="7" y="14"/>
                </a:lnTo>
                <a:lnTo>
                  <a:pt x="6" y="15"/>
                </a:lnTo>
                <a:lnTo>
                  <a:pt x="6" y="16"/>
                </a:lnTo>
                <a:lnTo>
                  <a:pt x="5" y="16"/>
                </a:lnTo>
                <a:lnTo>
                  <a:pt x="5" y="17"/>
                </a:lnTo>
                <a:lnTo>
                  <a:pt x="4" y="17"/>
                </a:lnTo>
                <a:lnTo>
                  <a:pt x="3" y="18"/>
                </a:lnTo>
                <a:lnTo>
                  <a:pt x="3" y="19"/>
                </a:lnTo>
                <a:lnTo>
                  <a:pt x="3" y="20"/>
                </a:lnTo>
                <a:lnTo>
                  <a:pt x="2" y="21"/>
                </a:lnTo>
                <a:lnTo>
                  <a:pt x="2" y="22"/>
                </a:lnTo>
                <a:lnTo>
                  <a:pt x="2" y="23"/>
                </a:lnTo>
                <a:lnTo>
                  <a:pt x="2" y="24"/>
                </a:lnTo>
                <a:lnTo>
                  <a:pt x="1" y="26"/>
                </a:lnTo>
                <a:lnTo>
                  <a:pt x="1" y="28"/>
                </a:lnTo>
                <a:lnTo>
                  <a:pt x="1" y="29"/>
                </a:lnTo>
                <a:lnTo>
                  <a:pt x="0" y="31"/>
                </a:lnTo>
                <a:lnTo>
                  <a:pt x="0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2" name="Freeform 250"/>
          <xdr:cNvSpPr>
            <a:spLocks/>
          </xdr:cNvSpPr>
        </xdr:nvSpPr>
        <xdr:spPr bwMode="auto">
          <a:xfrm>
            <a:off x="9457552" y="4582609"/>
            <a:ext cx="38204" cy="314499"/>
          </a:xfrm>
          <a:custGeom>
            <a:avLst/>
            <a:gdLst>
              <a:gd name="T0" fmla="*/ 0 w 4"/>
              <a:gd name="T1" fmla="*/ 0 h 32"/>
              <a:gd name="T2" fmla="*/ 0 w 4"/>
              <a:gd name="T3" fmla="*/ 2147483647 h 32"/>
              <a:gd name="T4" fmla="*/ 2147483647 w 4"/>
              <a:gd name="T5" fmla="*/ 2147483647 h 32"/>
              <a:gd name="T6" fmla="*/ 2147483647 w 4"/>
              <a:gd name="T7" fmla="*/ 2147483647 h 32"/>
              <a:gd name="T8" fmla="*/ 2147483647 w 4"/>
              <a:gd name="T9" fmla="*/ 2147483647 h 32"/>
              <a:gd name="T10" fmla="*/ 2147483647 w 4"/>
              <a:gd name="T11" fmla="*/ 2147483647 h 32"/>
              <a:gd name="T12" fmla="*/ 2147483647 w 4"/>
              <a:gd name="T13" fmla="*/ 2147483647 h 32"/>
              <a:gd name="T14" fmla="*/ 2147483647 w 4"/>
              <a:gd name="T15" fmla="*/ 2147483647 h 32"/>
              <a:gd name="T16" fmla="*/ 2147483647 w 4"/>
              <a:gd name="T17" fmla="*/ 2147483647 h 32"/>
              <a:gd name="T18" fmla="*/ 2147483647 w 4"/>
              <a:gd name="T19" fmla="*/ 2147483647 h 32"/>
              <a:gd name="T20" fmla="*/ 2147483647 w 4"/>
              <a:gd name="T21" fmla="*/ 2147483647 h 32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4"/>
              <a:gd name="T34" fmla="*/ 0 h 32"/>
              <a:gd name="T35" fmla="*/ 4 w 4"/>
              <a:gd name="T36" fmla="*/ 32 h 32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4" h="32">
                <a:moveTo>
                  <a:pt x="0" y="0"/>
                </a:moveTo>
                <a:lnTo>
                  <a:pt x="0" y="4"/>
                </a:lnTo>
                <a:lnTo>
                  <a:pt x="1" y="8"/>
                </a:lnTo>
                <a:lnTo>
                  <a:pt x="2" y="11"/>
                </a:lnTo>
                <a:lnTo>
                  <a:pt x="3" y="18"/>
                </a:lnTo>
                <a:lnTo>
                  <a:pt x="3" y="19"/>
                </a:lnTo>
                <a:lnTo>
                  <a:pt x="3" y="23"/>
                </a:lnTo>
                <a:lnTo>
                  <a:pt x="3" y="24"/>
                </a:lnTo>
                <a:lnTo>
                  <a:pt x="3" y="27"/>
                </a:lnTo>
                <a:lnTo>
                  <a:pt x="3" y="29"/>
                </a:lnTo>
                <a:lnTo>
                  <a:pt x="4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3" name="Freeform 251"/>
          <xdr:cNvSpPr>
            <a:spLocks/>
          </xdr:cNvSpPr>
        </xdr:nvSpPr>
        <xdr:spPr bwMode="auto">
          <a:xfrm>
            <a:off x="2323767" y="7675170"/>
            <a:ext cx="181470" cy="118424"/>
          </a:xfrm>
          <a:custGeom>
            <a:avLst/>
            <a:gdLst>
              <a:gd name="T0" fmla="*/ 0 w 19"/>
              <a:gd name="T1" fmla="*/ 0 h 12"/>
              <a:gd name="T2" fmla="*/ 2147483647 w 19"/>
              <a:gd name="T3" fmla="*/ 2147483647 h 12"/>
              <a:gd name="T4" fmla="*/ 2147483647 w 19"/>
              <a:gd name="T5" fmla="*/ 2147483647 h 12"/>
              <a:gd name="T6" fmla="*/ 2147483647 w 19"/>
              <a:gd name="T7" fmla="*/ 2147483647 h 12"/>
              <a:gd name="T8" fmla="*/ 2147483647 w 19"/>
              <a:gd name="T9" fmla="*/ 2147483647 h 1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12"/>
              <a:gd name="T17" fmla="*/ 19 w 19"/>
              <a:gd name="T18" fmla="*/ 12 h 1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12">
                <a:moveTo>
                  <a:pt x="0" y="0"/>
                </a:moveTo>
                <a:lnTo>
                  <a:pt x="1" y="1"/>
                </a:lnTo>
                <a:lnTo>
                  <a:pt x="6" y="4"/>
                </a:lnTo>
                <a:lnTo>
                  <a:pt x="10" y="7"/>
                </a:lnTo>
                <a:lnTo>
                  <a:pt x="19" y="1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4" name="Line 252"/>
          <xdr:cNvSpPr>
            <a:spLocks noChangeShapeType="1"/>
          </xdr:cNvSpPr>
        </xdr:nvSpPr>
        <xdr:spPr bwMode="auto">
          <a:xfrm>
            <a:off x="1991475" y="6516186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Line 253"/>
          <xdr:cNvSpPr>
            <a:spLocks noChangeShapeType="1"/>
          </xdr:cNvSpPr>
        </xdr:nvSpPr>
        <xdr:spPr bwMode="auto">
          <a:xfrm>
            <a:off x="2438380" y="6516186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Freeform 254"/>
          <xdr:cNvSpPr>
            <a:spLocks/>
          </xdr:cNvSpPr>
        </xdr:nvSpPr>
        <xdr:spPr bwMode="auto">
          <a:xfrm>
            <a:off x="770937" y="6753035"/>
            <a:ext cx="200571" cy="0"/>
          </a:xfrm>
          <a:custGeom>
            <a:avLst/>
            <a:gdLst>
              <a:gd name="T0" fmla="*/ 2147483647 w 21"/>
              <a:gd name="T1" fmla="*/ 2147483647 w 21"/>
              <a:gd name="T2" fmla="*/ 2147483647 w 21"/>
              <a:gd name="T3" fmla="*/ 0 w 21"/>
              <a:gd name="T4" fmla="*/ 0 60000 65536"/>
              <a:gd name="T5" fmla="*/ 0 60000 65536"/>
              <a:gd name="T6" fmla="*/ 0 60000 65536"/>
              <a:gd name="T7" fmla="*/ 0 60000 65536"/>
              <a:gd name="T8" fmla="*/ 0 w 21"/>
              <a:gd name="T9" fmla="*/ 21 w 21"/>
            </a:gdLst>
            <a:ahLst/>
            <a:cxnLst>
              <a:cxn ang="T4">
                <a:pos x="T0" y="0"/>
              </a:cxn>
              <a:cxn ang="T5">
                <a:pos x="T1" y="0"/>
              </a:cxn>
              <a:cxn ang="T6">
                <a:pos x="T2" y="0"/>
              </a:cxn>
              <a:cxn ang="T7">
                <a:pos x="T3" y="0"/>
              </a:cxn>
            </a:cxnLst>
            <a:rect l="T8" t="0" r="T9" b="0"/>
            <a:pathLst>
              <a:path w="21">
                <a:moveTo>
                  <a:pt x="21" y="0"/>
                </a:moveTo>
                <a:lnTo>
                  <a:pt x="21" y="0"/>
                </a:lnTo>
                <a:lnTo>
                  <a:pt x="8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7" name="Line 255"/>
          <xdr:cNvSpPr>
            <a:spLocks noChangeShapeType="1"/>
          </xdr:cNvSpPr>
        </xdr:nvSpPr>
        <xdr:spPr bwMode="auto">
          <a:xfrm flipH="1">
            <a:off x="971510" y="6753035"/>
            <a:ext cx="18147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" name="Freeform 256"/>
          <xdr:cNvSpPr>
            <a:spLocks/>
          </xdr:cNvSpPr>
        </xdr:nvSpPr>
        <xdr:spPr bwMode="auto">
          <a:xfrm>
            <a:off x="1152978" y="6753035"/>
            <a:ext cx="265435" cy="9707"/>
          </a:xfrm>
          <a:custGeom>
            <a:avLst/>
            <a:gdLst>
              <a:gd name="T0" fmla="*/ 0 w 28"/>
              <a:gd name="T1" fmla="*/ 0 h 1"/>
              <a:gd name="T2" fmla="*/ 2147483647 w 28"/>
              <a:gd name="T3" fmla="*/ 0 h 1"/>
              <a:gd name="T4" fmla="*/ 2147483647 w 28"/>
              <a:gd name="T5" fmla="*/ 0 h 1"/>
              <a:gd name="T6" fmla="*/ 2147483647 w 28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28"/>
              <a:gd name="T13" fmla="*/ 0 h 1"/>
              <a:gd name="T14" fmla="*/ 28 w 28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8" h="1">
                <a:moveTo>
                  <a:pt x="0" y="0"/>
                </a:moveTo>
                <a:lnTo>
                  <a:pt x="9" y="0"/>
                </a:lnTo>
                <a:lnTo>
                  <a:pt x="23" y="0"/>
                </a:lnTo>
                <a:lnTo>
                  <a:pt x="28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9" name="Freeform 257"/>
          <xdr:cNvSpPr>
            <a:spLocks/>
          </xdr:cNvSpPr>
        </xdr:nvSpPr>
        <xdr:spPr bwMode="auto">
          <a:xfrm>
            <a:off x="1418413" y="6753035"/>
            <a:ext cx="191020" cy="9707"/>
          </a:xfrm>
          <a:custGeom>
            <a:avLst/>
            <a:gdLst>
              <a:gd name="T0" fmla="*/ 0 w 20"/>
              <a:gd name="T1" fmla="*/ 2147483647 h 1"/>
              <a:gd name="T2" fmla="*/ 2147483647 w 20"/>
              <a:gd name="T3" fmla="*/ 2147483647 h 1"/>
              <a:gd name="T4" fmla="*/ 2147483647 w 20"/>
              <a:gd name="T5" fmla="*/ 0 h 1"/>
              <a:gd name="T6" fmla="*/ 0 60000 65536"/>
              <a:gd name="T7" fmla="*/ 0 60000 65536"/>
              <a:gd name="T8" fmla="*/ 0 60000 65536"/>
              <a:gd name="T9" fmla="*/ 0 w 20"/>
              <a:gd name="T10" fmla="*/ 0 h 1"/>
              <a:gd name="T11" fmla="*/ 20 w 20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" h="1">
                <a:moveTo>
                  <a:pt x="0" y="1"/>
                </a:moveTo>
                <a:lnTo>
                  <a:pt x="7" y="1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0" name="Line 258"/>
          <xdr:cNvSpPr>
            <a:spLocks noChangeShapeType="1"/>
          </xdr:cNvSpPr>
        </xdr:nvSpPr>
        <xdr:spPr bwMode="auto">
          <a:xfrm flipV="1">
            <a:off x="1609434" y="6743329"/>
            <a:ext cx="257878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Freeform 259"/>
          <xdr:cNvSpPr>
            <a:spLocks/>
          </xdr:cNvSpPr>
        </xdr:nvSpPr>
        <xdr:spPr bwMode="auto">
          <a:xfrm>
            <a:off x="2001025" y="6525892"/>
            <a:ext cx="55313" cy="137837"/>
          </a:xfrm>
          <a:custGeom>
            <a:avLst/>
            <a:gdLst>
              <a:gd name="T0" fmla="*/ 0 w 6"/>
              <a:gd name="T1" fmla="*/ 0 h 14"/>
              <a:gd name="T2" fmla="*/ 2147483647 w 6"/>
              <a:gd name="T3" fmla="*/ 2147483647 h 14"/>
              <a:gd name="T4" fmla="*/ 2147483647 w 6"/>
              <a:gd name="T5" fmla="*/ 2147483647 h 14"/>
              <a:gd name="T6" fmla="*/ 2147483647 w 6"/>
              <a:gd name="T7" fmla="*/ 2147483647 h 14"/>
              <a:gd name="T8" fmla="*/ 2147483647 w 6"/>
              <a:gd name="T9" fmla="*/ 2147483647 h 14"/>
              <a:gd name="T10" fmla="*/ 2147483647 w 6"/>
              <a:gd name="T11" fmla="*/ 2147483647 h 14"/>
              <a:gd name="T12" fmla="*/ 2147483647 w 6"/>
              <a:gd name="T13" fmla="*/ 2147483647 h 14"/>
              <a:gd name="T14" fmla="*/ 2147483647 w 6"/>
              <a:gd name="T15" fmla="*/ 2147483647 h 1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6"/>
              <a:gd name="T25" fmla="*/ 0 h 14"/>
              <a:gd name="T26" fmla="*/ 6 w 6"/>
              <a:gd name="T27" fmla="*/ 14 h 1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6" h="14">
                <a:moveTo>
                  <a:pt x="0" y="0"/>
                </a:moveTo>
                <a:lnTo>
                  <a:pt x="1" y="5"/>
                </a:lnTo>
                <a:lnTo>
                  <a:pt x="2" y="7"/>
                </a:lnTo>
                <a:lnTo>
                  <a:pt x="3" y="10"/>
                </a:lnTo>
                <a:lnTo>
                  <a:pt x="5" y="12"/>
                </a:lnTo>
                <a:lnTo>
                  <a:pt x="5" y="13"/>
                </a:lnTo>
                <a:lnTo>
                  <a:pt x="6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2" name="Line 260"/>
          <xdr:cNvSpPr>
            <a:spLocks noChangeShapeType="1"/>
          </xdr:cNvSpPr>
        </xdr:nvSpPr>
        <xdr:spPr bwMode="auto">
          <a:xfrm flipV="1">
            <a:off x="1867312" y="6733622"/>
            <a:ext cx="189028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Freeform 261"/>
          <xdr:cNvSpPr>
            <a:spLocks/>
          </xdr:cNvSpPr>
        </xdr:nvSpPr>
        <xdr:spPr bwMode="auto">
          <a:xfrm>
            <a:off x="2056339" y="6733622"/>
            <a:ext cx="267429" cy="48531"/>
          </a:xfrm>
          <a:custGeom>
            <a:avLst/>
            <a:gdLst>
              <a:gd name="T0" fmla="*/ 2147483647 w 28"/>
              <a:gd name="T1" fmla="*/ 2147483647 h 5"/>
              <a:gd name="T2" fmla="*/ 2147483647 w 28"/>
              <a:gd name="T3" fmla="*/ 2147483647 h 5"/>
              <a:gd name="T4" fmla="*/ 2147483647 w 28"/>
              <a:gd name="T5" fmla="*/ 2147483647 h 5"/>
              <a:gd name="T6" fmla="*/ 2147483647 w 28"/>
              <a:gd name="T7" fmla="*/ 2147483647 h 5"/>
              <a:gd name="T8" fmla="*/ 2147483647 w 28"/>
              <a:gd name="T9" fmla="*/ 0 h 5"/>
              <a:gd name="T10" fmla="*/ 0 w 28"/>
              <a:gd name="T11" fmla="*/ 0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8"/>
              <a:gd name="T19" fmla="*/ 0 h 5"/>
              <a:gd name="T20" fmla="*/ 28 w 28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8" h="5">
                <a:moveTo>
                  <a:pt x="28" y="5"/>
                </a:moveTo>
                <a:lnTo>
                  <a:pt x="24" y="4"/>
                </a:lnTo>
                <a:lnTo>
                  <a:pt x="17" y="2"/>
                </a:lnTo>
                <a:lnTo>
                  <a:pt x="11" y="1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4" name="Freeform 262"/>
          <xdr:cNvSpPr>
            <a:spLocks/>
          </xdr:cNvSpPr>
        </xdr:nvSpPr>
        <xdr:spPr bwMode="auto">
          <a:xfrm>
            <a:off x="2056339" y="6663730"/>
            <a:ext cx="19103" cy="69892"/>
          </a:xfrm>
          <a:custGeom>
            <a:avLst/>
            <a:gdLst>
              <a:gd name="T0" fmla="*/ 2147483647 w 2"/>
              <a:gd name="T1" fmla="*/ 2147483647 h 7"/>
              <a:gd name="T2" fmla="*/ 2147483647 w 2"/>
              <a:gd name="T3" fmla="*/ 2147483647 h 7"/>
              <a:gd name="T4" fmla="*/ 2147483647 w 2"/>
              <a:gd name="T5" fmla="*/ 2147483647 h 7"/>
              <a:gd name="T6" fmla="*/ 2147483647 w 2"/>
              <a:gd name="T7" fmla="*/ 2147483647 h 7"/>
              <a:gd name="T8" fmla="*/ 0 w 2"/>
              <a:gd name="T9" fmla="*/ 0 h 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7"/>
              <a:gd name="T17" fmla="*/ 2 w 2"/>
              <a:gd name="T18" fmla="*/ 7 h 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7">
                <a:moveTo>
                  <a:pt x="2" y="7"/>
                </a:moveTo>
                <a:lnTo>
                  <a:pt x="2" y="6"/>
                </a:lnTo>
                <a:lnTo>
                  <a:pt x="1" y="4"/>
                </a:ln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5" name="Freeform 263"/>
          <xdr:cNvSpPr>
            <a:spLocks/>
          </xdr:cNvSpPr>
        </xdr:nvSpPr>
        <xdr:spPr bwMode="auto">
          <a:xfrm>
            <a:off x="2428828" y="6525892"/>
            <a:ext cx="19103" cy="304792"/>
          </a:xfrm>
          <a:custGeom>
            <a:avLst/>
            <a:gdLst>
              <a:gd name="T0" fmla="*/ 2147483647 w 2"/>
              <a:gd name="T1" fmla="*/ 0 h 31"/>
              <a:gd name="T2" fmla="*/ 0 w 2"/>
              <a:gd name="T3" fmla="*/ 2147483647 h 31"/>
              <a:gd name="T4" fmla="*/ 0 w 2"/>
              <a:gd name="T5" fmla="*/ 2147483647 h 31"/>
              <a:gd name="T6" fmla="*/ 0 w 2"/>
              <a:gd name="T7" fmla="*/ 2147483647 h 31"/>
              <a:gd name="T8" fmla="*/ 0 w 2"/>
              <a:gd name="T9" fmla="*/ 2147483647 h 31"/>
              <a:gd name="T10" fmla="*/ 0 w 2"/>
              <a:gd name="T11" fmla="*/ 2147483647 h 31"/>
              <a:gd name="T12" fmla="*/ 0 w 2"/>
              <a:gd name="T13" fmla="*/ 2147483647 h 31"/>
              <a:gd name="T14" fmla="*/ 2147483647 w 2"/>
              <a:gd name="T15" fmla="*/ 2147483647 h 31"/>
              <a:gd name="T16" fmla="*/ 2147483647 w 2"/>
              <a:gd name="T17" fmla="*/ 2147483647 h 31"/>
              <a:gd name="T18" fmla="*/ 2147483647 w 2"/>
              <a:gd name="T19" fmla="*/ 2147483647 h 31"/>
              <a:gd name="T20" fmla="*/ 2147483647 w 2"/>
              <a:gd name="T21" fmla="*/ 2147483647 h 31"/>
              <a:gd name="T22" fmla="*/ 2147483647 w 2"/>
              <a:gd name="T23" fmla="*/ 2147483647 h 31"/>
              <a:gd name="T24" fmla="*/ 2147483647 w 2"/>
              <a:gd name="T25" fmla="*/ 2147483647 h 31"/>
              <a:gd name="T26" fmla="*/ 2147483647 w 2"/>
              <a:gd name="T27" fmla="*/ 2147483647 h 31"/>
              <a:gd name="T28" fmla="*/ 2147483647 w 2"/>
              <a:gd name="T29" fmla="*/ 2147483647 h 31"/>
              <a:gd name="T30" fmla="*/ 2147483647 w 2"/>
              <a:gd name="T31" fmla="*/ 2147483647 h 31"/>
              <a:gd name="T32" fmla="*/ 2147483647 w 2"/>
              <a:gd name="T33" fmla="*/ 2147483647 h 31"/>
              <a:gd name="T34" fmla="*/ 2147483647 w 2"/>
              <a:gd name="T35" fmla="*/ 2147483647 h 31"/>
              <a:gd name="T36" fmla="*/ 2147483647 w 2"/>
              <a:gd name="T37" fmla="*/ 2147483647 h 31"/>
              <a:gd name="T38" fmla="*/ 2147483647 w 2"/>
              <a:gd name="T39" fmla="*/ 2147483647 h 31"/>
              <a:gd name="T40" fmla="*/ 2147483647 w 2"/>
              <a:gd name="T41" fmla="*/ 2147483647 h 31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2"/>
              <a:gd name="T64" fmla="*/ 0 h 31"/>
              <a:gd name="T65" fmla="*/ 2 w 2"/>
              <a:gd name="T66" fmla="*/ 31 h 31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2" h="31">
                <a:moveTo>
                  <a:pt x="1" y="0"/>
                </a:moveTo>
                <a:lnTo>
                  <a:pt x="0" y="2"/>
                </a:lnTo>
                <a:lnTo>
                  <a:pt x="0" y="4"/>
                </a:lnTo>
                <a:lnTo>
                  <a:pt x="0" y="6"/>
                </a:lnTo>
                <a:lnTo>
                  <a:pt x="0" y="7"/>
                </a:lnTo>
                <a:lnTo>
                  <a:pt x="0" y="9"/>
                </a:lnTo>
                <a:lnTo>
                  <a:pt x="0" y="11"/>
                </a:lnTo>
                <a:lnTo>
                  <a:pt x="1" y="14"/>
                </a:lnTo>
                <a:lnTo>
                  <a:pt x="1" y="15"/>
                </a:lnTo>
                <a:lnTo>
                  <a:pt x="1" y="17"/>
                </a:lnTo>
                <a:lnTo>
                  <a:pt x="1" y="18"/>
                </a:lnTo>
                <a:lnTo>
                  <a:pt x="1" y="19"/>
                </a:lnTo>
                <a:lnTo>
                  <a:pt x="1" y="21"/>
                </a:lnTo>
                <a:lnTo>
                  <a:pt x="1" y="22"/>
                </a:lnTo>
                <a:lnTo>
                  <a:pt x="2" y="23"/>
                </a:lnTo>
                <a:lnTo>
                  <a:pt x="2" y="24"/>
                </a:lnTo>
                <a:lnTo>
                  <a:pt x="2" y="26"/>
                </a:lnTo>
                <a:lnTo>
                  <a:pt x="2" y="28"/>
                </a:lnTo>
                <a:lnTo>
                  <a:pt x="2" y="30"/>
                </a:lnTo>
                <a:lnTo>
                  <a:pt x="1" y="3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6" name="Freeform 264"/>
          <xdr:cNvSpPr>
            <a:spLocks/>
          </xdr:cNvSpPr>
        </xdr:nvSpPr>
        <xdr:spPr bwMode="auto">
          <a:xfrm>
            <a:off x="2323767" y="6782153"/>
            <a:ext cx="143265" cy="67944"/>
          </a:xfrm>
          <a:custGeom>
            <a:avLst/>
            <a:gdLst>
              <a:gd name="T0" fmla="*/ 2147483647 w 15"/>
              <a:gd name="T1" fmla="*/ 2147483647 h 7"/>
              <a:gd name="T2" fmla="*/ 2147483647 w 15"/>
              <a:gd name="T3" fmla="*/ 2147483647 h 7"/>
              <a:gd name="T4" fmla="*/ 2147483647 w 15"/>
              <a:gd name="T5" fmla="*/ 2147483647 h 7"/>
              <a:gd name="T6" fmla="*/ 2147483647 w 15"/>
              <a:gd name="T7" fmla="*/ 2147483647 h 7"/>
              <a:gd name="T8" fmla="*/ 0 w 15"/>
              <a:gd name="T9" fmla="*/ 0 h 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5"/>
              <a:gd name="T16" fmla="*/ 0 h 7"/>
              <a:gd name="T17" fmla="*/ 15 w 15"/>
              <a:gd name="T18" fmla="*/ 7 h 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5" h="7">
                <a:moveTo>
                  <a:pt x="15" y="7"/>
                </a:moveTo>
                <a:lnTo>
                  <a:pt x="12" y="5"/>
                </a:lnTo>
                <a:lnTo>
                  <a:pt x="9" y="4"/>
                </a:ln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7" name="Line 265"/>
          <xdr:cNvSpPr>
            <a:spLocks noChangeShapeType="1"/>
          </xdr:cNvSpPr>
        </xdr:nvSpPr>
        <xdr:spPr bwMode="auto">
          <a:xfrm flipH="1">
            <a:off x="2467032" y="6850098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Freeform 266"/>
          <xdr:cNvSpPr>
            <a:spLocks/>
          </xdr:cNvSpPr>
        </xdr:nvSpPr>
        <xdr:spPr bwMode="auto">
          <a:xfrm>
            <a:off x="1628536" y="7106359"/>
            <a:ext cx="238775" cy="67944"/>
          </a:xfrm>
          <a:custGeom>
            <a:avLst/>
            <a:gdLst>
              <a:gd name="T0" fmla="*/ 0 w 25"/>
              <a:gd name="T1" fmla="*/ 2147483647 h 7"/>
              <a:gd name="T2" fmla="*/ 0 w 25"/>
              <a:gd name="T3" fmla="*/ 2147483647 h 7"/>
              <a:gd name="T4" fmla="*/ 0 w 25"/>
              <a:gd name="T5" fmla="*/ 2147483647 h 7"/>
              <a:gd name="T6" fmla="*/ 2147483647 w 25"/>
              <a:gd name="T7" fmla="*/ 2147483647 h 7"/>
              <a:gd name="T8" fmla="*/ 2147483647 w 25"/>
              <a:gd name="T9" fmla="*/ 0 h 7"/>
              <a:gd name="T10" fmla="*/ 2147483647 w 25"/>
              <a:gd name="T11" fmla="*/ 0 h 7"/>
              <a:gd name="T12" fmla="*/ 2147483647 w 25"/>
              <a:gd name="T13" fmla="*/ 0 h 7"/>
              <a:gd name="T14" fmla="*/ 2147483647 w 25"/>
              <a:gd name="T15" fmla="*/ 0 h 7"/>
              <a:gd name="T16" fmla="*/ 2147483647 w 25"/>
              <a:gd name="T17" fmla="*/ 0 h 7"/>
              <a:gd name="T18" fmla="*/ 2147483647 w 25"/>
              <a:gd name="T19" fmla="*/ 0 h 7"/>
              <a:gd name="T20" fmla="*/ 2147483647 w 25"/>
              <a:gd name="T21" fmla="*/ 0 h 7"/>
              <a:gd name="T22" fmla="*/ 2147483647 w 25"/>
              <a:gd name="T23" fmla="*/ 0 h 7"/>
              <a:gd name="T24" fmla="*/ 2147483647 w 25"/>
              <a:gd name="T25" fmla="*/ 0 h 7"/>
              <a:gd name="T26" fmla="*/ 2147483647 w 25"/>
              <a:gd name="T27" fmla="*/ 0 h 7"/>
              <a:gd name="T28" fmla="*/ 2147483647 w 25"/>
              <a:gd name="T29" fmla="*/ 0 h 7"/>
              <a:gd name="T30" fmla="*/ 2147483647 w 25"/>
              <a:gd name="T31" fmla="*/ 0 h 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25"/>
              <a:gd name="T49" fmla="*/ 0 h 7"/>
              <a:gd name="T50" fmla="*/ 25 w 25"/>
              <a:gd name="T51" fmla="*/ 7 h 7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25" h="7">
                <a:moveTo>
                  <a:pt x="0" y="7"/>
                </a:moveTo>
                <a:lnTo>
                  <a:pt x="0" y="2"/>
                </a:lnTo>
                <a:lnTo>
                  <a:pt x="0" y="1"/>
                </a:lnTo>
                <a:lnTo>
                  <a:pt x="1" y="1"/>
                </a:lnTo>
                <a:lnTo>
                  <a:pt x="6" y="0"/>
                </a:lnTo>
                <a:lnTo>
                  <a:pt x="7" y="0"/>
                </a:lnTo>
                <a:lnTo>
                  <a:pt x="8" y="0"/>
                </a:lnTo>
                <a:lnTo>
                  <a:pt x="10" y="0"/>
                </a:lnTo>
                <a:lnTo>
                  <a:pt x="12" y="0"/>
                </a:lnTo>
                <a:lnTo>
                  <a:pt x="13" y="0"/>
                </a:lnTo>
                <a:lnTo>
                  <a:pt x="14" y="0"/>
                </a:lnTo>
                <a:lnTo>
                  <a:pt x="15" y="0"/>
                </a:lnTo>
                <a:lnTo>
                  <a:pt x="16" y="0"/>
                </a:lnTo>
                <a:lnTo>
                  <a:pt x="19" y="0"/>
                </a:lnTo>
                <a:lnTo>
                  <a:pt x="25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9" name="Freeform 267"/>
          <xdr:cNvSpPr>
            <a:spLocks/>
          </xdr:cNvSpPr>
        </xdr:nvSpPr>
        <xdr:spPr bwMode="auto">
          <a:xfrm>
            <a:off x="1609434" y="7174303"/>
            <a:ext cx="19103" cy="0"/>
          </a:xfrm>
          <a:custGeom>
            <a:avLst/>
            <a:gdLst>
              <a:gd name="T0" fmla="*/ 0 w 2"/>
              <a:gd name="T1" fmla="*/ 2147483647 w 2"/>
              <a:gd name="T2" fmla="*/ 2147483647 w 2"/>
              <a:gd name="T3" fmla="*/ 0 60000 65536"/>
              <a:gd name="T4" fmla="*/ 0 60000 65536"/>
              <a:gd name="T5" fmla="*/ 0 60000 65536"/>
              <a:gd name="T6" fmla="*/ 0 w 2"/>
              <a:gd name="T7" fmla="*/ 2 w 2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0" name="Freeform 268"/>
          <xdr:cNvSpPr>
            <a:spLocks/>
          </xdr:cNvSpPr>
        </xdr:nvSpPr>
        <xdr:spPr bwMode="auto">
          <a:xfrm>
            <a:off x="1867312" y="7067534"/>
            <a:ext cx="189028" cy="38825"/>
          </a:xfrm>
          <a:custGeom>
            <a:avLst/>
            <a:gdLst>
              <a:gd name="T0" fmla="*/ 0 w 20"/>
              <a:gd name="T1" fmla="*/ 2147483647 h 4"/>
              <a:gd name="T2" fmla="*/ 2147483647 w 20"/>
              <a:gd name="T3" fmla="*/ 2147483647 h 4"/>
              <a:gd name="T4" fmla="*/ 2147483647 w 20"/>
              <a:gd name="T5" fmla="*/ 2147483647 h 4"/>
              <a:gd name="T6" fmla="*/ 2147483647 w 20"/>
              <a:gd name="T7" fmla="*/ 2147483647 h 4"/>
              <a:gd name="T8" fmla="*/ 2147483647 w 20"/>
              <a:gd name="T9" fmla="*/ 2147483647 h 4"/>
              <a:gd name="T10" fmla="*/ 2147483647 w 20"/>
              <a:gd name="T11" fmla="*/ 2147483647 h 4"/>
              <a:gd name="T12" fmla="*/ 2147483647 w 20"/>
              <a:gd name="T13" fmla="*/ 2147483647 h 4"/>
              <a:gd name="T14" fmla="*/ 2147483647 w 20"/>
              <a:gd name="T15" fmla="*/ 2147483647 h 4"/>
              <a:gd name="T16" fmla="*/ 2147483647 w 20"/>
              <a:gd name="T17" fmla="*/ 2147483647 h 4"/>
              <a:gd name="T18" fmla="*/ 2147483647 w 20"/>
              <a:gd name="T19" fmla="*/ 0 h 4"/>
              <a:gd name="T20" fmla="*/ 2147483647 w 20"/>
              <a:gd name="T21" fmla="*/ 0 h 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"/>
              <a:gd name="T34" fmla="*/ 0 h 4"/>
              <a:gd name="T35" fmla="*/ 20 w 20"/>
              <a:gd name="T36" fmla="*/ 4 h 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" h="4">
                <a:moveTo>
                  <a:pt x="0" y="4"/>
                </a:moveTo>
                <a:lnTo>
                  <a:pt x="1" y="4"/>
                </a:lnTo>
                <a:lnTo>
                  <a:pt x="9" y="3"/>
                </a:lnTo>
                <a:lnTo>
                  <a:pt x="10" y="3"/>
                </a:lnTo>
                <a:lnTo>
                  <a:pt x="11" y="3"/>
                </a:lnTo>
                <a:lnTo>
                  <a:pt x="13" y="3"/>
                </a:lnTo>
                <a:lnTo>
                  <a:pt x="17" y="2"/>
                </a:lnTo>
                <a:lnTo>
                  <a:pt x="18" y="1"/>
                </a:lnTo>
                <a:lnTo>
                  <a:pt x="19" y="0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1" name="Freeform 269"/>
          <xdr:cNvSpPr>
            <a:spLocks/>
          </xdr:cNvSpPr>
        </xdr:nvSpPr>
        <xdr:spPr bwMode="auto">
          <a:xfrm>
            <a:off x="2056339" y="7026760"/>
            <a:ext cx="124164" cy="147544"/>
          </a:xfrm>
          <a:custGeom>
            <a:avLst/>
            <a:gdLst>
              <a:gd name="T0" fmla="*/ 0 w 13"/>
              <a:gd name="T1" fmla="*/ 2147483647 h 15"/>
              <a:gd name="T2" fmla="*/ 2147483647 w 13"/>
              <a:gd name="T3" fmla="*/ 2147483647 h 15"/>
              <a:gd name="T4" fmla="*/ 2147483647 w 13"/>
              <a:gd name="T5" fmla="*/ 0 h 15"/>
              <a:gd name="T6" fmla="*/ 2147483647 w 13"/>
              <a:gd name="T7" fmla="*/ 2147483647 h 15"/>
              <a:gd name="T8" fmla="*/ 2147483647 w 13"/>
              <a:gd name="T9" fmla="*/ 2147483647 h 1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"/>
              <a:gd name="T16" fmla="*/ 0 h 15"/>
              <a:gd name="T17" fmla="*/ 13 w 13"/>
              <a:gd name="T18" fmla="*/ 15 h 1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" h="15">
                <a:moveTo>
                  <a:pt x="0" y="4"/>
                </a:moveTo>
                <a:lnTo>
                  <a:pt x="5" y="2"/>
                </a:lnTo>
                <a:lnTo>
                  <a:pt x="11" y="0"/>
                </a:lnTo>
                <a:lnTo>
                  <a:pt x="12" y="3"/>
                </a:lnTo>
                <a:lnTo>
                  <a:pt x="13" y="1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2" name="Line 270"/>
          <xdr:cNvSpPr>
            <a:spLocks noChangeShapeType="1"/>
          </xdr:cNvSpPr>
        </xdr:nvSpPr>
        <xdr:spPr bwMode="auto">
          <a:xfrm>
            <a:off x="2180503" y="717430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Freeform 271"/>
          <xdr:cNvSpPr>
            <a:spLocks/>
          </xdr:cNvSpPr>
        </xdr:nvSpPr>
        <xdr:spPr bwMode="auto">
          <a:xfrm>
            <a:off x="1523474" y="7174303"/>
            <a:ext cx="85959" cy="19412"/>
          </a:xfrm>
          <a:custGeom>
            <a:avLst/>
            <a:gdLst>
              <a:gd name="T0" fmla="*/ 0 w 9"/>
              <a:gd name="T1" fmla="*/ 2147483647 h 2"/>
              <a:gd name="T2" fmla="*/ 2147483647 w 9"/>
              <a:gd name="T3" fmla="*/ 2147483647 h 2"/>
              <a:gd name="T4" fmla="*/ 2147483647 w 9"/>
              <a:gd name="T5" fmla="*/ 2147483647 h 2"/>
              <a:gd name="T6" fmla="*/ 2147483647 w 9"/>
              <a:gd name="T7" fmla="*/ 2147483647 h 2"/>
              <a:gd name="T8" fmla="*/ 2147483647 w 9"/>
              <a:gd name="T9" fmla="*/ 2147483647 h 2"/>
              <a:gd name="T10" fmla="*/ 2147483647 w 9"/>
              <a:gd name="T11" fmla="*/ 2147483647 h 2"/>
              <a:gd name="T12" fmla="*/ 2147483647 w 9"/>
              <a:gd name="T13" fmla="*/ 2147483647 h 2"/>
              <a:gd name="T14" fmla="*/ 2147483647 w 9"/>
              <a:gd name="T15" fmla="*/ 2147483647 h 2"/>
              <a:gd name="T16" fmla="*/ 2147483647 w 9"/>
              <a:gd name="T17" fmla="*/ 2147483647 h 2"/>
              <a:gd name="T18" fmla="*/ 2147483647 w 9"/>
              <a:gd name="T19" fmla="*/ 2147483647 h 2"/>
              <a:gd name="T20" fmla="*/ 2147483647 w 9"/>
              <a:gd name="T21" fmla="*/ 2147483647 h 2"/>
              <a:gd name="T22" fmla="*/ 2147483647 w 9"/>
              <a:gd name="T23" fmla="*/ 2147483647 h 2"/>
              <a:gd name="T24" fmla="*/ 2147483647 w 9"/>
              <a:gd name="T25" fmla="*/ 2147483647 h 2"/>
              <a:gd name="T26" fmla="*/ 2147483647 w 9"/>
              <a:gd name="T27" fmla="*/ 0 h 2"/>
              <a:gd name="T28" fmla="*/ 2147483647 w 9"/>
              <a:gd name="T29" fmla="*/ 0 h 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9"/>
              <a:gd name="T46" fmla="*/ 0 h 2"/>
              <a:gd name="T47" fmla="*/ 9 w 9"/>
              <a:gd name="T48" fmla="*/ 2 h 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9" h="2">
                <a:moveTo>
                  <a:pt x="0" y="2"/>
                </a:moveTo>
                <a:lnTo>
                  <a:pt x="1" y="2"/>
                </a:lnTo>
                <a:lnTo>
                  <a:pt x="2" y="1"/>
                </a:lnTo>
                <a:lnTo>
                  <a:pt x="3" y="1"/>
                </a:lnTo>
                <a:lnTo>
                  <a:pt x="5" y="1"/>
                </a:lnTo>
                <a:lnTo>
                  <a:pt x="6" y="1"/>
                </a:lnTo>
                <a:lnTo>
                  <a:pt x="7" y="1"/>
                </a:lnTo>
                <a:lnTo>
                  <a:pt x="8" y="0"/>
                </a:lnTo>
                <a:lnTo>
                  <a:pt x="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4" name="Line 272"/>
          <xdr:cNvSpPr>
            <a:spLocks noChangeShapeType="1"/>
          </xdr:cNvSpPr>
        </xdr:nvSpPr>
        <xdr:spPr bwMode="auto">
          <a:xfrm>
            <a:off x="1609434" y="717430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Freeform 273"/>
          <xdr:cNvSpPr>
            <a:spLocks/>
          </xdr:cNvSpPr>
        </xdr:nvSpPr>
        <xdr:spPr bwMode="auto">
          <a:xfrm>
            <a:off x="2180503" y="7174303"/>
            <a:ext cx="19103" cy="324206"/>
          </a:xfrm>
          <a:custGeom>
            <a:avLst/>
            <a:gdLst>
              <a:gd name="T0" fmla="*/ 0 w 2"/>
              <a:gd name="T1" fmla="*/ 0 h 33"/>
              <a:gd name="T2" fmla="*/ 2147483647 w 2"/>
              <a:gd name="T3" fmla="*/ 2147483647 h 33"/>
              <a:gd name="T4" fmla="*/ 2147483647 w 2"/>
              <a:gd name="T5" fmla="*/ 2147483647 h 33"/>
              <a:gd name="T6" fmla="*/ 0 60000 65536"/>
              <a:gd name="T7" fmla="*/ 0 60000 65536"/>
              <a:gd name="T8" fmla="*/ 0 60000 65536"/>
              <a:gd name="T9" fmla="*/ 0 w 2"/>
              <a:gd name="T10" fmla="*/ 0 h 33"/>
              <a:gd name="T11" fmla="*/ 2 w 2"/>
              <a:gd name="T12" fmla="*/ 33 h 3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33">
                <a:moveTo>
                  <a:pt x="0" y="0"/>
                </a:moveTo>
                <a:lnTo>
                  <a:pt x="1" y="29"/>
                </a:lnTo>
                <a:lnTo>
                  <a:pt x="2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6" name="Line 274"/>
          <xdr:cNvSpPr>
            <a:spLocks noChangeShapeType="1"/>
          </xdr:cNvSpPr>
        </xdr:nvSpPr>
        <xdr:spPr bwMode="auto">
          <a:xfrm>
            <a:off x="2199605" y="749850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Freeform 275"/>
          <xdr:cNvSpPr>
            <a:spLocks/>
          </xdr:cNvSpPr>
        </xdr:nvSpPr>
        <xdr:spPr bwMode="auto">
          <a:xfrm>
            <a:off x="2199605" y="7498509"/>
            <a:ext cx="124164" cy="176662"/>
          </a:xfrm>
          <a:custGeom>
            <a:avLst/>
            <a:gdLst>
              <a:gd name="T0" fmla="*/ 0 w 13"/>
              <a:gd name="T1" fmla="*/ 0 h 18"/>
              <a:gd name="T2" fmla="*/ 2147483647 w 13"/>
              <a:gd name="T3" fmla="*/ 2147483647 h 18"/>
              <a:gd name="T4" fmla="*/ 2147483647 w 13"/>
              <a:gd name="T5" fmla="*/ 2147483647 h 18"/>
              <a:gd name="T6" fmla="*/ 2147483647 w 13"/>
              <a:gd name="T7" fmla="*/ 2147483647 h 18"/>
              <a:gd name="T8" fmla="*/ 2147483647 w 13"/>
              <a:gd name="T9" fmla="*/ 2147483647 h 1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"/>
              <a:gd name="T16" fmla="*/ 0 h 18"/>
              <a:gd name="T17" fmla="*/ 13 w 13"/>
              <a:gd name="T18" fmla="*/ 18 h 1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" h="18">
                <a:moveTo>
                  <a:pt x="0" y="0"/>
                </a:moveTo>
                <a:lnTo>
                  <a:pt x="3" y="12"/>
                </a:lnTo>
                <a:lnTo>
                  <a:pt x="6" y="12"/>
                </a:lnTo>
                <a:lnTo>
                  <a:pt x="7" y="13"/>
                </a:lnTo>
                <a:lnTo>
                  <a:pt x="13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" name="Line 276"/>
          <xdr:cNvSpPr>
            <a:spLocks noChangeShapeType="1"/>
          </xdr:cNvSpPr>
        </xdr:nvSpPr>
        <xdr:spPr bwMode="auto">
          <a:xfrm>
            <a:off x="3532761" y="6516186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Freeform 277"/>
          <xdr:cNvSpPr>
            <a:spLocks/>
          </xdr:cNvSpPr>
        </xdr:nvSpPr>
        <xdr:spPr bwMode="auto">
          <a:xfrm>
            <a:off x="2591196" y="6811272"/>
            <a:ext cx="179476" cy="38825"/>
          </a:xfrm>
          <a:custGeom>
            <a:avLst/>
            <a:gdLst>
              <a:gd name="T0" fmla="*/ 0 w 19"/>
              <a:gd name="T1" fmla="*/ 2147483647 h 4"/>
              <a:gd name="T2" fmla="*/ 0 w 19"/>
              <a:gd name="T3" fmla="*/ 2147483647 h 4"/>
              <a:gd name="T4" fmla="*/ 2147483647 w 19"/>
              <a:gd name="T5" fmla="*/ 2147483647 h 4"/>
              <a:gd name="T6" fmla="*/ 2147483647 w 19"/>
              <a:gd name="T7" fmla="*/ 2147483647 h 4"/>
              <a:gd name="T8" fmla="*/ 2147483647 w 19"/>
              <a:gd name="T9" fmla="*/ 2147483647 h 4"/>
              <a:gd name="T10" fmla="*/ 2147483647 w 19"/>
              <a:gd name="T11" fmla="*/ 2147483647 h 4"/>
              <a:gd name="T12" fmla="*/ 2147483647 w 19"/>
              <a:gd name="T13" fmla="*/ 2147483647 h 4"/>
              <a:gd name="T14" fmla="*/ 2147483647 w 19"/>
              <a:gd name="T15" fmla="*/ 2147483647 h 4"/>
              <a:gd name="T16" fmla="*/ 2147483647 w 19"/>
              <a:gd name="T17" fmla="*/ 0 h 4"/>
              <a:gd name="T18" fmla="*/ 2147483647 w 19"/>
              <a:gd name="T19" fmla="*/ 0 h 4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4"/>
              <a:gd name="T32" fmla="*/ 19 w 19"/>
              <a:gd name="T33" fmla="*/ 4 h 4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4">
                <a:moveTo>
                  <a:pt x="0" y="4"/>
                </a:moveTo>
                <a:lnTo>
                  <a:pt x="0" y="3"/>
                </a:lnTo>
                <a:lnTo>
                  <a:pt x="1" y="3"/>
                </a:lnTo>
                <a:lnTo>
                  <a:pt x="4" y="2"/>
                </a:lnTo>
                <a:lnTo>
                  <a:pt x="8" y="2"/>
                </a:lnTo>
                <a:lnTo>
                  <a:pt x="12" y="2"/>
                </a:lnTo>
                <a:lnTo>
                  <a:pt x="13" y="2"/>
                </a:lnTo>
                <a:lnTo>
                  <a:pt x="16" y="1"/>
                </a:lnTo>
                <a:lnTo>
                  <a:pt x="17" y="0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0" name="Line 278"/>
          <xdr:cNvSpPr>
            <a:spLocks noChangeShapeType="1"/>
          </xdr:cNvSpPr>
        </xdr:nvSpPr>
        <xdr:spPr bwMode="auto">
          <a:xfrm>
            <a:off x="2581645" y="6850098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Freeform 279"/>
          <xdr:cNvSpPr>
            <a:spLocks/>
          </xdr:cNvSpPr>
        </xdr:nvSpPr>
        <xdr:spPr bwMode="auto">
          <a:xfrm>
            <a:off x="2885284" y="6733622"/>
            <a:ext cx="57307" cy="116476"/>
          </a:xfrm>
          <a:custGeom>
            <a:avLst/>
            <a:gdLst>
              <a:gd name="T0" fmla="*/ 0 w 6"/>
              <a:gd name="T1" fmla="*/ 0 h 12"/>
              <a:gd name="T2" fmla="*/ 0 w 6"/>
              <a:gd name="T3" fmla="*/ 0 h 12"/>
              <a:gd name="T4" fmla="*/ 2147483647 w 6"/>
              <a:gd name="T5" fmla="*/ 2147483647 h 12"/>
              <a:gd name="T6" fmla="*/ 2147483647 w 6"/>
              <a:gd name="T7" fmla="*/ 2147483647 h 12"/>
              <a:gd name="T8" fmla="*/ 2147483647 w 6"/>
              <a:gd name="T9" fmla="*/ 2147483647 h 12"/>
              <a:gd name="T10" fmla="*/ 2147483647 w 6"/>
              <a:gd name="T11" fmla="*/ 2147483647 h 1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12"/>
              <a:gd name="T20" fmla="*/ 6 w 6"/>
              <a:gd name="T21" fmla="*/ 12 h 1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12">
                <a:moveTo>
                  <a:pt x="0" y="0"/>
                </a:moveTo>
                <a:lnTo>
                  <a:pt x="0" y="0"/>
                </a:lnTo>
                <a:lnTo>
                  <a:pt x="3" y="4"/>
                </a:lnTo>
                <a:lnTo>
                  <a:pt x="4" y="6"/>
                </a:lnTo>
                <a:lnTo>
                  <a:pt x="2" y="10"/>
                </a:lnTo>
                <a:lnTo>
                  <a:pt x="6" y="1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2" name="Freeform 280"/>
          <xdr:cNvSpPr>
            <a:spLocks/>
          </xdr:cNvSpPr>
        </xdr:nvSpPr>
        <xdr:spPr bwMode="auto">
          <a:xfrm>
            <a:off x="2770672" y="6692849"/>
            <a:ext cx="181470" cy="118424"/>
          </a:xfrm>
          <a:custGeom>
            <a:avLst/>
            <a:gdLst>
              <a:gd name="T0" fmla="*/ 0 w 19"/>
              <a:gd name="T1" fmla="*/ 2147483647 h 12"/>
              <a:gd name="T2" fmla="*/ 0 w 19"/>
              <a:gd name="T3" fmla="*/ 2147483647 h 12"/>
              <a:gd name="T4" fmla="*/ 2147483647 w 19"/>
              <a:gd name="T5" fmla="*/ 2147483647 h 12"/>
              <a:gd name="T6" fmla="*/ 2147483647 w 19"/>
              <a:gd name="T7" fmla="*/ 2147483647 h 12"/>
              <a:gd name="T8" fmla="*/ 2147483647 w 19"/>
              <a:gd name="T9" fmla="*/ 2147483647 h 12"/>
              <a:gd name="T10" fmla="*/ 2147483647 w 19"/>
              <a:gd name="T11" fmla="*/ 2147483647 h 12"/>
              <a:gd name="T12" fmla="*/ 2147483647 w 19"/>
              <a:gd name="T13" fmla="*/ 2147483647 h 12"/>
              <a:gd name="T14" fmla="*/ 2147483647 w 19"/>
              <a:gd name="T15" fmla="*/ 2147483647 h 12"/>
              <a:gd name="T16" fmla="*/ 2147483647 w 19"/>
              <a:gd name="T17" fmla="*/ 0 h 12"/>
              <a:gd name="T18" fmla="*/ 2147483647 w 19"/>
              <a:gd name="T19" fmla="*/ 0 h 1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12"/>
              <a:gd name="T32" fmla="*/ 19 w 19"/>
              <a:gd name="T33" fmla="*/ 12 h 1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12">
                <a:moveTo>
                  <a:pt x="0" y="12"/>
                </a:moveTo>
                <a:lnTo>
                  <a:pt x="0" y="11"/>
                </a:lnTo>
                <a:lnTo>
                  <a:pt x="1" y="11"/>
                </a:lnTo>
                <a:lnTo>
                  <a:pt x="3" y="10"/>
                </a:lnTo>
                <a:lnTo>
                  <a:pt x="7" y="8"/>
                </a:lnTo>
                <a:lnTo>
                  <a:pt x="11" y="4"/>
                </a:lnTo>
                <a:lnTo>
                  <a:pt x="12" y="4"/>
                </a:lnTo>
                <a:lnTo>
                  <a:pt x="13" y="3"/>
                </a:lnTo>
                <a:lnTo>
                  <a:pt x="17" y="0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3" name="Freeform 281"/>
          <xdr:cNvSpPr>
            <a:spLocks/>
          </xdr:cNvSpPr>
        </xdr:nvSpPr>
        <xdr:spPr bwMode="auto">
          <a:xfrm>
            <a:off x="2952141" y="6595786"/>
            <a:ext cx="267429" cy="97063"/>
          </a:xfrm>
          <a:custGeom>
            <a:avLst/>
            <a:gdLst>
              <a:gd name="T0" fmla="*/ 0 w 28"/>
              <a:gd name="T1" fmla="*/ 2147483647 h 10"/>
              <a:gd name="T2" fmla="*/ 2147483647 w 28"/>
              <a:gd name="T3" fmla="*/ 2147483647 h 10"/>
              <a:gd name="T4" fmla="*/ 2147483647 w 28"/>
              <a:gd name="T5" fmla="*/ 2147483647 h 10"/>
              <a:gd name="T6" fmla="*/ 2147483647 w 28"/>
              <a:gd name="T7" fmla="*/ 2147483647 h 10"/>
              <a:gd name="T8" fmla="*/ 2147483647 w 28"/>
              <a:gd name="T9" fmla="*/ 2147483647 h 10"/>
              <a:gd name="T10" fmla="*/ 2147483647 w 28"/>
              <a:gd name="T11" fmla="*/ 2147483647 h 10"/>
              <a:gd name="T12" fmla="*/ 2147483647 w 28"/>
              <a:gd name="T13" fmla="*/ 2147483647 h 10"/>
              <a:gd name="T14" fmla="*/ 2147483647 w 28"/>
              <a:gd name="T15" fmla="*/ 0 h 1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8"/>
              <a:gd name="T25" fmla="*/ 0 h 10"/>
              <a:gd name="T26" fmla="*/ 28 w 28"/>
              <a:gd name="T27" fmla="*/ 10 h 1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8" h="10">
                <a:moveTo>
                  <a:pt x="0" y="10"/>
                </a:moveTo>
                <a:lnTo>
                  <a:pt x="5" y="8"/>
                </a:lnTo>
                <a:lnTo>
                  <a:pt x="7" y="7"/>
                </a:lnTo>
                <a:lnTo>
                  <a:pt x="14" y="5"/>
                </a:lnTo>
                <a:lnTo>
                  <a:pt x="18" y="4"/>
                </a:lnTo>
                <a:lnTo>
                  <a:pt x="22" y="2"/>
                </a:lnTo>
                <a:lnTo>
                  <a:pt x="28" y="1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4" name="Line 282"/>
          <xdr:cNvSpPr>
            <a:spLocks noChangeShapeType="1"/>
          </xdr:cNvSpPr>
        </xdr:nvSpPr>
        <xdr:spPr bwMode="auto">
          <a:xfrm>
            <a:off x="2942591" y="6850098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Freeform 283"/>
          <xdr:cNvSpPr>
            <a:spLocks/>
          </xdr:cNvSpPr>
        </xdr:nvSpPr>
        <xdr:spPr bwMode="auto">
          <a:xfrm>
            <a:off x="3171814" y="6850098"/>
            <a:ext cx="0" cy="0"/>
          </a:xfrm>
          <a:custGeom>
            <a:avLst/>
            <a:gdLst>
              <a:gd name="T0" fmla="*/ 0 60000 65536"/>
              <a:gd name="T1" fmla="*/ 0 60000 65536"/>
              <a:gd name="T2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  <a:cxn ang="T2">
                <a:pos x="0" y="0"/>
              </a:cxn>
            </a:cxnLst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" name="Freeform 284"/>
          <xdr:cNvSpPr>
            <a:spLocks/>
          </xdr:cNvSpPr>
        </xdr:nvSpPr>
        <xdr:spPr bwMode="auto">
          <a:xfrm>
            <a:off x="3219570" y="6556961"/>
            <a:ext cx="191020" cy="38825"/>
          </a:xfrm>
          <a:custGeom>
            <a:avLst/>
            <a:gdLst>
              <a:gd name="T0" fmla="*/ 0 w 20"/>
              <a:gd name="T1" fmla="*/ 2147483647 h 4"/>
              <a:gd name="T2" fmla="*/ 2147483647 w 20"/>
              <a:gd name="T3" fmla="*/ 2147483647 h 4"/>
              <a:gd name="T4" fmla="*/ 2147483647 w 20"/>
              <a:gd name="T5" fmla="*/ 2147483647 h 4"/>
              <a:gd name="T6" fmla="*/ 2147483647 w 20"/>
              <a:gd name="T7" fmla="*/ 2147483647 h 4"/>
              <a:gd name="T8" fmla="*/ 2147483647 w 20"/>
              <a:gd name="T9" fmla="*/ 2147483647 h 4"/>
              <a:gd name="T10" fmla="*/ 2147483647 w 20"/>
              <a:gd name="T11" fmla="*/ 0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0"/>
              <a:gd name="T19" fmla="*/ 0 h 4"/>
              <a:gd name="T20" fmla="*/ 20 w 20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0" h="4">
                <a:moveTo>
                  <a:pt x="0" y="4"/>
                </a:moveTo>
                <a:lnTo>
                  <a:pt x="3" y="3"/>
                </a:lnTo>
                <a:lnTo>
                  <a:pt x="7" y="2"/>
                </a:lnTo>
                <a:lnTo>
                  <a:pt x="10" y="2"/>
                </a:lnTo>
                <a:lnTo>
                  <a:pt x="12" y="1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" name="Freeform 285"/>
          <xdr:cNvSpPr>
            <a:spLocks/>
          </xdr:cNvSpPr>
        </xdr:nvSpPr>
        <xdr:spPr bwMode="auto">
          <a:xfrm>
            <a:off x="3532761" y="6525892"/>
            <a:ext cx="38204" cy="157250"/>
          </a:xfrm>
          <a:custGeom>
            <a:avLst/>
            <a:gdLst>
              <a:gd name="T0" fmla="*/ 0 w 4"/>
              <a:gd name="T1" fmla="*/ 0 h 16"/>
              <a:gd name="T2" fmla="*/ 0 w 4"/>
              <a:gd name="T3" fmla="*/ 2147483647 h 16"/>
              <a:gd name="T4" fmla="*/ 0 w 4"/>
              <a:gd name="T5" fmla="*/ 2147483647 h 16"/>
              <a:gd name="T6" fmla="*/ 0 w 4"/>
              <a:gd name="T7" fmla="*/ 2147483647 h 16"/>
              <a:gd name="T8" fmla="*/ 2147483647 w 4"/>
              <a:gd name="T9" fmla="*/ 2147483647 h 16"/>
              <a:gd name="T10" fmla="*/ 2147483647 w 4"/>
              <a:gd name="T11" fmla="*/ 2147483647 h 1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16"/>
              <a:gd name="T20" fmla="*/ 4 w 4"/>
              <a:gd name="T21" fmla="*/ 16 h 1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16">
                <a:moveTo>
                  <a:pt x="0" y="0"/>
                </a:moveTo>
                <a:lnTo>
                  <a:pt x="0" y="2"/>
                </a:lnTo>
                <a:lnTo>
                  <a:pt x="0" y="3"/>
                </a:lnTo>
                <a:lnTo>
                  <a:pt x="1" y="7"/>
                </a:lnTo>
                <a:lnTo>
                  <a:pt x="4" y="1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8" name="Freeform 286"/>
          <xdr:cNvSpPr>
            <a:spLocks/>
          </xdr:cNvSpPr>
        </xdr:nvSpPr>
        <xdr:spPr bwMode="auto">
          <a:xfrm>
            <a:off x="3410591" y="6535598"/>
            <a:ext cx="122170" cy="21362"/>
          </a:xfrm>
          <a:custGeom>
            <a:avLst/>
            <a:gdLst>
              <a:gd name="T0" fmla="*/ 0 w 13"/>
              <a:gd name="T1" fmla="*/ 2147483647 h 2"/>
              <a:gd name="T2" fmla="*/ 2147483647 w 13"/>
              <a:gd name="T3" fmla="*/ 0 h 2"/>
              <a:gd name="T4" fmla="*/ 2147483647 w 13"/>
              <a:gd name="T5" fmla="*/ 0 h 2"/>
              <a:gd name="T6" fmla="*/ 2147483647 w 13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13"/>
              <a:gd name="T13" fmla="*/ 0 h 2"/>
              <a:gd name="T14" fmla="*/ 13 w 13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" h="2">
                <a:moveTo>
                  <a:pt x="0" y="2"/>
                </a:moveTo>
                <a:lnTo>
                  <a:pt x="9" y="0"/>
                </a:lnTo>
                <a:lnTo>
                  <a:pt x="10" y="0"/>
                </a:lnTo>
                <a:lnTo>
                  <a:pt x="1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9" name="Freeform 287"/>
          <xdr:cNvSpPr>
            <a:spLocks/>
          </xdr:cNvSpPr>
        </xdr:nvSpPr>
        <xdr:spPr bwMode="auto">
          <a:xfrm>
            <a:off x="2505237" y="6850098"/>
            <a:ext cx="76409" cy="29119"/>
          </a:xfrm>
          <a:custGeom>
            <a:avLst/>
            <a:gdLst>
              <a:gd name="T0" fmla="*/ 0 w 8"/>
              <a:gd name="T1" fmla="*/ 2147483647 h 3"/>
              <a:gd name="T2" fmla="*/ 2147483647 w 8"/>
              <a:gd name="T3" fmla="*/ 2147483647 h 3"/>
              <a:gd name="T4" fmla="*/ 2147483647 w 8"/>
              <a:gd name="T5" fmla="*/ 2147483647 h 3"/>
              <a:gd name="T6" fmla="*/ 2147483647 w 8"/>
              <a:gd name="T7" fmla="*/ 2147483647 h 3"/>
              <a:gd name="T8" fmla="*/ 2147483647 w 8"/>
              <a:gd name="T9" fmla="*/ 0 h 3"/>
              <a:gd name="T10" fmla="*/ 2147483647 w 8"/>
              <a:gd name="T11" fmla="*/ 0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3"/>
              <a:gd name="T20" fmla="*/ 8 w 8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3">
                <a:moveTo>
                  <a:pt x="0" y="1"/>
                </a:moveTo>
                <a:lnTo>
                  <a:pt x="4" y="3"/>
                </a:lnTo>
                <a:lnTo>
                  <a:pt x="6" y="2"/>
                </a:lnTo>
                <a:lnTo>
                  <a:pt x="6" y="1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" name="Line 288"/>
          <xdr:cNvSpPr>
            <a:spLocks noChangeShapeType="1"/>
          </xdr:cNvSpPr>
        </xdr:nvSpPr>
        <xdr:spPr bwMode="auto">
          <a:xfrm>
            <a:off x="2952141" y="6850098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" name="Line 289"/>
          <xdr:cNvSpPr>
            <a:spLocks noChangeShapeType="1"/>
          </xdr:cNvSpPr>
        </xdr:nvSpPr>
        <xdr:spPr bwMode="auto">
          <a:xfrm>
            <a:off x="2952141" y="6850098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Freeform 290"/>
          <xdr:cNvSpPr>
            <a:spLocks/>
          </xdr:cNvSpPr>
        </xdr:nvSpPr>
        <xdr:spPr bwMode="auto">
          <a:xfrm>
            <a:off x="3171814" y="6850098"/>
            <a:ext cx="47755" cy="19412"/>
          </a:xfrm>
          <a:custGeom>
            <a:avLst/>
            <a:gdLst>
              <a:gd name="T0" fmla="*/ 0 w 5"/>
              <a:gd name="T1" fmla="*/ 0 h 2"/>
              <a:gd name="T2" fmla="*/ 2147483647 w 5"/>
              <a:gd name="T3" fmla="*/ 2147483647 h 2"/>
              <a:gd name="T4" fmla="*/ 2147483647 w 5"/>
              <a:gd name="T5" fmla="*/ 2147483647 h 2"/>
              <a:gd name="T6" fmla="*/ 0 60000 65536"/>
              <a:gd name="T7" fmla="*/ 0 60000 65536"/>
              <a:gd name="T8" fmla="*/ 0 60000 65536"/>
              <a:gd name="T9" fmla="*/ 0 w 5"/>
              <a:gd name="T10" fmla="*/ 0 h 2"/>
              <a:gd name="T11" fmla="*/ 5 w 5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2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3" name="Freeform 291"/>
          <xdr:cNvSpPr>
            <a:spLocks/>
          </xdr:cNvSpPr>
        </xdr:nvSpPr>
        <xdr:spPr bwMode="auto">
          <a:xfrm>
            <a:off x="2952141" y="6850098"/>
            <a:ext cx="219674" cy="69892"/>
          </a:xfrm>
          <a:custGeom>
            <a:avLst/>
            <a:gdLst>
              <a:gd name="T0" fmla="*/ 0 w 23"/>
              <a:gd name="T1" fmla="*/ 0 h 7"/>
              <a:gd name="T2" fmla="*/ 2147483647 w 23"/>
              <a:gd name="T3" fmla="*/ 2147483647 h 7"/>
              <a:gd name="T4" fmla="*/ 2147483647 w 23"/>
              <a:gd name="T5" fmla="*/ 0 h 7"/>
              <a:gd name="T6" fmla="*/ 0 60000 65536"/>
              <a:gd name="T7" fmla="*/ 0 60000 65536"/>
              <a:gd name="T8" fmla="*/ 0 60000 65536"/>
              <a:gd name="T9" fmla="*/ 0 w 23"/>
              <a:gd name="T10" fmla="*/ 0 h 7"/>
              <a:gd name="T11" fmla="*/ 23 w 23"/>
              <a:gd name="T12" fmla="*/ 7 h 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3" h="7">
                <a:moveTo>
                  <a:pt x="0" y="0"/>
                </a:moveTo>
                <a:lnTo>
                  <a:pt x="20" y="7"/>
                </a:lnTo>
                <a:lnTo>
                  <a:pt x="2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4" name="Line 292"/>
          <xdr:cNvSpPr>
            <a:spLocks noChangeShapeType="1"/>
          </xdr:cNvSpPr>
        </xdr:nvSpPr>
        <xdr:spPr bwMode="auto">
          <a:xfrm>
            <a:off x="3219570" y="6869510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Freeform 293"/>
          <xdr:cNvSpPr>
            <a:spLocks/>
          </xdr:cNvSpPr>
        </xdr:nvSpPr>
        <xdr:spPr bwMode="auto">
          <a:xfrm>
            <a:off x="1599882" y="4710740"/>
            <a:ext cx="9551" cy="67944"/>
          </a:xfrm>
          <a:custGeom>
            <a:avLst/>
            <a:gdLst>
              <a:gd name="T0" fmla="*/ 2147483647 w 1"/>
              <a:gd name="T1" fmla="*/ 0 h 7"/>
              <a:gd name="T2" fmla="*/ 2147483647 w 1"/>
              <a:gd name="T3" fmla="*/ 0 h 7"/>
              <a:gd name="T4" fmla="*/ 0 w 1"/>
              <a:gd name="T5" fmla="*/ 2147483647 h 7"/>
              <a:gd name="T6" fmla="*/ 0 w 1"/>
              <a:gd name="T7" fmla="*/ 2147483647 h 7"/>
              <a:gd name="T8" fmla="*/ 2147483647 w 1"/>
              <a:gd name="T9" fmla="*/ 2147483647 h 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7"/>
              <a:gd name="T17" fmla="*/ 1 w 1"/>
              <a:gd name="T18" fmla="*/ 7 h 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7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7"/>
                </a:lnTo>
                <a:lnTo>
                  <a:pt x="1" y="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6" name="Freeform 294"/>
          <xdr:cNvSpPr>
            <a:spLocks/>
          </xdr:cNvSpPr>
        </xdr:nvSpPr>
        <xdr:spPr bwMode="auto">
          <a:xfrm>
            <a:off x="1609434" y="4778684"/>
            <a:ext cx="76409" cy="118424"/>
          </a:xfrm>
          <a:custGeom>
            <a:avLst/>
            <a:gdLst>
              <a:gd name="T0" fmla="*/ 0 w 8"/>
              <a:gd name="T1" fmla="*/ 0 h 12"/>
              <a:gd name="T2" fmla="*/ 2147483647 w 8"/>
              <a:gd name="T3" fmla="*/ 2147483647 h 12"/>
              <a:gd name="T4" fmla="*/ 2147483647 w 8"/>
              <a:gd name="T5" fmla="*/ 2147483647 h 12"/>
              <a:gd name="T6" fmla="*/ 2147483647 w 8"/>
              <a:gd name="T7" fmla="*/ 2147483647 h 12"/>
              <a:gd name="T8" fmla="*/ 2147483647 w 8"/>
              <a:gd name="T9" fmla="*/ 2147483647 h 12"/>
              <a:gd name="T10" fmla="*/ 2147483647 w 8"/>
              <a:gd name="T11" fmla="*/ 2147483647 h 12"/>
              <a:gd name="T12" fmla="*/ 2147483647 w 8"/>
              <a:gd name="T13" fmla="*/ 2147483647 h 1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8"/>
              <a:gd name="T22" fmla="*/ 0 h 12"/>
              <a:gd name="T23" fmla="*/ 8 w 8"/>
              <a:gd name="T24" fmla="*/ 12 h 1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8" h="12">
                <a:moveTo>
                  <a:pt x="0" y="0"/>
                </a:moveTo>
                <a:lnTo>
                  <a:pt x="3" y="3"/>
                </a:lnTo>
                <a:lnTo>
                  <a:pt x="4" y="5"/>
                </a:lnTo>
                <a:lnTo>
                  <a:pt x="5" y="9"/>
                </a:lnTo>
                <a:lnTo>
                  <a:pt x="6" y="10"/>
                </a:lnTo>
                <a:lnTo>
                  <a:pt x="7" y="11"/>
                </a:lnTo>
                <a:lnTo>
                  <a:pt x="8" y="1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7" name="Line 295"/>
          <xdr:cNvSpPr>
            <a:spLocks noChangeShapeType="1"/>
          </xdr:cNvSpPr>
        </xdr:nvSpPr>
        <xdr:spPr bwMode="auto">
          <a:xfrm flipV="1">
            <a:off x="1685841" y="4897108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Line 296"/>
          <xdr:cNvSpPr>
            <a:spLocks noChangeShapeType="1"/>
          </xdr:cNvSpPr>
        </xdr:nvSpPr>
        <xdr:spPr bwMode="auto">
          <a:xfrm flipV="1">
            <a:off x="2304666" y="4887402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Line 297"/>
          <xdr:cNvSpPr>
            <a:spLocks noChangeShapeType="1"/>
          </xdr:cNvSpPr>
        </xdr:nvSpPr>
        <xdr:spPr bwMode="auto">
          <a:xfrm flipV="1">
            <a:off x="2295115" y="4897108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Freeform 298"/>
          <xdr:cNvSpPr>
            <a:spLocks/>
          </xdr:cNvSpPr>
        </xdr:nvSpPr>
        <xdr:spPr bwMode="auto">
          <a:xfrm>
            <a:off x="1829107" y="5170833"/>
            <a:ext cx="38204" cy="50481"/>
          </a:xfrm>
          <a:custGeom>
            <a:avLst/>
            <a:gdLst>
              <a:gd name="T0" fmla="*/ 0 w 4"/>
              <a:gd name="T1" fmla="*/ 2147483647 h 5"/>
              <a:gd name="T2" fmla="*/ 0 w 4"/>
              <a:gd name="T3" fmla="*/ 2147483647 h 5"/>
              <a:gd name="T4" fmla="*/ 2147483647 w 4"/>
              <a:gd name="T5" fmla="*/ 2147483647 h 5"/>
              <a:gd name="T6" fmla="*/ 2147483647 w 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4"/>
              <a:gd name="T13" fmla="*/ 0 h 5"/>
              <a:gd name="T14" fmla="*/ 4 w 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" h="5">
                <a:moveTo>
                  <a:pt x="0" y="5"/>
                </a:moveTo>
                <a:lnTo>
                  <a:pt x="0" y="5"/>
                </a:lnTo>
                <a:lnTo>
                  <a:pt x="2" y="3"/>
                </a:lnTo>
                <a:lnTo>
                  <a:pt x="4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1" name="Freeform 299"/>
          <xdr:cNvSpPr>
            <a:spLocks/>
          </xdr:cNvSpPr>
        </xdr:nvSpPr>
        <xdr:spPr bwMode="auto">
          <a:xfrm>
            <a:off x="1685841" y="4906814"/>
            <a:ext cx="181470" cy="254312"/>
          </a:xfrm>
          <a:custGeom>
            <a:avLst/>
            <a:gdLst>
              <a:gd name="T0" fmla="*/ 2147483647 w 19"/>
              <a:gd name="T1" fmla="*/ 2147483647 h 26"/>
              <a:gd name="T2" fmla="*/ 2147483647 w 19"/>
              <a:gd name="T3" fmla="*/ 2147483647 h 26"/>
              <a:gd name="T4" fmla="*/ 2147483647 w 19"/>
              <a:gd name="T5" fmla="*/ 2147483647 h 26"/>
              <a:gd name="T6" fmla="*/ 2147483647 w 19"/>
              <a:gd name="T7" fmla="*/ 2147483647 h 26"/>
              <a:gd name="T8" fmla="*/ 2147483647 w 19"/>
              <a:gd name="T9" fmla="*/ 2147483647 h 26"/>
              <a:gd name="T10" fmla="*/ 2147483647 w 19"/>
              <a:gd name="T11" fmla="*/ 2147483647 h 26"/>
              <a:gd name="T12" fmla="*/ 2147483647 w 19"/>
              <a:gd name="T13" fmla="*/ 2147483647 h 26"/>
              <a:gd name="T14" fmla="*/ 2147483647 w 19"/>
              <a:gd name="T15" fmla="*/ 2147483647 h 26"/>
              <a:gd name="T16" fmla="*/ 2147483647 w 19"/>
              <a:gd name="T17" fmla="*/ 2147483647 h 26"/>
              <a:gd name="T18" fmla="*/ 2147483647 w 19"/>
              <a:gd name="T19" fmla="*/ 2147483647 h 26"/>
              <a:gd name="T20" fmla="*/ 2147483647 w 19"/>
              <a:gd name="T21" fmla="*/ 2147483647 h 26"/>
              <a:gd name="T22" fmla="*/ 2147483647 w 19"/>
              <a:gd name="T23" fmla="*/ 2147483647 h 26"/>
              <a:gd name="T24" fmla="*/ 2147483647 w 19"/>
              <a:gd name="T25" fmla="*/ 2147483647 h 26"/>
              <a:gd name="T26" fmla="*/ 2147483647 w 19"/>
              <a:gd name="T27" fmla="*/ 2147483647 h 26"/>
              <a:gd name="T28" fmla="*/ 2147483647 w 19"/>
              <a:gd name="T29" fmla="*/ 2147483647 h 26"/>
              <a:gd name="T30" fmla="*/ 2147483647 w 19"/>
              <a:gd name="T31" fmla="*/ 2147483647 h 26"/>
              <a:gd name="T32" fmla="*/ 2147483647 w 19"/>
              <a:gd name="T33" fmla="*/ 2147483647 h 26"/>
              <a:gd name="T34" fmla="*/ 2147483647 w 19"/>
              <a:gd name="T35" fmla="*/ 2147483647 h 26"/>
              <a:gd name="T36" fmla="*/ 2147483647 w 19"/>
              <a:gd name="T37" fmla="*/ 2147483647 h 26"/>
              <a:gd name="T38" fmla="*/ 2147483647 w 19"/>
              <a:gd name="T39" fmla="*/ 2147483647 h 26"/>
              <a:gd name="T40" fmla="*/ 0 w 19"/>
              <a:gd name="T41" fmla="*/ 0 h 2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26"/>
              <a:gd name="T65" fmla="*/ 19 w 19"/>
              <a:gd name="T66" fmla="*/ 26 h 2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26">
                <a:moveTo>
                  <a:pt x="19" y="26"/>
                </a:moveTo>
                <a:lnTo>
                  <a:pt x="19" y="25"/>
                </a:lnTo>
                <a:lnTo>
                  <a:pt x="17" y="24"/>
                </a:lnTo>
                <a:lnTo>
                  <a:pt x="16" y="23"/>
                </a:lnTo>
                <a:lnTo>
                  <a:pt x="15" y="22"/>
                </a:lnTo>
                <a:lnTo>
                  <a:pt x="14" y="21"/>
                </a:lnTo>
                <a:lnTo>
                  <a:pt x="13" y="19"/>
                </a:lnTo>
                <a:lnTo>
                  <a:pt x="12" y="17"/>
                </a:lnTo>
                <a:lnTo>
                  <a:pt x="11" y="15"/>
                </a:lnTo>
                <a:lnTo>
                  <a:pt x="10" y="14"/>
                </a:lnTo>
                <a:lnTo>
                  <a:pt x="9" y="13"/>
                </a:lnTo>
                <a:lnTo>
                  <a:pt x="8" y="13"/>
                </a:lnTo>
                <a:lnTo>
                  <a:pt x="7" y="12"/>
                </a:lnTo>
                <a:lnTo>
                  <a:pt x="5" y="11"/>
                </a:lnTo>
                <a:lnTo>
                  <a:pt x="5" y="10"/>
                </a:lnTo>
                <a:lnTo>
                  <a:pt x="6" y="9"/>
                </a:lnTo>
                <a:lnTo>
                  <a:pt x="4" y="7"/>
                </a:lnTo>
                <a:lnTo>
                  <a:pt x="3" y="5"/>
                </a:lnTo>
                <a:lnTo>
                  <a:pt x="2" y="3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2" name="Line 300"/>
          <xdr:cNvSpPr>
            <a:spLocks noChangeShapeType="1"/>
          </xdr:cNvSpPr>
        </xdr:nvSpPr>
        <xdr:spPr bwMode="auto">
          <a:xfrm flipH="1">
            <a:off x="1819557" y="5221314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Line 301"/>
          <xdr:cNvSpPr>
            <a:spLocks noChangeShapeType="1"/>
          </xdr:cNvSpPr>
        </xdr:nvSpPr>
        <xdr:spPr bwMode="auto">
          <a:xfrm flipH="1">
            <a:off x="1867312" y="5161126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Freeform 302"/>
          <xdr:cNvSpPr>
            <a:spLocks/>
          </xdr:cNvSpPr>
        </xdr:nvSpPr>
        <xdr:spPr bwMode="auto">
          <a:xfrm>
            <a:off x="1867312" y="5054357"/>
            <a:ext cx="189028" cy="116476"/>
          </a:xfrm>
          <a:custGeom>
            <a:avLst/>
            <a:gdLst>
              <a:gd name="T0" fmla="*/ 0 w 20"/>
              <a:gd name="T1" fmla="*/ 2147483647 h 12"/>
              <a:gd name="T2" fmla="*/ 0 w 20"/>
              <a:gd name="T3" fmla="*/ 2147483647 h 12"/>
              <a:gd name="T4" fmla="*/ 2147483647 w 20"/>
              <a:gd name="T5" fmla="*/ 2147483647 h 12"/>
              <a:gd name="T6" fmla="*/ 2147483647 w 20"/>
              <a:gd name="T7" fmla="*/ 2147483647 h 12"/>
              <a:gd name="T8" fmla="*/ 2147483647 w 20"/>
              <a:gd name="T9" fmla="*/ 2147483647 h 12"/>
              <a:gd name="T10" fmla="*/ 2147483647 w 20"/>
              <a:gd name="T11" fmla="*/ 2147483647 h 12"/>
              <a:gd name="T12" fmla="*/ 2147483647 w 20"/>
              <a:gd name="T13" fmla="*/ 2147483647 h 12"/>
              <a:gd name="T14" fmla="*/ 2147483647 w 20"/>
              <a:gd name="T15" fmla="*/ 2147483647 h 12"/>
              <a:gd name="T16" fmla="*/ 2147483647 w 20"/>
              <a:gd name="T17" fmla="*/ 2147483647 h 12"/>
              <a:gd name="T18" fmla="*/ 2147483647 w 20"/>
              <a:gd name="T19" fmla="*/ 2147483647 h 12"/>
              <a:gd name="T20" fmla="*/ 2147483647 w 20"/>
              <a:gd name="T21" fmla="*/ 2147483647 h 12"/>
              <a:gd name="T22" fmla="*/ 2147483647 w 20"/>
              <a:gd name="T23" fmla="*/ 2147483647 h 12"/>
              <a:gd name="T24" fmla="*/ 2147483647 w 20"/>
              <a:gd name="T25" fmla="*/ 2147483647 h 12"/>
              <a:gd name="T26" fmla="*/ 2147483647 w 20"/>
              <a:gd name="T27" fmla="*/ 2147483647 h 12"/>
              <a:gd name="T28" fmla="*/ 2147483647 w 20"/>
              <a:gd name="T29" fmla="*/ 2147483647 h 12"/>
              <a:gd name="T30" fmla="*/ 2147483647 w 20"/>
              <a:gd name="T31" fmla="*/ 0 h 12"/>
              <a:gd name="T32" fmla="*/ 2147483647 w 20"/>
              <a:gd name="T33" fmla="*/ 0 h 1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0"/>
              <a:gd name="T52" fmla="*/ 0 h 12"/>
              <a:gd name="T53" fmla="*/ 20 w 20"/>
              <a:gd name="T54" fmla="*/ 12 h 1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20" h="12">
                <a:moveTo>
                  <a:pt x="0" y="12"/>
                </a:moveTo>
                <a:lnTo>
                  <a:pt x="0" y="12"/>
                </a:lnTo>
                <a:lnTo>
                  <a:pt x="2" y="11"/>
                </a:lnTo>
                <a:lnTo>
                  <a:pt x="3" y="10"/>
                </a:lnTo>
                <a:lnTo>
                  <a:pt x="4" y="9"/>
                </a:lnTo>
                <a:lnTo>
                  <a:pt x="4" y="8"/>
                </a:lnTo>
                <a:lnTo>
                  <a:pt x="4" y="5"/>
                </a:lnTo>
                <a:lnTo>
                  <a:pt x="4" y="4"/>
                </a:lnTo>
                <a:lnTo>
                  <a:pt x="5" y="4"/>
                </a:lnTo>
                <a:lnTo>
                  <a:pt x="8" y="5"/>
                </a:lnTo>
                <a:lnTo>
                  <a:pt x="11" y="5"/>
                </a:lnTo>
                <a:lnTo>
                  <a:pt x="11" y="4"/>
                </a:lnTo>
                <a:lnTo>
                  <a:pt x="12" y="3"/>
                </a:lnTo>
                <a:lnTo>
                  <a:pt x="15" y="1"/>
                </a:lnTo>
                <a:lnTo>
                  <a:pt x="16" y="1"/>
                </a:lnTo>
                <a:lnTo>
                  <a:pt x="18" y="0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5" name="Freeform 303"/>
          <xdr:cNvSpPr>
            <a:spLocks/>
          </xdr:cNvSpPr>
        </xdr:nvSpPr>
        <xdr:spPr bwMode="auto">
          <a:xfrm>
            <a:off x="2056339" y="4906814"/>
            <a:ext cx="238775" cy="147543"/>
          </a:xfrm>
          <a:custGeom>
            <a:avLst/>
            <a:gdLst>
              <a:gd name="T0" fmla="*/ 0 w 25"/>
              <a:gd name="T1" fmla="*/ 2147483647 h 15"/>
              <a:gd name="T2" fmla="*/ 2147483647 w 25"/>
              <a:gd name="T3" fmla="*/ 2147483647 h 15"/>
              <a:gd name="T4" fmla="*/ 2147483647 w 25"/>
              <a:gd name="T5" fmla="*/ 2147483647 h 15"/>
              <a:gd name="T6" fmla="*/ 2147483647 w 25"/>
              <a:gd name="T7" fmla="*/ 2147483647 h 15"/>
              <a:gd name="T8" fmla="*/ 2147483647 w 25"/>
              <a:gd name="T9" fmla="*/ 2147483647 h 15"/>
              <a:gd name="T10" fmla="*/ 2147483647 w 25"/>
              <a:gd name="T11" fmla="*/ 2147483647 h 15"/>
              <a:gd name="T12" fmla="*/ 2147483647 w 25"/>
              <a:gd name="T13" fmla="*/ 2147483647 h 15"/>
              <a:gd name="T14" fmla="*/ 2147483647 w 25"/>
              <a:gd name="T15" fmla="*/ 2147483647 h 15"/>
              <a:gd name="T16" fmla="*/ 2147483647 w 25"/>
              <a:gd name="T17" fmla="*/ 2147483647 h 15"/>
              <a:gd name="T18" fmla="*/ 2147483647 w 25"/>
              <a:gd name="T19" fmla="*/ 2147483647 h 15"/>
              <a:gd name="T20" fmla="*/ 2147483647 w 25"/>
              <a:gd name="T21" fmla="*/ 2147483647 h 15"/>
              <a:gd name="T22" fmla="*/ 2147483647 w 25"/>
              <a:gd name="T23" fmla="*/ 2147483647 h 15"/>
              <a:gd name="T24" fmla="*/ 2147483647 w 25"/>
              <a:gd name="T25" fmla="*/ 2147483647 h 15"/>
              <a:gd name="T26" fmla="*/ 2147483647 w 25"/>
              <a:gd name="T27" fmla="*/ 2147483647 h 15"/>
              <a:gd name="T28" fmla="*/ 2147483647 w 25"/>
              <a:gd name="T29" fmla="*/ 2147483647 h 15"/>
              <a:gd name="T30" fmla="*/ 2147483647 w 25"/>
              <a:gd name="T31" fmla="*/ 2147483647 h 15"/>
              <a:gd name="T32" fmla="*/ 2147483647 w 25"/>
              <a:gd name="T33" fmla="*/ 2147483647 h 15"/>
              <a:gd name="T34" fmla="*/ 2147483647 w 25"/>
              <a:gd name="T35" fmla="*/ 0 h 15"/>
              <a:gd name="T36" fmla="*/ 2147483647 w 25"/>
              <a:gd name="T37" fmla="*/ 0 h 15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5"/>
              <a:gd name="T58" fmla="*/ 0 h 15"/>
              <a:gd name="T59" fmla="*/ 25 w 25"/>
              <a:gd name="T60" fmla="*/ 15 h 15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5" h="15">
                <a:moveTo>
                  <a:pt x="0" y="15"/>
                </a:moveTo>
                <a:lnTo>
                  <a:pt x="2" y="14"/>
                </a:lnTo>
                <a:lnTo>
                  <a:pt x="4" y="13"/>
                </a:lnTo>
                <a:lnTo>
                  <a:pt x="5" y="12"/>
                </a:lnTo>
                <a:lnTo>
                  <a:pt x="6" y="11"/>
                </a:lnTo>
                <a:lnTo>
                  <a:pt x="8" y="10"/>
                </a:lnTo>
                <a:lnTo>
                  <a:pt x="11" y="8"/>
                </a:lnTo>
                <a:lnTo>
                  <a:pt x="12" y="8"/>
                </a:lnTo>
                <a:lnTo>
                  <a:pt x="13" y="7"/>
                </a:lnTo>
                <a:lnTo>
                  <a:pt x="16" y="6"/>
                </a:lnTo>
                <a:lnTo>
                  <a:pt x="18" y="5"/>
                </a:lnTo>
                <a:lnTo>
                  <a:pt x="21" y="3"/>
                </a:lnTo>
                <a:lnTo>
                  <a:pt x="22" y="3"/>
                </a:lnTo>
                <a:lnTo>
                  <a:pt x="23" y="3"/>
                </a:lnTo>
                <a:lnTo>
                  <a:pt x="24" y="2"/>
                </a:lnTo>
                <a:lnTo>
                  <a:pt x="24" y="1"/>
                </a:lnTo>
                <a:lnTo>
                  <a:pt x="25" y="1"/>
                </a:lnTo>
                <a:lnTo>
                  <a:pt x="25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6" name="Line 304"/>
          <xdr:cNvSpPr>
            <a:spLocks noChangeShapeType="1"/>
          </xdr:cNvSpPr>
        </xdr:nvSpPr>
        <xdr:spPr bwMode="auto">
          <a:xfrm flipV="1">
            <a:off x="1305794" y="5504744"/>
            <a:ext cx="112618" cy="4077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Line 305"/>
          <xdr:cNvSpPr>
            <a:spLocks noChangeShapeType="1"/>
          </xdr:cNvSpPr>
        </xdr:nvSpPr>
        <xdr:spPr bwMode="auto">
          <a:xfrm flipV="1">
            <a:off x="1286693" y="5545519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Freeform 306"/>
          <xdr:cNvSpPr>
            <a:spLocks/>
          </xdr:cNvSpPr>
        </xdr:nvSpPr>
        <xdr:spPr bwMode="auto">
          <a:xfrm>
            <a:off x="1418413" y="5427095"/>
            <a:ext cx="191020" cy="77651"/>
          </a:xfrm>
          <a:custGeom>
            <a:avLst/>
            <a:gdLst>
              <a:gd name="T0" fmla="*/ 0 w 20"/>
              <a:gd name="T1" fmla="*/ 2147483647 h 8"/>
              <a:gd name="T2" fmla="*/ 2147483647 w 20"/>
              <a:gd name="T3" fmla="*/ 2147483647 h 8"/>
              <a:gd name="T4" fmla="*/ 2147483647 w 20"/>
              <a:gd name="T5" fmla="*/ 0 h 8"/>
              <a:gd name="T6" fmla="*/ 0 60000 65536"/>
              <a:gd name="T7" fmla="*/ 0 60000 65536"/>
              <a:gd name="T8" fmla="*/ 0 60000 65536"/>
              <a:gd name="T9" fmla="*/ 0 w 20"/>
              <a:gd name="T10" fmla="*/ 0 h 8"/>
              <a:gd name="T11" fmla="*/ 20 w 20"/>
              <a:gd name="T12" fmla="*/ 8 h 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" h="8">
                <a:moveTo>
                  <a:pt x="0" y="8"/>
                </a:moveTo>
                <a:lnTo>
                  <a:pt x="8" y="4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9" name="Freeform 307"/>
          <xdr:cNvSpPr>
            <a:spLocks/>
          </xdr:cNvSpPr>
        </xdr:nvSpPr>
        <xdr:spPr bwMode="auto">
          <a:xfrm>
            <a:off x="1657189" y="5407681"/>
            <a:ext cx="9551" cy="137836"/>
          </a:xfrm>
          <a:custGeom>
            <a:avLst/>
            <a:gdLst>
              <a:gd name="T0" fmla="*/ 0 w 1"/>
              <a:gd name="T1" fmla="*/ 0 h 14"/>
              <a:gd name="T2" fmla="*/ 2147483647 w 1"/>
              <a:gd name="T3" fmla="*/ 2147483647 h 14"/>
              <a:gd name="T4" fmla="*/ 2147483647 w 1"/>
              <a:gd name="T5" fmla="*/ 2147483647 h 14"/>
              <a:gd name="T6" fmla="*/ 2147483647 w 1"/>
              <a:gd name="T7" fmla="*/ 2147483647 h 14"/>
              <a:gd name="T8" fmla="*/ 0 w 1"/>
              <a:gd name="T9" fmla="*/ 2147483647 h 14"/>
              <a:gd name="T10" fmla="*/ 0 w 1"/>
              <a:gd name="T11" fmla="*/ 2147483647 h 1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"/>
              <a:gd name="T19" fmla="*/ 0 h 14"/>
              <a:gd name="T20" fmla="*/ 1 w 1"/>
              <a:gd name="T21" fmla="*/ 14 h 1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" h="14">
                <a:moveTo>
                  <a:pt x="0" y="0"/>
                </a:moveTo>
                <a:lnTo>
                  <a:pt x="1" y="2"/>
                </a:lnTo>
                <a:lnTo>
                  <a:pt x="1" y="5"/>
                </a:lnTo>
                <a:lnTo>
                  <a:pt x="1" y="7"/>
                </a:lnTo>
                <a:lnTo>
                  <a:pt x="0" y="13"/>
                </a:lnTo>
                <a:lnTo>
                  <a:pt x="0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" name="Freeform 308"/>
          <xdr:cNvSpPr>
            <a:spLocks/>
          </xdr:cNvSpPr>
        </xdr:nvSpPr>
        <xdr:spPr bwMode="auto">
          <a:xfrm>
            <a:off x="1657189" y="5231021"/>
            <a:ext cx="162368" cy="176662"/>
          </a:xfrm>
          <a:custGeom>
            <a:avLst/>
            <a:gdLst>
              <a:gd name="T0" fmla="*/ 2147483647 w 17"/>
              <a:gd name="T1" fmla="*/ 0 h 18"/>
              <a:gd name="T2" fmla="*/ 2147483647 w 17"/>
              <a:gd name="T3" fmla="*/ 0 h 18"/>
              <a:gd name="T4" fmla="*/ 2147483647 w 17"/>
              <a:gd name="T5" fmla="*/ 2147483647 h 18"/>
              <a:gd name="T6" fmla="*/ 2147483647 w 17"/>
              <a:gd name="T7" fmla="*/ 2147483647 h 18"/>
              <a:gd name="T8" fmla="*/ 2147483647 w 17"/>
              <a:gd name="T9" fmla="*/ 2147483647 h 18"/>
              <a:gd name="T10" fmla="*/ 2147483647 w 17"/>
              <a:gd name="T11" fmla="*/ 2147483647 h 18"/>
              <a:gd name="T12" fmla="*/ 2147483647 w 17"/>
              <a:gd name="T13" fmla="*/ 2147483647 h 18"/>
              <a:gd name="T14" fmla="*/ 2147483647 w 17"/>
              <a:gd name="T15" fmla="*/ 2147483647 h 18"/>
              <a:gd name="T16" fmla="*/ 2147483647 w 17"/>
              <a:gd name="T17" fmla="*/ 2147483647 h 18"/>
              <a:gd name="T18" fmla="*/ 2147483647 w 17"/>
              <a:gd name="T19" fmla="*/ 2147483647 h 18"/>
              <a:gd name="T20" fmla="*/ 2147483647 w 17"/>
              <a:gd name="T21" fmla="*/ 2147483647 h 18"/>
              <a:gd name="T22" fmla="*/ 0 w 17"/>
              <a:gd name="T23" fmla="*/ 2147483647 h 1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7"/>
              <a:gd name="T37" fmla="*/ 0 h 18"/>
              <a:gd name="T38" fmla="*/ 17 w 17"/>
              <a:gd name="T39" fmla="*/ 18 h 1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7" h="18">
                <a:moveTo>
                  <a:pt x="17" y="0"/>
                </a:moveTo>
                <a:lnTo>
                  <a:pt x="17" y="0"/>
                </a:lnTo>
                <a:lnTo>
                  <a:pt x="15" y="2"/>
                </a:lnTo>
                <a:lnTo>
                  <a:pt x="11" y="5"/>
                </a:lnTo>
                <a:lnTo>
                  <a:pt x="10" y="6"/>
                </a:lnTo>
                <a:lnTo>
                  <a:pt x="8" y="9"/>
                </a:lnTo>
                <a:lnTo>
                  <a:pt x="7" y="10"/>
                </a:lnTo>
                <a:lnTo>
                  <a:pt x="5" y="12"/>
                </a:lnTo>
                <a:lnTo>
                  <a:pt x="5" y="14"/>
                </a:lnTo>
                <a:lnTo>
                  <a:pt x="3" y="16"/>
                </a:lnTo>
                <a:lnTo>
                  <a:pt x="1" y="18"/>
                </a:lnTo>
                <a:lnTo>
                  <a:pt x="0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" name="Line 309"/>
          <xdr:cNvSpPr>
            <a:spLocks noChangeShapeType="1"/>
          </xdr:cNvSpPr>
        </xdr:nvSpPr>
        <xdr:spPr bwMode="auto">
          <a:xfrm flipV="1">
            <a:off x="1609434" y="5407681"/>
            <a:ext cx="47755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310"/>
          <xdr:cNvSpPr>
            <a:spLocks noChangeShapeType="1"/>
          </xdr:cNvSpPr>
        </xdr:nvSpPr>
        <xdr:spPr bwMode="auto">
          <a:xfrm>
            <a:off x="1657189" y="55455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311"/>
          <xdr:cNvSpPr>
            <a:spLocks noChangeShapeType="1"/>
          </xdr:cNvSpPr>
        </xdr:nvSpPr>
        <xdr:spPr bwMode="auto">
          <a:xfrm>
            <a:off x="1657189" y="5545519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Line 312"/>
          <xdr:cNvSpPr>
            <a:spLocks noChangeShapeType="1"/>
          </xdr:cNvSpPr>
        </xdr:nvSpPr>
        <xdr:spPr bwMode="auto">
          <a:xfrm flipV="1">
            <a:off x="1086121" y="5594050"/>
            <a:ext cx="76409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" name="Freeform 313"/>
          <xdr:cNvSpPr>
            <a:spLocks/>
          </xdr:cNvSpPr>
        </xdr:nvSpPr>
        <xdr:spPr bwMode="auto">
          <a:xfrm>
            <a:off x="1162530" y="5555224"/>
            <a:ext cx="124164" cy="38825"/>
          </a:xfrm>
          <a:custGeom>
            <a:avLst/>
            <a:gdLst>
              <a:gd name="T0" fmla="*/ 0 w 13"/>
              <a:gd name="T1" fmla="*/ 2147483647 h 4"/>
              <a:gd name="T2" fmla="*/ 2147483647 w 13"/>
              <a:gd name="T3" fmla="*/ 2147483647 h 4"/>
              <a:gd name="T4" fmla="*/ 2147483647 w 13"/>
              <a:gd name="T5" fmla="*/ 0 h 4"/>
              <a:gd name="T6" fmla="*/ 0 60000 65536"/>
              <a:gd name="T7" fmla="*/ 0 60000 65536"/>
              <a:gd name="T8" fmla="*/ 0 60000 65536"/>
              <a:gd name="T9" fmla="*/ 0 w 13"/>
              <a:gd name="T10" fmla="*/ 0 h 4"/>
              <a:gd name="T11" fmla="*/ 13 w 13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4">
                <a:moveTo>
                  <a:pt x="0" y="4"/>
                </a:moveTo>
                <a:lnTo>
                  <a:pt x="8" y="1"/>
                </a:lnTo>
                <a:lnTo>
                  <a:pt x="1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6" name="Freeform 314"/>
          <xdr:cNvSpPr>
            <a:spLocks/>
          </xdr:cNvSpPr>
        </xdr:nvSpPr>
        <xdr:spPr bwMode="auto">
          <a:xfrm>
            <a:off x="1657189" y="5555224"/>
            <a:ext cx="57307" cy="314499"/>
          </a:xfrm>
          <a:custGeom>
            <a:avLst/>
            <a:gdLst>
              <a:gd name="T0" fmla="*/ 0 w 6"/>
              <a:gd name="T1" fmla="*/ 0 h 32"/>
              <a:gd name="T2" fmla="*/ 2147483647 w 6"/>
              <a:gd name="T3" fmla="*/ 2147483647 h 32"/>
              <a:gd name="T4" fmla="*/ 2147483647 w 6"/>
              <a:gd name="T5" fmla="*/ 2147483647 h 32"/>
              <a:gd name="T6" fmla="*/ 0 60000 65536"/>
              <a:gd name="T7" fmla="*/ 0 60000 65536"/>
              <a:gd name="T8" fmla="*/ 0 60000 65536"/>
              <a:gd name="T9" fmla="*/ 0 w 6"/>
              <a:gd name="T10" fmla="*/ 0 h 32"/>
              <a:gd name="T11" fmla="*/ 6 w 6"/>
              <a:gd name="T12" fmla="*/ 32 h 3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32">
                <a:moveTo>
                  <a:pt x="0" y="0"/>
                </a:moveTo>
                <a:lnTo>
                  <a:pt x="1" y="6"/>
                </a:lnTo>
                <a:lnTo>
                  <a:pt x="6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7" name="Line 315"/>
          <xdr:cNvSpPr>
            <a:spLocks noChangeShapeType="1"/>
          </xdr:cNvSpPr>
        </xdr:nvSpPr>
        <xdr:spPr bwMode="auto">
          <a:xfrm>
            <a:off x="1714496" y="586972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" name="Line 316"/>
          <xdr:cNvSpPr>
            <a:spLocks noChangeShapeType="1"/>
          </xdr:cNvSpPr>
        </xdr:nvSpPr>
        <xdr:spPr bwMode="auto">
          <a:xfrm>
            <a:off x="1771801" y="61919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Freeform 317"/>
          <xdr:cNvSpPr>
            <a:spLocks/>
          </xdr:cNvSpPr>
        </xdr:nvSpPr>
        <xdr:spPr bwMode="auto">
          <a:xfrm>
            <a:off x="1714496" y="5879430"/>
            <a:ext cx="152816" cy="312551"/>
          </a:xfrm>
          <a:custGeom>
            <a:avLst/>
            <a:gdLst>
              <a:gd name="T0" fmla="*/ 0 w 16"/>
              <a:gd name="T1" fmla="*/ 0 h 32"/>
              <a:gd name="T2" fmla="*/ 2147483647 w 16"/>
              <a:gd name="T3" fmla="*/ 2147483647 h 32"/>
              <a:gd name="T4" fmla="*/ 2147483647 w 16"/>
              <a:gd name="T5" fmla="*/ 2147483647 h 32"/>
              <a:gd name="T6" fmla="*/ 0 60000 65536"/>
              <a:gd name="T7" fmla="*/ 0 60000 65536"/>
              <a:gd name="T8" fmla="*/ 0 60000 65536"/>
              <a:gd name="T9" fmla="*/ 0 w 16"/>
              <a:gd name="T10" fmla="*/ 0 h 32"/>
              <a:gd name="T11" fmla="*/ 16 w 16"/>
              <a:gd name="T12" fmla="*/ 32 h 3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6" h="32">
                <a:moveTo>
                  <a:pt x="0" y="0"/>
                </a:moveTo>
                <a:lnTo>
                  <a:pt x="6" y="32"/>
                </a:lnTo>
                <a:lnTo>
                  <a:pt x="16" y="2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0" name="Line 318"/>
          <xdr:cNvSpPr>
            <a:spLocks noChangeShapeType="1"/>
          </xdr:cNvSpPr>
        </xdr:nvSpPr>
        <xdr:spPr bwMode="auto">
          <a:xfrm>
            <a:off x="1771801" y="6191981"/>
            <a:ext cx="0" cy="116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319"/>
          <xdr:cNvSpPr>
            <a:spLocks noChangeShapeType="1"/>
          </xdr:cNvSpPr>
        </xdr:nvSpPr>
        <xdr:spPr bwMode="auto">
          <a:xfrm>
            <a:off x="2056339" y="602502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Freeform 320"/>
          <xdr:cNvSpPr>
            <a:spLocks/>
          </xdr:cNvSpPr>
        </xdr:nvSpPr>
        <xdr:spPr bwMode="auto">
          <a:xfrm>
            <a:off x="1867312" y="6025024"/>
            <a:ext cx="189028" cy="137837"/>
          </a:xfrm>
          <a:custGeom>
            <a:avLst/>
            <a:gdLst>
              <a:gd name="T0" fmla="*/ 0 w 20"/>
              <a:gd name="T1" fmla="*/ 2147483647 h 14"/>
              <a:gd name="T2" fmla="*/ 2147483647 w 20"/>
              <a:gd name="T3" fmla="*/ 2147483647 h 14"/>
              <a:gd name="T4" fmla="*/ 2147483647 w 20"/>
              <a:gd name="T5" fmla="*/ 2147483647 h 14"/>
              <a:gd name="T6" fmla="*/ 2147483647 w 20"/>
              <a:gd name="T7" fmla="*/ 2147483647 h 14"/>
              <a:gd name="T8" fmla="*/ 2147483647 w 20"/>
              <a:gd name="T9" fmla="*/ 2147483647 h 14"/>
              <a:gd name="T10" fmla="*/ 2147483647 w 20"/>
              <a:gd name="T11" fmla="*/ 2147483647 h 14"/>
              <a:gd name="T12" fmla="*/ 2147483647 w 20"/>
              <a:gd name="T13" fmla="*/ 2147483647 h 14"/>
              <a:gd name="T14" fmla="*/ 2147483647 w 20"/>
              <a:gd name="T15" fmla="*/ 2147483647 h 14"/>
              <a:gd name="T16" fmla="*/ 2147483647 w 20"/>
              <a:gd name="T17" fmla="*/ 2147483647 h 14"/>
              <a:gd name="T18" fmla="*/ 2147483647 w 20"/>
              <a:gd name="T19" fmla="*/ 2147483647 h 14"/>
              <a:gd name="T20" fmla="*/ 2147483647 w 20"/>
              <a:gd name="T21" fmla="*/ 0 h 14"/>
              <a:gd name="T22" fmla="*/ 2147483647 w 20"/>
              <a:gd name="T23" fmla="*/ 0 h 14"/>
              <a:gd name="T24" fmla="*/ 2147483647 w 20"/>
              <a:gd name="T25" fmla="*/ 0 h 14"/>
              <a:gd name="T26" fmla="*/ 2147483647 w 20"/>
              <a:gd name="T27" fmla="*/ 0 h 1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0"/>
              <a:gd name="T43" fmla="*/ 0 h 14"/>
              <a:gd name="T44" fmla="*/ 20 w 20"/>
              <a:gd name="T45" fmla="*/ 14 h 14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0" h="14">
                <a:moveTo>
                  <a:pt x="0" y="14"/>
                </a:moveTo>
                <a:lnTo>
                  <a:pt x="5" y="13"/>
                </a:lnTo>
                <a:lnTo>
                  <a:pt x="9" y="12"/>
                </a:lnTo>
                <a:lnTo>
                  <a:pt x="10" y="11"/>
                </a:lnTo>
                <a:lnTo>
                  <a:pt x="13" y="9"/>
                </a:lnTo>
                <a:lnTo>
                  <a:pt x="15" y="6"/>
                </a:lnTo>
                <a:lnTo>
                  <a:pt x="16" y="4"/>
                </a:lnTo>
                <a:lnTo>
                  <a:pt x="16" y="3"/>
                </a:lnTo>
                <a:lnTo>
                  <a:pt x="17" y="2"/>
                </a:lnTo>
                <a:lnTo>
                  <a:pt x="17" y="1"/>
                </a:lnTo>
                <a:lnTo>
                  <a:pt x="18" y="0"/>
                </a:lnTo>
                <a:lnTo>
                  <a:pt x="19" y="0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3" name="Freeform 321"/>
          <xdr:cNvSpPr>
            <a:spLocks/>
          </xdr:cNvSpPr>
        </xdr:nvSpPr>
        <xdr:spPr bwMode="auto">
          <a:xfrm>
            <a:off x="2104093" y="6015319"/>
            <a:ext cx="9551" cy="176663"/>
          </a:xfrm>
          <a:custGeom>
            <a:avLst/>
            <a:gdLst>
              <a:gd name="T0" fmla="*/ 2147483647 w 1"/>
              <a:gd name="T1" fmla="*/ 0 h 18"/>
              <a:gd name="T2" fmla="*/ 2147483647 w 1"/>
              <a:gd name="T3" fmla="*/ 2147483647 h 18"/>
              <a:gd name="T4" fmla="*/ 2147483647 w 1"/>
              <a:gd name="T5" fmla="*/ 2147483647 h 18"/>
              <a:gd name="T6" fmla="*/ 2147483647 w 1"/>
              <a:gd name="T7" fmla="*/ 2147483647 h 18"/>
              <a:gd name="T8" fmla="*/ 2147483647 w 1"/>
              <a:gd name="T9" fmla="*/ 2147483647 h 18"/>
              <a:gd name="T10" fmla="*/ 0 w 1"/>
              <a:gd name="T11" fmla="*/ 2147483647 h 18"/>
              <a:gd name="T12" fmla="*/ 0 w 1"/>
              <a:gd name="T13" fmla="*/ 2147483647 h 18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"/>
              <a:gd name="T22" fmla="*/ 0 h 18"/>
              <a:gd name="T23" fmla="*/ 1 w 1"/>
              <a:gd name="T24" fmla="*/ 18 h 18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" h="18">
                <a:moveTo>
                  <a:pt x="1" y="0"/>
                </a:moveTo>
                <a:lnTo>
                  <a:pt x="1" y="2"/>
                </a:lnTo>
                <a:lnTo>
                  <a:pt x="1" y="4"/>
                </a:lnTo>
                <a:lnTo>
                  <a:pt x="1" y="7"/>
                </a:lnTo>
                <a:lnTo>
                  <a:pt x="0" y="13"/>
                </a:lnTo>
                <a:lnTo>
                  <a:pt x="0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4" name="Freeform 322"/>
          <xdr:cNvSpPr>
            <a:spLocks/>
          </xdr:cNvSpPr>
        </xdr:nvSpPr>
        <xdr:spPr bwMode="auto">
          <a:xfrm>
            <a:off x="2056339" y="5986200"/>
            <a:ext cx="267429" cy="38825"/>
          </a:xfrm>
          <a:custGeom>
            <a:avLst/>
            <a:gdLst>
              <a:gd name="T0" fmla="*/ 0 w 28"/>
              <a:gd name="T1" fmla="*/ 2147483647 h 4"/>
              <a:gd name="T2" fmla="*/ 2147483647 w 28"/>
              <a:gd name="T3" fmla="*/ 2147483647 h 4"/>
              <a:gd name="T4" fmla="*/ 2147483647 w 28"/>
              <a:gd name="T5" fmla="*/ 2147483647 h 4"/>
              <a:gd name="T6" fmla="*/ 2147483647 w 28"/>
              <a:gd name="T7" fmla="*/ 2147483647 h 4"/>
              <a:gd name="T8" fmla="*/ 2147483647 w 28"/>
              <a:gd name="T9" fmla="*/ 2147483647 h 4"/>
              <a:gd name="T10" fmla="*/ 2147483647 w 28"/>
              <a:gd name="T11" fmla="*/ 0 h 4"/>
              <a:gd name="T12" fmla="*/ 2147483647 w 28"/>
              <a:gd name="T13" fmla="*/ 2147483647 h 4"/>
              <a:gd name="T14" fmla="*/ 2147483647 w 28"/>
              <a:gd name="T15" fmla="*/ 0 h 4"/>
              <a:gd name="T16" fmla="*/ 2147483647 w 28"/>
              <a:gd name="T17" fmla="*/ 0 h 4"/>
              <a:gd name="T18" fmla="*/ 2147483647 w 28"/>
              <a:gd name="T19" fmla="*/ 0 h 4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8"/>
              <a:gd name="T31" fmla="*/ 0 h 4"/>
              <a:gd name="T32" fmla="*/ 28 w 28"/>
              <a:gd name="T33" fmla="*/ 4 h 4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8" h="4">
                <a:moveTo>
                  <a:pt x="0" y="4"/>
                </a:moveTo>
                <a:lnTo>
                  <a:pt x="5" y="3"/>
                </a:lnTo>
                <a:lnTo>
                  <a:pt x="6" y="3"/>
                </a:lnTo>
                <a:lnTo>
                  <a:pt x="7" y="3"/>
                </a:lnTo>
                <a:lnTo>
                  <a:pt x="7" y="2"/>
                </a:lnTo>
                <a:lnTo>
                  <a:pt x="22" y="0"/>
                </a:lnTo>
                <a:lnTo>
                  <a:pt x="22" y="1"/>
                </a:lnTo>
                <a:lnTo>
                  <a:pt x="24" y="0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5" name="Line 323"/>
          <xdr:cNvSpPr>
            <a:spLocks noChangeShapeType="1"/>
          </xdr:cNvSpPr>
        </xdr:nvSpPr>
        <xdr:spPr bwMode="auto">
          <a:xfrm>
            <a:off x="2104093" y="61919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" name="Line 324"/>
          <xdr:cNvSpPr>
            <a:spLocks noChangeShapeType="1"/>
          </xdr:cNvSpPr>
        </xdr:nvSpPr>
        <xdr:spPr bwMode="auto">
          <a:xfrm flipV="1">
            <a:off x="2104093" y="6191981"/>
            <a:ext cx="0" cy="116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" name="Freeform 325"/>
          <xdr:cNvSpPr>
            <a:spLocks/>
          </xdr:cNvSpPr>
        </xdr:nvSpPr>
        <xdr:spPr bwMode="auto">
          <a:xfrm>
            <a:off x="1771801" y="6203636"/>
            <a:ext cx="95510" cy="97063"/>
          </a:xfrm>
          <a:custGeom>
            <a:avLst/>
            <a:gdLst>
              <a:gd name="T0" fmla="*/ 0 w 10"/>
              <a:gd name="T1" fmla="*/ 0 h 10"/>
              <a:gd name="T2" fmla="*/ 2147483647 w 10"/>
              <a:gd name="T3" fmla="*/ 2147483647 h 10"/>
              <a:gd name="T4" fmla="*/ 2147483647 w 10"/>
              <a:gd name="T5" fmla="*/ 2147483647 h 10"/>
              <a:gd name="T6" fmla="*/ 2147483647 w 10"/>
              <a:gd name="T7" fmla="*/ 2147483647 h 10"/>
              <a:gd name="T8" fmla="*/ 0 60000 65536"/>
              <a:gd name="T9" fmla="*/ 0 60000 65536"/>
              <a:gd name="T10" fmla="*/ 0 60000 65536"/>
              <a:gd name="T11" fmla="*/ 0 60000 65536"/>
              <a:gd name="T12" fmla="*/ 0 w 10"/>
              <a:gd name="T13" fmla="*/ 0 h 10"/>
              <a:gd name="T14" fmla="*/ 10 w 10"/>
              <a:gd name="T15" fmla="*/ 10 h 1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" h="10">
                <a:moveTo>
                  <a:pt x="0" y="0"/>
                </a:moveTo>
                <a:lnTo>
                  <a:pt x="1" y="4"/>
                </a:lnTo>
                <a:lnTo>
                  <a:pt x="2" y="9"/>
                </a:lnTo>
                <a:lnTo>
                  <a:pt x="10" y="1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8" name="Freeform 326"/>
          <xdr:cNvSpPr>
            <a:spLocks/>
          </xdr:cNvSpPr>
        </xdr:nvSpPr>
        <xdr:spPr bwMode="auto">
          <a:xfrm>
            <a:off x="2104093" y="6203636"/>
            <a:ext cx="219674" cy="145594"/>
          </a:xfrm>
          <a:custGeom>
            <a:avLst/>
            <a:gdLst>
              <a:gd name="T0" fmla="*/ 2147483647 w 23"/>
              <a:gd name="T1" fmla="*/ 2147483647 h 15"/>
              <a:gd name="T2" fmla="*/ 2147483647 w 23"/>
              <a:gd name="T3" fmla="*/ 2147483647 h 15"/>
              <a:gd name="T4" fmla="*/ 2147483647 w 23"/>
              <a:gd name="T5" fmla="*/ 2147483647 h 15"/>
              <a:gd name="T6" fmla="*/ 2147483647 w 23"/>
              <a:gd name="T7" fmla="*/ 2147483647 h 15"/>
              <a:gd name="T8" fmla="*/ 2147483647 w 23"/>
              <a:gd name="T9" fmla="*/ 2147483647 h 15"/>
              <a:gd name="T10" fmla="*/ 2147483647 w 23"/>
              <a:gd name="T11" fmla="*/ 2147483647 h 15"/>
              <a:gd name="T12" fmla="*/ 2147483647 w 23"/>
              <a:gd name="T13" fmla="*/ 2147483647 h 15"/>
              <a:gd name="T14" fmla="*/ 2147483647 w 23"/>
              <a:gd name="T15" fmla="*/ 2147483647 h 15"/>
              <a:gd name="T16" fmla="*/ 2147483647 w 23"/>
              <a:gd name="T17" fmla="*/ 2147483647 h 15"/>
              <a:gd name="T18" fmla="*/ 2147483647 w 23"/>
              <a:gd name="T19" fmla="*/ 2147483647 h 15"/>
              <a:gd name="T20" fmla="*/ 2147483647 w 23"/>
              <a:gd name="T21" fmla="*/ 2147483647 h 15"/>
              <a:gd name="T22" fmla="*/ 2147483647 w 23"/>
              <a:gd name="T23" fmla="*/ 2147483647 h 15"/>
              <a:gd name="T24" fmla="*/ 2147483647 w 23"/>
              <a:gd name="T25" fmla="*/ 2147483647 h 15"/>
              <a:gd name="T26" fmla="*/ 0 w 23"/>
              <a:gd name="T27" fmla="*/ 2147483647 h 15"/>
              <a:gd name="T28" fmla="*/ 0 w 23"/>
              <a:gd name="T29" fmla="*/ 0 h 15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3"/>
              <a:gd name="T46" fmla="*/ 0 h 15"/>
              <a:gd name="T47" fmla="*/ 23 w 23"/>
              <a:gd name="T48" fmla="*/ 15 h 15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3" h="15">
                <a:moveTo>
                  <a:pt x="23" y="15"/>
                </a:moveTo>
                <a:lnTo>
                  <a:pt x="16" y="14"/>
                </a:lnTo>
                <a:lnTo>
                  <a:pt x="15" y="14"/>
                </a:lnTo>
                <a:lnTo>
                  <a:pt x="15" y="12"/>
                </a:lnTo>
                <a:lnTo>
                  <a:pt x="15" y="11"/>
                </a:lnTo>
                <a:lnTo>
                  <a:pt x="15" y="9"/>
                </a:lnTo>
                <a:lnTo>
                  <a:pt x="15" y="8"/>
                </a:lnTo>
                <a:lnTo>
                  <a:pt x="15" y="4"/>
                </a:lnTo>
                <a:lnTo>
                  <a:pt x="12" y="4"/>
                </a:lnTo>
                <a:lnTo>
                  <a:pt x="11" y="4"/>
                </a:lnTo>
                <a:lnTo>
                  <a:pt x="8" y="4"/>
                </a:lnTo>
                <a:lnTo>
                  <a:pt x="1" y="2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9" name="Freeform 327"/>
          <xdr:cNvSpPr>
            <a:spLocks/>
          </xdr:cNvSpPr>
        </xdr:nvSpPr>
        <xdr:spPr bwMode="auto">
          <a:xfrm>
            <a:off x="2505237" y="4621434"/>
            <a:ext cx="265435" cy="157250"/>
          </a:xfrm>
          <a:custGeom>
            <a:avLst/>
            <a:gdLst>
              <a:gd name="T0" fmla="*/ 0 w 28"/>
              <a:gd name="T1" fmla="*/ 2147483647 h 16"/>
              <a:gd name="T2" fmla="*/ 2147483647 w 28"/>
              <a:gd name="T3" fmla="*/ 2147483647 h 16"/>
              <a:gd name="T4" fmla="*/ 2147483647 w 28"/>
              <a:gd name="T5" fmla="*/ 2147483647 h 16"/>
              <a:gd name="T6" fmla="*/ 2147483647 w 28"/>
              <a:gd name="T7" fmla="*/ 2147483647 h 16"/>
              <a:gd name="T8" fmla="*/ 2147483647 w 28"/>
              <a:gd name="T9" fmla="*/ 2147483647 h 16"/>
              <a:gd name="T10" fmla="*/ 2147483647 w 28"/>
              <a:gd name="T11" fmla="*/ 2147483647 h 16"/>
              <a:gd name="T12" fmla="*/ 2147483647 w 28"/>
              <a:gd name="T13" fmla="*/ 2147483647 h 16"/>
              <a:gd name="T14" fmla="*/ 2147483647 w 28"/>
              <a:gd name="T15" fmla="*/ 2147483647 h 16"/>
              <a:gd name="T16" fmla="*/ 2147483647 w 28"/>
              <a:gd name="T17" fmla="*/ 2147483647 h 16"/>
              <a:gd name="T18" fmla="*/ 2147483647 w 28"/>
              <a:gd name="T19" fmla="*/ 2147483647 h 16"/>
              <a:gd name="T20" fmla="*/ 2147483647 w 28"/>
              <a:gd name="T21" fmla="*/ 2147483647 h 16"/>
              <a:gd name="T22" fmla="*/ 2147483647 w 28"/>
              <a:gd name="T23" fmla="*/ 2147483647 h 16"/>
              <a:gd name="T24" fmla="*/ 2147483647 w 28"/>
              <a:gd name="T25" fmla="*/ 2147483647 h 16"/>
              <a:gd name="T26" fmla="*/ 2147483647 w 28"/>
              <a:gd name="T27" fmla="*/ 2147483647 h 16"/>
              <a:gd name="T28" fmla="*/ 2147483647 w 28"/>
              <a:gd name="T29" fmla="*/ 2147483647 h 16"/>
              <a:gd name="T30" fmla="*/ 2147483647 w 28"/>
              <a:gd name="T31" fmla="*/ 2147483647 h 16"/>
              <a:gd name="T32" fmla="*/ 2147483647 w 28"/>
              <a:gd name="T33" fmla="*/ 2147483647 h 16"/>
              <a:gd name="T34" fmla="*/ 2147483647 w 28"/>
              <a:gd name="T35" fmla="*/ 2147483647 h 16"/>
              <a:gd name="T36" fmla="*/ 2147483647 w 28"/>
              <a:gd name="T37" fmla="*/ 0 h 16"/>
              <a:gd name="T38" fmla="*/ 2147483647 w 28"/>
              <a:gd name="T39" fmla="*/ 0 h 1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8"/>
              <a:gd name="T61" fmla="*/ 0 h 16"/>
              <a:gd name="T62" fmla="*/ 28 w 28"/>
              <a:gd name="T63" fmla="*/ 16 h 1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8" h="16">
                <a:moveTo>
                  <a:pt x="0" y="16"/>
                </a:moveTo>
                <a:lnTo>
                  <a:pt x="2" y="15"/>
                </a:lnTo>
                <a:lnTo>
                  <a:pt x="5" y="14"/>
                </a:lnTo>
                <a:lnTo>
                  <a:pt x="11" y="11"/>
                </a:lnTo>
                <a:lnTo>
                  <a:pt x="12" y="9"/>
                </a:lnTo>
                <a:lnTo>
                  <a:pt x="14" y="8"/>
                </a:lnTo>
                <a:lnTo>
                  <a:pt x="16" y="7"/>
                </a:lnTo>
                <a:lnTo>
                  <a:pt x="18" y="6"/>
                </a:lnTo>
                <a:lnTo>
                  <a:pt x="19" y="5"/>
                </a:lnTo>
                <a:lnTo>
                  <a:pt x="22" y="4"/>
                </a:lnTo>
                <a:lnTo>
                  <a:pt x="23" y="4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1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0" name="Freeform 328"/>
          <xdr:cNvSpPr>
            <a:spLocks/>
          </xdr:cNvSpPr>
        </xdr:nvSpPr>
        <xdr:spPr bwMode="auto">
          <a:xfrm>
            <a:off x="3219570" y="4759272"/>
            <a:ext cx="105061" cy="137836"/>
          </a:xfrm>
          <a:custGeom>
            <a:avLst/>
            <a:gdLst>
              <a:gd name="T0" fmla="*/ 2147483647 w 11"/>
              <a:gd name="T1" fmla="*/ 2147483647 h 14"/>
              <a:gd name="T2" fmla="*/ 2147483647 w 11"/>
              <a:gd name="T3" fmla="*/ 2147483647 h 14"/>
              <a:gd name="T4" fmla="*/ 2147483647 w 11"/>
              <a:gd name="T5" fmla="*/ 2147483647 h 14"/>
              <a:gd name="T6" fmla="*/ 2147483647 w 11"/>
              <a:gd name="T7" fmla="*/ 2147483647 h 14"/>
              <a:gd name="T8" fmla="*/ 2147483647 w 11"/>
              <a:gd name="T9" fmla="*/ 2147483647 h 14"/>
              <a:gd name="T10" fmla="*/ 2147483647 w 11"/>
              <a:gd name="T11" fmla="*/ 2147483647 h 14"/>
              <a:gd name="T12" fmla="*/ 0 w 11"/>
              <a:gd name="T13" fmla="*/ 2147483647 h 14"/>
              <a:gd name="T14" fmla="*/ 0 w 11"/>
              <a:gd name="T15" fmla="*/ 0 h 1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1"/>
              <a:gd name="T25" fmla="*/ 0 h 14"/>
              <a:gd name="T26" fmla="*/ 11 w 11"/>
              <a:gd name="T27" fmla="*/ 14 h 1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1" h="14">
                <a:moveTo>
                  <a:pt x="11" y="14"/>
                </a:moveTo>
                <a:lnTo>
                  <a:pt x="11" y="12"/>
                </a:lnTo>
                <a:lnTo>
                  <a:pt x="9" y="9"/>
                </a:lnTo>
                <a:lnTo>
                  <a:pt x="9" y="7"/>
                </a:lnTo>
                <a:lnTo>
                  <a:pt x="3" y="9"/>
                </a:lnTo>
                <a:lnTo>
                  <a:pt x="2" y="5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1" name="Line 329"/>
          <xdr:cNvSpPr>
            <a:spLocks noChangeShapeType="1"/>
          </xdr:cNvSpPr>
        </xdr:nvSpPr>
        <xdr:spPr bwMode="auto">
          <a:xfrm>
            <a:off x="3324631" y="4897108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Freeform 330"/>
          <xdr:cNvSpPr>
            <a:spLocks/>
          </xdr:cNvSpPr>
        </xdr:nvSpPr>
        <xdr:spPr bwMode="auto">
          <a:xfrm>
            <a:off x="3324631" y="4906814"/>
            <a:ext cx="85959" cy="205780"/>
          </a:xfrm>
          <a:custGeom>
            <a:avLst/>
            <a:gdLst>
              <a:gd name="T0" fmla="*/ 0 w 9"/>
              <a:gd name="T1" fmla="*/ 0 h 21"/>
              <a:gd name="T2" fmla="*/ 2147483647 w 9"/>
              <a:gd name="T3" fmla="*/ 2147483647 h 21"/>
              <a:gd name="T4" fmla="*/ 2147483647 w 9"/>
              <a:gd name="T5" fmla="*/ 2147483647 h 21"/>
              <a:gd name="T6" fmla="*/ 2147483647 w 9"/>
              <a:gd name="T7" fmla="*/ 2147483647 h 21"/>
              <a:gd name="T8" fmla="*/ 2147483647 w 9"/>
              <a:gd name="T9" fmla="*/ 2147483647 h 2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21"/>
              <a:gd name="T17" fmla="*/ 9 w 9"/>
              <a:gd name="T18" fmla="*/ 21 h 2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21">
                <a:moveTo>
                  <a:pt x="0" y="0"/>
                </a:moveTo>
                <a:lnTo>
                  <a:pt x="3" y="6"/>
                </a:lnTo>
                <a:lnTo>
                  <a:pt x="6" y="15"/>
                </a:lnTo>
                <a:lnTo>
                  <a:pt x="7" y="17"/>
                </a:lnTo>
                <a:lnTo>
                  <a:pt x="9" y="2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3" name="Line 331"/>
          <xdr:cNvSpPr>
            <a:spLocks noChangeShapeType="1"/>
          </xdr:cNvSpPr>
        </xdr:nvSpPr>
        <xdr:spPr bwMode="auto">
          <a:xfrm>
            <a:off x="3410591" y="5112595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Freeform 332"/>
          <xdr:cNvSpPr>
            <a:spLocks/>
          </xdr:cNvSpPr>
        </xdr:nvSpPr>
        <xdr:spPr bwMode="auto">
          <a:xfrm>
            <a:off x="3410591" y="5112595"/>
            <a:ext cx="55313" cy="108719"/>
          </a:xfrm>
          <a:custGeom>
            <a:avLst/>
            <a:gdLst>
              <a:gd name="T0" fmla="*/ 0 w 6"/>
              <a:gd name="T1" fmla="*/ 0 h 11"/>
              <a:gd name="T2" fmla="*/ 2147483647 w 6"/>
              <a:gd name="T3" fmla="*/ 2147483647 h 11"/>
              <a:gd name="T4" fmla="*/ 2147483647 w 6"/>
              <a:gd name="T5" fmla="*/ 2147483647 h 11"/>
              <a:gd name="T6" fmla="*/ 2147483647 w 6"/>
              <a:gd name="T7" fmla="*/ 2147483647 h 11"/>
              <a:gd name="T8" fmla="*/ 2147483647 w 6"/>
              <a:gd name="T9" fmla="*/ 2147483647 h 11"/>
              <a:gd name="T10" fmla="*/ 2147483647 w 6"/>
              <a:gd name="T11" fmla="*/ 2147483647 h 1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11"/>
              <a:gd name="T20" fmla="*/ 6 w 6"/>
              <a:gd name="T21" fmla="*/ 11 h 1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11">
                <a:moveTo>
                  <a:pt x="0" y="0"/>
                </a:moveTo>
                <a:lnTo>
                  <a:pt x="1" y="1"/>
                </a:lnTo>
                <a:lnTo>
                  <a:pt x="5" y="7"/>
                </a:lnTo>
                <a:lnTo>
                  <a:pt x="5" y="9"/>
                </a:lnTo>
                <a:lnTo>
                  <a:pt x="6" y="10"/>
                </a:lnTo>
                <a:lnTo>
                  <a:pt x="6" y="1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5" name="Line 333"/>
          <xdr:cNvSpPr>
            <a:spLocks noChangeShapeType="1"/>
          </xdr:cNvSpPr>
        </xdr:nvSpPr>
        <xdr:spPr bwMode="auto">
          <a:xfrm flipH="1" flipV="1">
            <a:off x="3465903" y="5221314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Freeform 334"/>
          <xdr:cNvSpPr>
            <a:spLocks/>
          </xdr:cNvSpPr>
        </xdr:nvSpPr>
        <xdr:spPr bwMode="auto">
          <a:xfrm>
            <a:off x="4285298" y="5044652"/>
            <a:ext cx="19103" cy="0"/>
          </a:xfrm>
          <a:custGeom>
            <a:avLst/>
            <a:gdLst>
              <a:gd name="T0" fmla="*/ 0 w 2"/>
              <a:gd name="T1" fmla="*/ 2147483647 w 2"/>
              <a:gd name="T2" fmla="*/ 2147483647 w 2"/>
              <a:gd name="T3" fmla="*/ 0 60000 65536"/>
              <a:gd name="T4" fmla="*/ 0 60000 65536"/>
              <a:gd name="T5" fmla="*/ 0 60000 65536"/>
              <a:gd name="T6" fmla="*/ 0 w 2"/>
              <a:gd name="T7" fmla="*/ 2 w 2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2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7" name="Freeform 335"/>
          <xdr:cNvSpPr>
            <a:spLocks/>
          </xdr:cNvSpPr>
        </xdr:nvSpPr>
        <xdr:spPr bwMode="auto">
          <a:xfrm>
            <a:off x="4294849" y="5044652"/>
            <a:ext cx="9551" cy="176663"/>
          </a:xfrm>
          <a:custGeom>
            <a:avLst/>
            <a:gdLst>
              <a:gd name="T0" fmla="*/ 0 w 1"/>
              <a:gd name="T1" fmla="*/ 0 h 18"/>
              <a:gd name="T2" fmla="*/ 0 w 1"/>
              <a:gd name="T3" fmla="*/ 2147483647 h 18"/>
              <a:gd name="T4" fmla="*/ 0 w 1"/>
              <a:gd name="T5" fmla="*/ 2147483647 h 18"/>
              <a:gd name="T6" fmla="*/ 0 w 1"/>
              <a:gd name="T7" fmla="*/ 2147483647 h 18"/>
              <a:gd name="T8" fmla="*/ 0 w 1"/>
              <a:gd name="T9" fmla="*/ 2147483647 h 18"/>
              <a:gd name="T10" fmla="*/ 2147483647 w 1"/>
              <a:gd name="T11" fmla="*/ 2147483647 h 18"/>
              <a:gd name="T12" fmla="*/ 2147483647 w 1"/>
              <a:gd name="T13" fmla="*/ 2147483647 h 18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"/>
              <a:gd name="T22" fmla="*/ 0 h 18"/>
              <a:gd name="T23" fmla="*/ 1 w 1"/>
              <a:gd name="T24" fmla="*/ 18 h 18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" h="18">
                <a:moveTo>
                  <a:pt x="0" y="0"/>
                </a:moveTo>
                <a:lnTo>
                  <a:pt x="0" y="1"/>
                </a:lnTo>
                <a:lnTo>
                  <a:pt x="0" y="2"/>
                </a:lnTo>
                <a:lnTo>
                  <a:pt x="0" y="8"/>
                </a:lnTo>
                <a:lnTo>
                  <a:pt x="1" y="13"/>
                </a:lnTo>
                <a:lnTo>
                  <a:pt x="1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" name="Freeform 336"/>
          <xdr:cNvSpPr>
            <a:spLocks/>
          </xdr:cNvSpPr>
        </xdr:nvSpPr>
        <xdr:spPr bwMode="auto">
          <a:xfrm>
            <a:off x="4132482" y="5034945"/>
            <a:ext cx="152816" cy="176663"/>
          </a:xfrm>
          <a:custGeom>
            <a:avLst/>
            <a:gdLst>
              <a:gd name="T0" fmla="*/ 2147483647 w 16"/>
              <a:gd name="T1" fmla="*/ 0 h 18"/>
              <a:gd name="T2" fmla="*/ 2147483647 w 16"/>
              <a:gd name="T3" fmla="*/ 0 h 18"/>
              <a:gd name="T4" fmla="*/ 2147483647 w 16"/>
              <a:gd name="T5" fmla="*/ 2147483647 h 18"/>
              <a:gd name="T6" fmla="*/ 2147483647 w 16"/>
              <a:gd name="T7" fmla="*/ 2147483647 h 18"/>
              <a:gd name="T8" fmla="*/ 2147483647 w 16"/>
              <a:gd name="T9" fmla="*/ 2147483647 h 18"/>
              <a:gd name="T10" fmla="*/ 0 w 16"/>
              <a:gd name="T11" fmla="*/ 2147483647 h 1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6"/>
              <a:gd name="T19" fmla="*/ 0 h 18"/>
              <a:gd name="T20" fmla="*/ 16 w 16"/>
              <a:gd name="T21" fmla="*/ 18 h 1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6" h="18">
                <a:moveTo>
                  <a:pt x="16" y="0"/>
                </a:moveTo>
                <a:lnTo>
                  <a:pt x="14" y="0"/>
                </a:lnTo>
                <a:lnTo>
                  <a:pt x="13" y="1"/>
                </a:lnTo>
                <a:lnTo>
                  <a:pt x="9" y="7"/>
                </a:lnTo>
                <a:lnTo>
                  <a:pt x="5" y="12"/>
                </a:lnTo>
                <a:lnTo>
                  <a:pt x="0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9" name="Line 337"/>
          <xdr:cNvSpPr>
            <a:spLocks noChangeShapeType="1"/>
          </xdr:cNvSpPr>
        </xdr:nvSpPr>
        <xdr:spPr bwMode="auto">
          <a:xfrm>
            <a:off x="4304401" y="52213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338"/>
          <xdr:cNvSpPr>
            <a:spLocks noChangeShapeType="1"/>
          </xdr:cNvSpPr>
        </xdr:nvSpPr>
        <xdr:spPr bwMode="auto">
          <a:xfrm flipV="1">
            <a:off x="4132482" y="52213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Freeform 339"/>
          <xdr:cNvSpPr>
            <a:spLocks/>
          </xdr:cNvSpPr>
        </xdr:nvSpPr>
        <xdr:spPr bwMode="auto">
          <a:xfrm>
            <a:off x="3570965" y="5465920"/>
            <a:ext cx="95510" cy="19412"/>
          </a:xfrm>
          <a:custGeom>
            <a:avLst/>
            <a:gdLst>
              <a:gd name="T0" fmla="*/ 0 w 10"/>
              <a:gd name="T1" fmla="*/ 2147483647 h 2"/>
              <a:gd name="T2" fmla="*/ 2147483647 w 10"/>
              <a:gd name="T3" fmla="*/ 2147483647 h 2"/>
              <a:gd name="T4" fmla="*/ 2147483647 w 10"/>
              <a:gd name="T5" fmla="*/ 0 h 2"/>
              <a:gd name="T6" fmla="*/ 0 60000 65536"/>
              <a:gd name="T7" fmla="*/ 0 60000 65536"/>
              <a:gd name="T8" fmla="*/ 0 60000 65536"/>
              <a:gd name="T9" fmla="*/ 0 w 10"/>
              <a:gd name="T10" fmla="*/ 0 h 2"/>
              <a:gd name="T11" fmla="*/ 10 w 10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0" h="2">
                <a:moveTo>
                  <a:pt x="0" y="2"/>
                </a:moveTo>
                <a:lnTo>
                  <a:pt x="2" y="2"/>
                </a:lnTo>
                <a:lnTo>
                  <a:pt x="1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2" name="Freeform 340"/>
          <xdr:cNvSpPr>
            <a:spLocks/>
          </xdr:cNvSpPr>
        </xdr:nvSpPr>
        <xdr:spPr bwMode="auto">
          <a:xfrm>
            <a:off x="3532761" y="5495038"/>
            <a:ext cx="38204" cy="50480"/>
          </a:xfrm>
          <a:custGeom>
            <a:avLst/>
            <a:gdLst>
              <a:gd name="T0" fmla="*/ 2147483647 w 4"/>
              <a:gd name="T1" fmla="*/ 2147483647 h 5"/>
              <a:gd name="T2" fmla="*/ 2147483647 w 4"/>
              <a:gd name="T3" fmla="*/ 0 h 5"/>
              <a:gd name="T4" fmla="*/ 2147483647 w 4"/>
              <a:gd name="T5" fmla="*/ 0 h 5"/>
              <a:gd name="T6" fmla="*/ 2147483647 w 4"/>
              <a:gd name="T7" fmla="*/ 2147483647 h 5"/>
              <a:gd name="T8" fmla="*/ 0 w 4"/>
              <a:gd name="T9" fmla="*/ 2147483647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5"/>
              <a:gd name="T17" fmla="*/ 4 w 4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5">
                <a:moveTo>
                  <a:pt x="3" y="5"/>
                </a:moveTo>
                <a:lnTo>
                  <a:pt x="4" y="0"/>
                </a:lnTo>
                <a:lnTo>
                  <a:pt x="3" y="2"/>
                </a:lnTo>
                <a:lnTo>
                  <a:pt x="0" y="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3" name="Freeform 341"/>
          <xdr:cNvSpPr>
            <a:spLocks/>
          </xdr:cNvSpPr>
        </xdr:nvSpPr>
        <xdr:spPr bwMode="auto">
          <a:xfrm>
            <a:off x="3475455" y="5231021"/>
            <a:ext cx="95510" cy="264019"/>
          </a:xfrm>
          <a:custGeom>
            <a:avLst/>
            <a:gdLst>
              <a:gd name="T0" fmla="*/ 2147483647 w 10"/>
              <a:gd name="T1" fmla="*/ 2147483647 h 27"/>
              <a:gd name="T2" fmla="*/ 2147483647 w 10"/>
              <a:gd name="T3" fmla="*/ 2147483647 h 27"/>
              <a:gd name="T4" fmla="*/ 2147483647 w 10"/>
              <a:gd name="T5" fmla="*/ 2147483647 h 27"/>
              <a:gd name="T6" fmla="*/ 2147483647 w 10"/>
              <a:gd name="T7" fmla="*/ 2147483647 h 27"/>
              <a:gd name="T8" fmla="*/ 2147483647 w 10"/>
              <a:gd name="T9" fmla="*/ 2147483647 h 27"/>
              <a:gd name="T10" fmla="*/ 2147483647 w 10"/>
              <a:gd name="T11" fmla="*/ 2147483647 h 27"/>
              <a:gd name="T12" fmla="*/ 2147483647 w 10"/>
              <a:gd name="T13" fmla="*/ 2147483647 h 27"/>
              <a:gd name="T14" fmla="*/ 2147483647 w 10"/>
              <a:gd name="T15" fmla="*/ 2147483647 h 27"/>
              <a:gd name="T16" fmla="*/ 2147483647 w 10"/>
              <a:gd name="T17" fmla="*/ 2147483647 h 27"/>
              <a:gd name="T18" fmla="*/ 2147483647 w 10"/>
              <a:gd name="T19" fmla="*/ 2147483647 h 27"/>
              <a:gd name="T20" fmla="*/ 2147483647 w 10"/>
              <a:gd name="T21" fmla="*/ 2147483647 h 27"/>
              <a:gd name="T22" fmla="*/ 2147483647 w 10"/>
              <a:gd name="T23" fmla="*/ 2147483647 h 27"/>
              <a:gd name="T24" fmla="*/ 0 w 10"/>
              <a:gd name="T25" fmla="*/ 0 h 2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0"/>
              <a:gd name="T40" fmla="*/ 0 h 27"/>
              <a:gd name="T41" fmla="*/ 10 w 10"/>
              <a:gd name="T42" fmla="*/ 27 h 2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0" h="27">
                <a:moveTo>
                  <a:pt x="10" y="27"/>
                </a:moveTo>
                <a:lnTo>
                  <a:pt x="10" y="25"/>
                </a:lnTo>
                <a:lnTo>
                  <a:pt x="10" y="24"/>
                </a:lnTo>
                <a:lnTo>
                  <a:pt x="9" y="21"/>
                </a:lnTo>
                <a:lnTo>
                  <a:pt x="8" y="20"/>
                </a:lnTo>
                <a:lnTo>
                  <a:pt x="7" y="16"/>
                </a:lnTo>
                <a:lnTo>
                  <a:pt x="5" y="12"/>
                </a:lnTo>
                <a:lnTo>
                  <a:pt x="3" y="8"/>
                </a:lnTo>
                <a:lnTo>
                  <a:pt x="2" y="4"/>
                </a:lnTo>
                <a:lnTo>
                  <a:pt x="1" y="3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4" name="Line 342"/>
          <xdr:cNvSpPr>
            <a:spLocks noChangeShapeType="1"/>
          </xdr:cNvSpPr>
        </xdr:nvSpPr>
        <xdr:spPr bwMode="auto">
          <a:xfrm>
            <a:off x="3561414" y="5545519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343"/>
          <xdr:cNvSpPr>
            <a:spLocks noChangeShapeType="1"/>
          </xdr:cNvSpPr>
        </xdr:nvSpPr>
        <xdr:spPr bwMode="auto">
          <a:xfrm>
            <a:off x="3532761" y="55455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" name="Line 344"/>
          <xdr:cNvSpPr>
            <a:spLocks noChangeShapeType="1"/>
          </xdr:cNvSpPr>
        </xdr:nvSpPr>
        <xdr:spPr bwMode="auto">
          <a:xfrm flipH="1">
            <a:off x="3523210" y="5545519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" name="Freeform 345"/>
          <xdr:cNvSpPr>
            <a:spLocks/>
          </xdr:cNvSpPr>
        </xdr:nvSpPr>
        <xdr:spPr bwMode="auto">
          <a:xfrm>
            <a:off x="3666475" y="5427095"/>
            <a:ext cx="191020" cy="38825"/>
          </a:xfrm>
          <a:custGeom>
            <a:avLst/>
            <a:gdLst>
              <a:gd name="T0" fmla="*/ 0 w 20"/>
              <a:gd name="T1" fmla="*/ 2147483647 h 4"/>
              <a:gd name="T2" fmla="*/ 2147483647 w 20"/>
              <a:gd name="T3" fmla="*/ 2147483647 h 4"/>
              <a:gd name="T4" fmla="*/ 2147483647 w 20"/>
              <a:gd name="T5" fmla="*/ 2147483647 h 4"/>
              <a:gd name="T6" fmla="*/ 2147483647 w 20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  <a:gd name="T12" fmla="*/ 0 w 20"/>
              <a:gd name="T13" fmla="*/ 0 h 4"/>
              <a:gd name="T14" fmla="*/ 20 w 20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0" h="4">
                <a:moveTo>
                  <a:pt x="0" y="4"/>
                </a:moveTo>
                <a:lnTo>
                  <a:pt x="7" y="3"/>
                </a:lnTo>
                <a:lnTo>
                  <a:pt x="11" y="2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8" name="Freeform 346"/>
          <xdr:cNvSpPr>
            <a:spLocks/>
          </xdr:cNvSpPr>
        </xdr:nvSpPr>
        <xdr:spPr bwMode="auto">
          <a:xfrm>
            <a:off x="3857496" y="5240726"/>
            <a:ext cx="265436" cy="186368"/>
          </a:xfrm>
          <a:custGeom>
            <a:avLst/>
            <a:gdLst>
              <a:gd name="T0" fmla="*/ 0 w 28"/>
              <a:gd name="T1" fmla="*/ 2147483647 h 19"/>
              <a:gd name="T2" fmla="*/ 2147483647 w 28"/>
              <a:gd name="T3" fmla="*/ 2147483647 h 19"/>
              <a:gd name="T4" fmla="*/ 2147483647 w 28"/>
              <a:gd name="T5" fmla="*/ 2147483647 h 19"/>
              <a:gd name="T6" fmla="*/ 2147483647 w 28"/>
              <a:gd name="T7" fmla="*/ 2147483647 h 19"/>
              <a:gd name="T8" fmla="*/ 2147483647 w 28"/>
              <a:gd name="T9" fmla="*/ 2147483647 h 19"/>
              <a:gd name="T10" fmla="*/ 2147483647 w 28"/>
              <a:gd name="T11" fmla="*/ 2147483647 h 19"/>
              <a:gd name="T12" fmla="*/ 2147483647 w 28"/>
              <a:gd name="T13" fmla="*/ 2147483647 h 19"/>
              <a:gd name="T14" fmla="*/ 2147483647 w 28"/>
              <a:gd name="T15" fmla="*/ 2147483647 h 19"/>
              <a:gd name="T16" fmla="*/ 2147483647 w 28"/>
              <a:gd name="T17" fmla="*/ 2147483647 h 19"/>
              <a:gd name="T18" fmla="*/ 2147483647 w 28"/>
              <a:gd name="T19" fmla="*/ 2147483647 h 19"/>
              <a:gd name="T20" fmla="*/ 2147483647 w 28"/>
              <a:gd name="T21" fmla="*/ 0 h 1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8"/>
              <a:gd name="T34" fmla="*/ 0 h 19"/>
              <a:gd name="T35" fmla="*/ 28 w 28"/>
              <a:gd name="T36" fmla="*/ 19 h 1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8" h="19">
                <a:moveTo>
                  <a:pt x="0" y="19"/>
                </a:moveTo>
                <a:lnTo>
                  <a:pt x="11" y="17"/>
                </a:lnTo>
                <a:lnTo>
                  <a:pt x="12" y="16"/>
                </a:lnTo>
                <a:lnTo>
                  <a:pt x="13" y="16"/>
                </a:lnTo>
                <a:lnTo>
                  <a:pt x="14" y="15"/>
                </a:lnTo>
                <a:lnTo>
                  <a:pt x="16" y="14"/>
                </a:lnTo>
                <a:lnTo>
                  <a:pt x="18" y="11"/>
                </a:lnTo>
                <a:lnTo>
                  <a:pt x="20" y="10"/>
                </a:lnTo>
                <a:lnTo>
                  <a:pt x="22" y="8"/>
                </a:lnTo>
                <a:lnTo>
                  <a:pt x="24" y="6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9" name="Freeform 347"/>
          <xdr:cNvSpPr>
            <a:spLocks/>
          </xdr:cNvSpPr>
        </xdr:nvSpPr>
        <xdr:spPr bwMode="auto">
          <a:xfrm>
            <a:off x="4304401" y="5231021"/>
            <a:ext cx="0" cy="128130"/>
          </a:xfrm>
          <a:custGeom>
            <a:avLst/>
            <a:gdLst>
              <a:gd name="T0" fmla="*/ 0 h 13"/>
              <a:gd name="T1" fmla="*/ 2147483647 h 13"/>
              <a:gd name="T2" fmla="*/ 2147483647 h 13"/>
              <a:gd name="T3" fmla="*/ 2147483647 h 13"/>
              <a:gd name="T4" fmla="*/ 2147483647 h 13"/>
              <a:gd name="T5" fmla="*/ 2147483647 h 13"/>
              <a:gd name="T6" fmla="*/ 0 60000 65536"/>
              <a:gd name="T7" fmla="*/ 0 60000 65536"/>
              <a:gd name="T8" fmla="*/ 0 60000 65536"/>
              <a:gd name="T9" fmla="*/ 0 60000 65536"/>
              <a:gd name="T10" fmla="*/ 0 60000 65536"/>
              <a:gd name="T11" fmla="*/ 0 60000 65536"/>
              <a:gd name="T12" fmla="*/ 0 h 13"/>
              <a:gd name="T13" fmla="*/ 13 h 13"/>
            </a:gdLst>
            <a:ahLst/>
            <a:cxnLst>
              <a:cxn ang="T6">
                <a:pos x="0" y="T0"/>
              </a:cxn>
              <a:cxn ang="T7">
                <a:pos x="0" y="T1"/>
              </a:cxn>
              <a:cxn ang="T8">
                <a:pos x="0" y="T2"/>
              </a:cxn>
              <a:cxn ang="T9">
                <a:pos x="0" y="T3"/>
              </a:cxn>
              <a:cxn ang="T10">
                <a:pos x="0" y="T4"/>
              </a:cxn>
              <a:cxn ang="T11">
                <a:pos x="0" y="T5"/>
              </a:cxn>
            </a:cxnLst>
            <a:rect l="0" t="T12" r="0" b="T13"/>
            <a:pathLst>
              <a:path h="13">
                <a:moveTo>
                  <a:pt x="0" y="0"/>
                </a:moveTo>
                <a:lnTo>
                  <a:pt x="0" y="1"/>
                </a:lnTo>
                <a:lnTo>
                  <a:pt x="0" y="7"/>
                </a:lnTo>
                <a:lnTo>
                  <a:pt x="0" y="10"/>
                </a:lnTo>
                <a:lnTo>
                  <a:pt x="0" y="12"/>
                </a:lnTo>
                <a:lnTo>
                  <a:pt x="0" y="1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0" name="Line 348"/>
          <xdr:cNvSpPr>
            <a:spLocks noChangeShapeType="1"/>
          </xdr:cNvSpPr>
        </xdr:nvSpPr>
        <xdr:spPr bwMode="auto">
          <a:xfrm flipV="1">
            <a:off x="4122932" y="5231021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" name="Line 349"/>
          <xdr:cNvSpPr>
            <a:spLocks noChangeShapeType="1"/>
          </xdr:cNvSpPr>
        </xdr:nvSpPr>
        <xdr:spPr bwMode="auto">
          <a:xfrm>
            <a:off x="4304401" y="535915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Freeform 350"/>
          <xdr:cNvSpPr>
            <a:spLocks/>
          </xdr:cNvSpPr>
        </xdr:nvSpPr>
        <xdr:spPr bwMode="auto">
          <a:xfrm>
            <a:off x="4304401" y="5359151"/>
            <a:ext cx="28652" cy="186368"/>
          </a:xfrm>
          <a:custGeom>
            <a:avLst/>
            <a:gdLst>
              <a:gd name="T0" fmla="*/ 0 w 3"/>
              <a:gd name="T1" fmla="*/ 0 h 19"/>
              <a:gd name="T2" fmla="*/ 2147483647 w 3"/>
              <a:gd name="T3" fmla="*/ 2147483647 h 19"/>
              <a:gd name="T4" fmla="*/ 2147483647 w 3"/>
              <a:gd name="T5" fmla="*/ 2147483647 h 19"/>
              <a:gd name="T6" fmla="*/ 2147483647 w 3"/>
              <a:gd name="T7" fmla="*/ 2147483647 h 19"/>
              <a:gd name="T8" fmla="*/ 2147483647 w 3"/>
              <a:gd name="T9" fmla="*/ 2147483647 h 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19"/>
              <a:gd name="T17" fmla="*/ 3 w 3"/>
              <a:gd name="T18" fmla="*/ 19 h 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19">
                <a:moveTo>
                  <a:pt x="0" y="0"/>
                </a:moveTo>
                <a:lnTo>
                  <a:pt x="1" y="5"/>
                </a:lnTo>
                <a:lnTo>
                  <a:pt x="2" y="10"/>
                </a:lnTo>
                <a:lnTo>
                  <a:pt x="3" y="14"/>
                </a:lnTo>
                <a:lnTo>
                  <a:pt x="3" y="1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3" name="Line 351"/>
          <xdr:cNvSpPr>
            <a:spLocks noChangeShapeType="1"/>
          </xdr:cNvSpPr>
        </xdr:nvSpPr>
        <xdr:spPr bwMode="auto">
          <a:xfrm>
            <a:off x="4333054" y="55455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" name="Line 352"/>
          <xdr:cNvSpPr>
            <a:spLocks noChangeShapeType="1"/>
          </xdr:cNvSpPr>
        </xdr:nvSpPr>
        <xdr:spPr bwMode="auto">
          <a:xfrm flipV="1">
            <a:off x="4333054" y="5545519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" name="Line 353"/>
          <xdr:cNvSpPr>
            <a:spLocks noChangeShapeType="1"/>
          </xdr:cNvSpPr>
        </xdr:nvSpPr>
        <xdr:spPr bwMode="auto">
          <a:xfrm>
            <a:off x="2761121" y="5869723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354"/>
          <xdr:cNvSpPr>
            <a:spLocks noChangeShapeType="1"/>
          </xdr:cNvSpPr>
        </xdr:nvSpPr>
        <xdr:spPr bwMode="auto">
          <a:xfrm>
            <a:off x="2761121" y="586972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Freeform 355"/>
          <xdr:cNvSpPr>
            <a:spLocks/>
          </xdr:cNvSpPr>
        </xdr:nvSpPr>
        <xdr:spPr bwMode="auto">
          <a:xfrm>
            <a:off x="2770672" y="5693063"/>
            <a:ext cx="181470" cy="176662"/>
          </a:xfrm>
          <a:custGeom>
            <a:avLst/>
            <a:gdLst>
              <a:gd name="T0" fmla="*/ 0 w 19"/>
              <a:gd name="T1" fmla="*/ 2147483647 h 18"/>
              <a:gd name="T2" fmla="*/ 2147483647 w 19"/>
              <a:gd name="T3" fmla="*/ 2147483647 h 18"/>
              <a:gd name="T4" fmla="*/ 2147483647 w 19"/>
              <a:gd name="T5" fmla="*/ 2147483647 h 18"/>
              <a:gd name="T6" fmla="*/ 2147483647 w 19"/>
              <a:gd name="T7" fmla="*/ 2147483647 h 18"/>
              <a:gd name="T8" fmla="*/ 2147483647 w 19"/>
              <a:gd name="T9" fmla="*/ 2147483647 h 18"/>
              <a:gd name="T10" fmla="*/ 2147483647 w 19"/>
              <a:gd name="T11" fmla="*/ 2147483647 h 18"/>
              <a:gd name="T12" fmla="*/ 2147483647 w 19"/>
              <a:gd name="T13" fmla="*/ 2147483647 h 18"/>
              <a:gd name="T14" fmla="*/ 2147483647 w 19"/>
              <a:gd name="T15" fmla="*/ 0 h 18"/>
              <a:gd name="T16" fmla="*/ 2147483647 w 19"/>
              <a:gd name="T17" fmla="*/ 0 h 18"/>
              <a:gd name="T18" fmla="*/ 2147483647 w 19"/>
              <a:gd name="T19" fmla="*/ 0 h 18"/>
              <a:gd name="T20" fmla="*/ 2147483647 w 19"/>
              <a:gd name="T21" fmla="*/ 0 h 18"/>
              <a:gd name="T22" fmla="*/ 2147483647 w 19"/>
              <a:gd name="T23" fmla="*/ 0 h 1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9"/>
              <a:gd name="T37" fmla="*/ 0 h 18"/>
              <a:gd name="T38" fmla="*/ 19 w 19"/>
              <a:gd name="T39" fmla="*/ 18 h 1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9" h="18">
                <a:moveTo>
                  <a:pt x="0" y="18"/>
                </a:moveTo>
                <a:lnTo>
                  <a:pt x="5" y="10"/>
                </a:lnTo>
                <a:lnTo>
                  <a:pt x="6" y="9"/>
                </a:lnTo>
                <a:lnTo>
                  <a:pt x="6" y="8"/>
                </a:lnTo>
                <a:lnTo>
                  <a:pt x="10" y="3"/>
                </a:lnTo>
                <a:lnTo>
                  <a:pt x="10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lnTo>
                  <a:pt x="17" y="0"/>
                </a:lnTo>
                <a:lnTo>
                  <a:pt x="18" y="0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8" name="Freeform 356"/>
          <xdr:cNvSpPr>
            <a:spLocks/>
          </xdr:cNvSpPr>
        </xdr:nvSpPr>
        <xdr:spPr bwMode="auto">
          <a:xfrm>
            <a:off x="2952141" y="5693063"/>
            <a:ext cx="267429" cy="0"/>
          </a:xfrm>
          <a:custGeom>
            <a:avLst/>
            <a:gdLst>
              <a:gd name="T0" fmla="*/ 2147483647 w 28"/>
              <a:gd name="T1" fmla="*/ 2147483647 w 28"/>
              <a:gd name="T2" fmla="*/ 2147483647 w 28"/>
              <a:gd name="T3" fmla="*/ 2147483647 w 28"/>
              <a:gd name="T4" fmla="*/ 2147483647 w 28"/>
              <a:gd name="T5" fmla="*/ 2147483647 w 28"/>
              <a:gd name="T6" fmla="*/ 0 w 28"/>
              <a:gd name="T7" fmla="*/ 0 60000 65536"/>
              <a:gd name="T8" fmla="*/ 0 60000 65536"/>
              <a:gd name="T9" fmla="*/ 0 60000 65536"/>
              <a:gd name="T10" fmla="*/ 0 60000 65536"/>
              <a:gd name="T11" fmla="*/ 0 60000 65536"/>
              <a:gd name="T12" fmla="*/ 0 60000 65536"/>
              <a:gd name="T13" fmla="*/ 0 60000 65536"/>
              <a:gd name="T14" fmla="*/ 0 w 28"/>
              <a:gd name="T15" fmla="*/ 28 w 28"/>
            </a:gdLst>
            <a:ahLst/>
            <a:cxnLst>
              <a:cxn ang="T7">
                <a:pos x="T0" y="0"/>
              </a:cxn>
              <a:cxn ang="T8">
                <a:pos x="T1" y="0"/>
              </a:cxn>
              <a:cxn ang="T9">
                <a:pos x="T2" y="0"/>
              </a:cxn>
              <a:cxn ang="T10">
                <a:pos x="T3" y="0"/>
              </a:cxn>
              <a:cxn ang="T11">
                <a:pos x="T4" y="0"/>
              </a:cxn>
              <a:cxn ang="T12">
                <a:pos x="T5" y="0"/>
              </a:cxn>
              <a:cxn ang="T13">
                <a:pos x="T6" y="0"/>
              </a:cxn>
            </a:cxnLst>
            <a:rect l="T14" t="0" r="T15" b="0"/>
            <a:pathLst>
              <a:path w="28">
                <a:moveTo>
                  <a:pt x="28" y="0"/>
                </a:moveTo>
                <a:lnTo>
                  <a:pt x="27" y="0"/>
                </a:lnTo>
                <a:lnTo>
                  <a:pt x="21" y="0"/>
                </a:lnTo>
                <a:lnTo>
                  <a:pt x="12" y="0"/>
                </a:lnTo>
                <a:lnTo>
                  <a:pt x="6" y="0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9" name="Freeform 357"/>
          <xdr:cNvSpPr>
            <a:spLocks/>
          </xdr:cNvSpPr>
        </xdr:nvSpPr>
        <xdr:spPr bwMode="auto">
          <a:xfrm>
            <a:off x="3219570" y="5632875"/>
            <a:ext cx="191020" cy="60188"/>
          </a:xfrm>
          <a:custGeom>
            <a:avLst/>
            <a:gdLst>
              <a:gd name="T0" fmla="*/ 2147483647 w 20"/>
              <a:gd name="T1" fmla="*/ 0 h 6"/>
              <a:gd name="T2" fmla="*/ 2147483647 w 20"/>
              <a:gd name="T3" fmla="*/ 2147483647 h 6"/>
              <a:gd name="T4" fmla="*/ 2147483647 w 20"/>
              <a:gd name="T5" fmla="*/ 2147483647 h 6"/>
              <a:gd name="T6" fmla="*/ 2147483647 w 20"/>
              <a:gd name="T7" fmla="*/ 2147483647 h 6"/>
              <a:gd name="T8" fmla="*/ 2147483647 w 20"/>
              <a:gd name="T9" fmla="*/ 2147483647 h 6"/>
              <a:gd name="T10" fmla="*/ 2147483647 w 20"/>
              <a:gd name="T11" fmla="*/ 2147483647 h 6"/>
              <a:gd name="T12" fmla="*/ 0 w 20"/>
              <a:gd name="T13" fmla="*/ 2147483647 h 6"/>
              <a:gd name="T14" fmla="*/ 0 w 20"/>
              <a:gd name="T15" fmla="*/ 2147483647 h 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0"/>
              <a:gd name="T25" fmla="*/ 0 h 6"/>
              <a:gd name="T26" fmla="*/ 20 w 20"/>
              <a:gd name="T27" fmla="*/ 6 h 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0" h="6">
                <a:moveTo>
                  <a:pt x="20" y="0"/>
                </a:moveTo>
                <a:lnTo>
                  <a:pt x="13" y="3"/>
                </a:lnTo>
                <a:lnTo>
                  <a:pt x="12" y="3"/>
                </a:lnTo>
                <a:lnTo>
                  <a:pt x="8" y="5"/>
                </a:lnTo>
                <a:lnTo>
                  <a:pt x="7" y="6"/>
                </a:lnTo>
                <a:lnTo>
                  <a:pt x="6" y="6"/>
                </a:lnTo>
                <a:lnTo>
                  <a:pt x="0" y="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0" name="Freeform 358"/>
          <xdr:cNvSpPr>
            <a:spLocks/>
          </xdr:cNvSpPr>
        </xdr:nvSpPr>
        <xdr:spPr bwMode="auto">
          <a:xfrm>
            <a:off x="3410591" y="5555224"/>
            <a:ext cx="112619" cy="77651"/>
          </a:xfrm>
          <a:custGeom>
            <a:avLst/>
            <a:gdLst>
              <a:gd name="T0" fmla="*/ 2147483647 w 12"/>
              <a:gd name="T1" fmla="*/ 0 h 8"/>
              <a:gd name="T2" fmla="*/ 2147483647 w 12"/>
              <a:gd name="T3" fmla="*/ 2147483647 h 8"/>
              <a:gd name="T4" fmla="*/ 0 w 12"/>
              <a:gd name="T5" fmla="*/ 2147483647 h 8"/>
              <a:gd name="T6" fmla="*/ 0 60000 65536"/>
              <a:gd name="T7" fmla="*/ 0 60000 65536"/>
              <a:gd name="T8" fmla="*/ 0 60000 65536"/>
              <a:gd name="T9" fmla="*/ 0 w 12"/>
              <a:gd name="T10" fmla="*/ 0 h 8"/>
              <a:gd name="T11" fmla="*/ 12 w 12"/>
              <a:gd name="T12" fmla="*/ 8 h 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2" h="8">
                <a:moveTo>
                  <a:pt x="12" y="0"/>
                </a:moveTo>
                <a:lnTo>
                  <a:pt x="10" y="3"/>
                </a:lnTo>
                <a:lnTo>
                  <a:pt x="0" y="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1" name="Line 359"/>
          <xdr:cNvSpPr>
            <a:spLocks noChangeShapeType="1"/>
          </xdr:cNvSpPr>
        </xdr:nvSpPr>
        <xdr:spPr bwMode="auto">
          <a:xfrm flipH="1">
            <a:off x="3542312" y="5555224"/>
            <a:ext cx="19103" cy="31449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Line 360"/>
          <xdr:cNvSpPr>
            <a:spLocks noChangeShapeType="1"/>
          </xdr:cNvSpPr>
        </xdr:nvSpPr>
        <xdr:spPr bwMode="auto">
          <a:xfrm>
            <a:off x="3542312" y="586972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Freeform 361"/>
          <xdr:cNvSpPr>
            <a:spLocks/>
          </xdr:cNvSpPr>
        </xdr:nvSpPr>
        <xdr:spPr bwMode="auto">
          <a:xfrm>
            <a:off x="2505237" y="5879430"/>
            <a:ext cx="255883" cy="77651"/>
          </a:xfrm>
          <a:custGeom>
            <a:avLst/>
            <a:gdLst>
              <a:gd name="T0" fmla="*/ 2147483647 w 27"/>
              <a:gd name="T1" fmla="*/ 0 h 8"/>
              <a:gd name="T2" fmla="*/ 2147483647 w 27"/>
              <a:gd name="T3" fmla="*/ 0 h 8"/>
              <a:gd name="T4" fmla="*/ 2147483647 w 27"/>
              <a:gd name="T5" fmla="*/ 0 h 8"/>
              <a:gd name="T6" fmla="*/ 2147483647 w 27"/>
              <a:gd name="T7" fmla="*/ 2147483647 h 8"/>
              <a:gd name="T8" fmla="*/ 2147483647 w 27"/>
              <a:gd name="T9" fmla="*/ 2147483647 h 8"/>
              <a:gd name="T10" fmla="*/ 2147483647 w 27"/>
              <a:gd name="T11" fmla="*/ 2147483647 h 8"/>
              <a:gd name="T12" fmla="*/ 2147483647 w 27"/>
              <a:gd name="T13" fmla="*/ 2147483647 h 8"/>
              <a:gd name="T14" fmla="*/ 2147483647 w 27"/>
              <a:gd name="T15" fmla="*/ 2147483647 h 8"/>
              <a:gd name="T16" fmla="*/ 2147483647 w 27"/>
              <a:gd name="T17" fmla="*/ 2147483647 h 8"/>
              <a:gd name="T18" fmla="*/ 2147483647 w 27"/>
              <a:gd name="T19" fmla="*/ 2147483647 h 8"/>
              <a:gd name="T20" fmla="*/ 0 w 27"/>
              <a:gd name="T21" fmla="*/ 2147483647 h 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7"/>
              <a:gd name="T34" fmla="*/ 0 h 8"/>
              <a:gd name="T35" fmla="*/ 27 w 27"/>
              <a:gd name="T36" fmla="*/ 8 h 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7" h="8">
                <a:moveTo>
                  <a:pt x="27" y="0"/>
                </a:moveTo>
                <a:lnTo>
                  <a:pt x="27" y="0"/>
                </a:lnTo>
                <a:lnTo>
                  <a:pt x="25" y="3"/>
                </a:lnTo>
                <a:lnTo>
                  <a:pt x="23" y="4"/>
                </a:lnTo>
                <a:lnTo>
                  <a:pt x="23" y="5"/>
                </a:lnTo>
                <a:lnTo>
                  <a:pt x="15" y="6"/>
                </a:lnTo>
                <a:lnTo>
                  <a:pt x="14" y="6"/>
                </a:lnTo>
                <a:lnTo>
                  <a:pt x="12" y="6"/>
                </a:lnTo>
                <a:lnTo>
                  <a:pt x="11" y="6"/>
                </a:lnTo>
                <a:lnTo>
                  <a:pt x="0" y="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4" name="Freeform 362"/>
          <xdr:cNvSpPr>
            <a:spLocks/>
          </xdr:cNvSpPr>
        </xdr:nvSpPr>
        <xdr:spPr bwMode="auto">
          <a:xfrm>
            <a:off x="3523210" y="5879430"/>
            <a:ext cx="19103" cy="312551"/>
          </a:xfrm>
          <a:custGeom>
            <a:avLst/>
            <a:gdLst>
              <a:gd name="T0" fmla="*/ 2147483647 w 2"/>
              <a:gd name="T1" fmla="*/ 0 h 32"/>
              <a:gd name="T2" fmla="*/ 2147483647 w 2"/>
              <a:gd name="T3" fmla="*/ 2147483647 h 32"/>
              <a:gd name="T4" fmla="*/ 0 w 2"/>
              <a:gd name="T5" fmla="*/ 2147483647 h 32"/>
              <a:gd name="T6" fmla="*/ 0 w 2"/>
              <a:gd name="T7" fmla="*/ 2147483647 h 32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32"/>
              <a:gd name="T14" fmla="*/ 2 w 2"/>
              <a:gd name="T15" fmla="*/ 32 h 3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32">
                <a:moveTo>
                  <a:pt x="2" y="0"/>
                </a:moveTo>
                <a:lnTo>
                  <a:pt x="1" y="10"/>
                </a:lnTo>
                <a:lnTo>
                  <a:pt x="0" y="16"/>
                </a:lnTo>
                <a:lnTo>
                  <a:pt x="0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5" name="Line 363"/>
          <xdr:cNvSpPr>
            <a:spLocks noChangeShapeType="1"/>
          </xdr:cNvSpPr>
        </xdr:nvSpPr>
        <xdr:spPr bwMode="auto">
          <a:xfrm flipV="1">
            <a:off x="3523210" y="6191981"/>
            <a:ext cx="0" cy="116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" name="Line 364"/>
          <xdr:cNvSpPr>
            <a:spLocks noChangeShapeType="1"/>
          </xdr:cNvSpPr>
        </xdr:nvSpPr>
        <xdr:spPr bwMode="auto">
          <a:xfrm>
            <a:off x="4667340" y="4807803"/>
            <a:ext cx="85959" cy="3106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" name="Freeform 365"/>
          <xdr:cNvSpPr>
            <a:spLocks/>
          </xdr:cNvSpPr>
        </xdr:nvSpPr>
        <xdr:spPr bwMode="auto">
          <a:xfrm>
            <a:off x="4571829" y="4778684"/>
            <a:ext cx="95510" cy="29119"/>
          </a:xfrm>
          <a:custGeom>
            <a:avLst/>
            <a:gdLst>
              <a:gd name="T0" fmla="*/ 0 w 10"/>
              <a:gd name="T1" fmla="*/ 0 h 3"/>
              <a:gd name="T2" fmla="*/ 2147483647 w 10"/>
              <a:gd name="T3" fmla="*/ 2147483647 h 3"/>
              <a:gd name="T4" fmla="*/ 2147483647 w 10"/>
              <a:gd name="T5" fmla="*/ 2147483647 h 3"/>
              <a:gd name="T6" fmla="*/ 0 60000 65536"/>
              <a:gd name="T7" fmla="*/ 0 60000 65536"/>
              <a:gd name="T8" fmla="*/ 0 60000 65536"/>
              <a:gd name="T9" fmla="*/ 0 w 10"/>
              <a:gd name="T10" fmla="*/ 0 h 3"/>
              <a:gd name="T11" fmla="*/ 10 w 10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0" h="3">
                <a:moveTo>
                  <a:pt x="0" y="0"/>
                </a:moveTo>
                <a:lnTo>
                  <a:pt x="8" y="2"/>
                </a:lnTo>
                <a:lnTo>
                  <a:pt x="1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8" name="Freeform 366"/>
          <xdr:cNvSpPr>
            <a:spLocks/>
          </xdr:cNvSpPr>
        </xdr:nvSpPr>
        <xdr:spPr bwMode="auto">
          <a:xfrm>
            <a:off x="4753299" y="4838870"/>
            <a:ext cx="55312" cy="58238"/>
          </a:xfrm>
          <a:custGeom>
            <a:avLst/>
            <a:gdLst>
              <a:gd name="T0" fmla="*/ 0 w 6"/>
              <a:gd name="T1" fmla="*/ 0 h 6"/>
              <a:gd name="T2" fmla="*/ 2147483647 w 6"/>
              <a:gd name="T3" fmla="*/ 2147483647 h 6"/>
              <a:gd name="T4" fmla="*/ 2147483647 w 6"/>
              <a:gd name="T5" fmla="*/ 2147483647 h 6"/>
              <a:gd name="T6" fmla="*/ 2147483647 w 6"/>
              <a:gd name="T7" fmla="*/ 2147483647 h 6"/>
              <a:gd name="T8" fmla="*/ 2147483647 w 6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6"/>
              <a:gd name="T17" fmla="*/ 6 w 6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6">
                <a:moveTo>
                  <a:pt x="0" y="0"/>
                </a:moveTo>
                <a:lnTo>
                  <a:pt x="3" y="1"/>
                </a:lnTo>
                <a:lnTo>
                  <a:pt x="6" y="3"/>
                </a:lnTo>
                <a:lnTo>
                  <a:pt x="6" y="4"/>
                </a:lnTo>
                <a:lnTo>
                  <a:pt x="6" y="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9" name="Freeform 367"/>
          <xdr:cNvSpPr>
            <a:spLocks/>
          </xdr:cNvSpPr>
        </xdr:nvSpPr>
        <xdr:spPr bwMode="auto">
          <a:xfrm>
            <a:off x="4808612" y="4897108"/>
            <a:ext cx="0" cy="9707"/>
          </a:xfrm>
          <a:custGeom>
            <a:avLst/>
            <a:gdLst>
              <a:gd name="T0" fmla="*/ 0 h 1"/>
              <a:gd name="T1" fmla="*/ 0 h 1"/>
              <a:gd name="T2" fmla="*/ 2147483647 h 1"/>
              <a:gd name="T3" fmla="*/ 0 60000 65536"/>
              <a:gd name="T4" fmla="*/ 0 60000 65536"/>
              <a:gd name="T5" fmla="*/ 0 60000 65536"/>
              <a:gd name="T6" fmla="*/ 0 h 1"/>
              <a:gd name="T7" fmla="*/ 1 h 1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0" name="Line 368"/>
          <xdr:cNvSpPr>
            <a:spLocks noChangeShapeType="1"/>
          </xdr:cNvSpPr>
        </xdr:nvSpPr>
        <xdr:spPr bwMode="auto">
          <a:xfrm flipV="1">
            <a:off x="5076040" y="4897108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" name="Line 369"/>
          <xdr:cNvSpPr>
            <a:spLocks noChangeShapeType="1"/>
          </xdr:cNvSpPr>
        </xdr:nvSpPr>
        <xdr:spPr bwMode="auto">
          <a:xfrm>
            <a:off x="5685313" y="4897108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370"/>
          <xdr:cNvSpPr>
            <a:spLocks noChangeShapeType="1"/>
          </xdr:cNvSpPr>
        </xdr:nvSpPr>
        <xdr:spPr bwMode="auto">
          <a:xfrm flipH="1">
            <a:off x="4743748" y="5112595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Freeform 371"/>
          <xdr:cNvSpPr>
            <a:spLocks/>
          </xdr:cNvSpPr>
        </xdr:nvSpPr>
        <xdr:spPr bwMode="auto">
          <a:xfrm>
            <a:off x="4571829" y="5093182"/>
            <a:ext cx="171919" cy="19412"/>
          </a:xfrm>
          <a:custGeom>
            <a:avLst/>
            <a:gdLst>
              <a:gd name="T0" fmla="*/ 0 w 18"/>
              <a:gd name="T1" fmla="*/ 0 h 2"/>
              <a:gd name="T2" fmla="*/ 2147483647 w 18"/>
              <a:gd name="T3" fmla="*/ 2147483647 h 2"/>
              <a:gd name="T4" fmla="*/ 2147483647 w 18"/>
              <a:gd name="T5" fmla="*/ 2147483647 h 2"/>
              <a:gd name="T6" fmla="*/ 2147483647 w 18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2"/>
              <a:gd name="T14" fmla="*/ 18 w 18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2">
                <a:moveTo>
                  <a:pt x="0" y="0"/>
                </a:moveTo>
                <a:lnTo>
                  <a:pt x="13" y="2"/>
                </a:lnTo>
                <a:lnTo>
                  <a:pt x="14" y="1"/>
                </a:lnTo>
                <a:lnTo>
                  <a:pt x="18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4" name="Line 372"/>
          <xdr:cNvSpPr>
            <a:spLocks noChangeShapeType="1"/>
          </xdr:cNvSpPr>
        </xdr:nvSpPr>
        <xdr:spPr bwMode="auto">
          <a:xfrm flipV="1">
            <a:off x="4970979" y="5064064"/>
            <a:ext cx="47755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" name="Freeform 373"/>
          <xdr:cNvSpPr>
            <a:spLocks/>
          </xdr:cNvSpPr>
        </xdr:nvSpPr>
        <xdr:spPr bwMode="auto">
          <a:xfrm>
            <a:off x="4801055" y="5073770"/>
            <a:ext cx="169924" cy="29119"/>
          </a:xfrm>
          <a:custGeom>
            <a:avLst/>
            <a:gdLst>
              <a:gd name="T0" fmla="*/ 0 w 18"/>
              <a:gd name="T1" fmla="*/ 2147483647 h 3"/>
              <a:gd name="T2" fmla="*/ 2147483647 w 18"/>
              <a:gd name="T3" fmla="*/ 2147483647 h 3"/>
              <a:gd name="T4" fmla="*/ 2147483647 w 18"/>
              <a:gd name="T5" fmla="*/ 2147483647 h 3"/>
              <a:gd name="T6" fmla="*/ 2147483647 w 18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3"/>
              <a:gd name="T14" fmla="*/ 18 w 18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3">
                <a:moveTo>
                  <a:pt x="0" y="3"/>
                </a:moveTo>
                <a:lnTo>
                  <a:pt x="5" y="3"/>
                </a:lnTo>
                <a:lnTo>
                  <a:pt x="10" y="2"/>
                </a:lnTo>
                <a:lnTo>
                  <a:pt x="1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6" name="Freeform 374"/>
          <xdr:cNvSpPr>
            <a:spLocks/>
          </xdr:cNvSpPr>
        </xdr:nvSpPr>
        <xdr:spPr bwMode="auto">
          <a:xfrm>
            <a:off x="4791504" y="4906814"/>
            <a:ext cx="17108" cy="196075"/>
          </a:xfrm>
          <a:custGeom>
            <a:avLst/>
            <a:gdLst>
              <a:gd name="T0" fmla="*/ 2147483647 w 2"/>
              <a:gd name="T1" fmla="*/ 0 h 20"/>
              <a:gd name="T2" fmla="*/ 2147483647 w 2"/>
              <a:gd name="T3" fmla="*/ 2147483647 h 20"/>
              <a:gd name="T4" fmla="*/ 0 w 2"/>
              <a:gd name="T5" fmla="*/ 2147483647 h 20"/>
              <a:gd name="T6" fmla="*/ 0 60000 65536"/>
              <a:gd name="T7" fmla="*/ 0 60000 65536"/>
              <a:gd name="T8" fmla="*/ 0 60000 65536"/>
              <a:gd name="T9" fmla="*/ 0 w 2"/>
              <a:gd name="T10" fmla="*/ 0 h 20"/>
              <a:gd name="T11" fmla="*/ 2 w 2"/>
              <a:gd name="T12" fmla="*/ 20 h 2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20">
                <a:moveTo>
                  <a:pt x="2" y="0"/>
                </a:moveTo>
                <a:lnTo>
                  <a:pt x="1" y="10"/>
                </a:lnTo>
                <a:lnTo>
                  <a:pt x="0" y="2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7" name="Line 375"/>
          <xdr:cNvSpPr>
            <a:spLocks noChangeShapeType="1"/>
          </xdr:cNvSpPr>
        </xdr:nvSpPr>
        <xdr:spPr bwMode="auto">
          <a:xfrm flipH="1">
            <a:off x="4753299" y="5102889"/>
            <a:ext cx="47755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" name="Line 376"/>
          <xdr:cNvSpPr>
            <a:spLocks noChangeShapeType="1"/>
          </xdr:cNvSpPr>
        </xdr:nvSpPr>
        <xdr:spPr bwMode="auto">
          <a:xfrm>
            <a:off x="5047387" y="5025238"/>
            <a:ext cx="162368" cy="10676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" name="Freeform 377"/>
          <xdr:cNvSpPr>
            <a:spLocks/>
          </xdr:cNvSpPr>
        </xdr:nvSpPr>
        <xdr:spPr bwMode="auto">
          <a:xfrm>
            <a:off x="5018734" y="4906814"/>
            <a:ext cx="57307" cy="157250"/>
          </a:xfrm>
          <a:custGeom>
            <a:avLst/>
            <a:gdLst>
              <a:gd name="T0" fmla="*/ 0 w 6"/>
              <a:gd name="T1" fmla="*/ 2147483647 h 16"/>
              <a:gd name="T2" fmla="*/ 0 w 6"/>
              <a:gd name="T3" fmla="*/ 2147483647 h 16"/>
              <a:gd name="T4" fmla="*/ 2147483647 w 6"/>
              <a:gd name="T5" fmla="*/ 2147483647 h 16"/>
              <a:gd name="T6" fmla="*/ 2147483647 w 6"/>
              <a:gd name="T7" fmla="*/ 2147483647 h 16"/>
              <a:gd name="T8" fmla="*/ 2147483647 w 6"/>
              <a:gd name="T9" fmla="*/ 2147483647 h 16"/>
              <a:gd name="T10" fmla="*/ 2147483647 w 6"/>
              <a:gd name="T11" fmla="*/ 0 h 1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16"/>
              <a:gd name="T20" fmla="*/ 6 w 6"/>
              <a:gd name="T21" fmla="*/ 16 h 1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16">
                <a:moveTo>
                  <a:pt x="0" y="16"/>
                </a:moveTo>
                <a:lnTo>
                  <a:pt x="0" y="16"/>
                </a:lnTo>
                <a:lnTo>
                  <a:pt x="1" y="15"/>
                </a:lnTo>
                <a:lnTo>
                  <a:pt x="5" y="10"/>
                </a:lnTo>
                <a:lnTo>
                  <a:pt x="5" y="7"/>
                </a:lnTo>
                <a:lnTo>
                  <a:pt x="6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0" name="Line 378"/>
          <xdr:cNvSpPr>
            <a:spLocks noChangeShapeType="1"/>
          </xdr:cNvSpPr>
        </xdr:nvSpPr>
        <xdr:spPr bwMode="auto">
          <a:xfrm flipV="1">
            <a:off x="5314815" y="5211607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Freeform 379"/>
          <xdr:cNvSpPr>
            <a:spLocks/>
          </xdr:cNvSpPr>
        </xdr:nvSpPr>
        <xdr:spPr bwMode="auto">
          <a:xfrm>
            <a:off x="5209754" y="5132007"/>
            <a:ext cx="114612" cy="79600"/>
          </a:xfrm>
          <a:custGeom>
            <a:avLst/>
            <a:gdLst>
              <a:gd name="T0" fmla="*/ 0 w 12"/>
              <a:gd name="T1" fmla="*/ 0 h 8"/>
              <a:gd name="T2" fmla="*/ 2147483647 w 12"/>
              <a:gd name="T3" fmla="*/ 2147483647 h 8"/>
              <a:gd name="T4" fmla="*/ 2147483647 w 12"/>
              <a:gd name="T5" fmla="*/ 2147483647 h 8"/>
              <a:gd name="T6" fmla="*/ 2147483647 w 12"/>
              <a:gd name="T7" fmla="*/ 2147483647 h 8"/>
              <a:gd name="T8" fmla="*/ 0 60000 65536"/>
              <a:gd name="T9" fmla="*/ 0 60000 65536"/>
              <a:gd name="T10" fmla="*/ 0 60000 65536"/>
              <a:gd name="T11" fmla="*/ 0 60000 65536"/>
              <a:gd name="T12" fmla="*/ 0 w 12"/>
              <a:gd name="T13" fmla="*/ 0 h 8"/>
              <a:gd name="T14" fmla="*/ 12 w 12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2" h="8">
                <a:moveTo>
                  <a:pt x="0" y="0"/>
                </a:moveTo>
                <a:lnTo>
                  <a:pt x="11" y="8"/>
                </a:lnTo>
                <a:lnTo>
                  <a:pt x="12" y="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2" name="Line 380"/>
          <xdr:cNvSpPr>
            <a:spLocks noChangeShapeType="1"/>
          </xdr:cNvSpPr>
        </xdr:nvSpPr>
        <xdr:spPr bwMode="auto">
          <a:xfrm flipV="1">
            <a:off x="5314815" y="52213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" name="Freeform 381"/>
          <xdr:cNvSpPr>
            <a:spLocks/>
          </xdr:cNvSpPr>
        </xdr:nvSpPr>
        <xdr:spPr bwMode="auto">
          <a:xfrm>
            <a:off x="5694863" y="4916521"/>
            <a:ext cx="9551" cy="314499"/>
          </a:xfrm>
          <a:custGeom>
            <a:avLst/>
            <a:gdLst>
              <a:gd name="T0" fmla="*/ 0 w 1"/>
              <a:gd name="T1" fmla="*/ 0 h 32"/>
              <a:gd name="T2" fmla="*/ 0 w 1"/>
              <a:gd name="T3" fmla="*/ 2147483647 h 32"/>
              <a:gd name="T4" fmla="*/ 0 w 1"/>
              <a:gd name="T5" fmla="*/ 2147483647 h 32"/>
              <a:gd name="T6" fmla="*/ 0 w 1"/>
              <a:gd name="T7" fmla="*/ 2147483647 h 32"/>
              <a:gd name="T8" fmla="*/ 2147483647 w 1"/>
              <a:gd name="T9" fmla="*/ 2147483647 h 32"/>
              <a:gd name="T10" fmla="*/ 2147483647 w 1"/>
              <a:gd name="T11" fmla="*/ 2147483647 h 32"/>
              <a:gd name="T12" fmla="*/ 0 w 1"/>
              <a:gd name="T13" fmla="*/ 2147483647 h 32"/>
              <a:gd name="T14" fmla="*/ 2147483647 w 1"/>
              <a:gd name="T15" fmla="*/ 2147483647 h 32"/>
              <a:gd name="T16" fmla="*/ 0 w 1"/>
              <a:gd name="T17" fmla="*/ 2147483647 h 32"/>
              <a:gd name="T18" fmla="*/ 2147483647 w 1"/>
              <a:gd name="T19" fmla="*/ 2147483647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"/>
              <a:gd name="T31" fmla="*/ 0 h 32"/>
              <a:gd name="T32" fmla="*/ 1 w 1"/>
              <a:gd name="T33" fmla="*/ 32 h 3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" h="32">
                <a:moveTo>
                  <a:pt x="0" y="0"/>
                </a:moveTo>
                <a:lnTo>
                  <a:pt x="0" y="10"/>
                </a:lnTo>
                <a:lnTo>
                  <a:pt x="0" y="18"/>
                </a:lnTo>
                <a:lnTo>
                  <a:pt x="1" y="19"/>
                </a:lnTo>
                <a:lnTo>
                  <a:pt x="1" y="20"/>
                </a:lnTo>
                <a:lnTo>
                  <a:pt x="0" y="20"/>
                </a:lnTo>
                <a:lnTo>
                  <a:pt x="1" y="25"/>
                </a:lnTo>
                <a:lnTo>
                  <a:pt x="0" y="25"/>
                </a:lnTo>
                <a:lnTo>
                  <a:pt x="1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4" name="Line 382"/>
          <xdr:cNvSpPr>
            <a:spLocks noChangeShapeType="1"/>
          </xdr:cNvSpPr>
        </xdr:nvSpPr>
        <xdr:spPr bwMode="auto">
          <a:xfrm>
            <a:off x="5694863" y="52213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Freeform 383"/>
          <xdr:cNvSpPr>
            <a:spLocks/>
          </xdr:cNvSpPr>
        </xdr:nvSpPr>
        <xdr:spPr bwMode="auto">
          <a:xfrm>
            <a:off x="5028284" y="5337790"/>
            <a:ext cx="181470" cy="207729"/>
          </a:xfrm>
          <a:custGeom>
            <a:avLst/>
            <a:gdLst>
              <a:gd name="T0" fmla="*/ 2147483647 w 19"/>
              <a:gd name="T1" fmla="*/ 0 h 21"/>
              <a:gd name="T2" fmla="*/ 2147483647 w 19"/>
              <a:gd name="T3" fmla="*/ 2147483647 h 21"/>
              <a:gd name="T4" fmla="*/ 2147483647 w 19"/>
              <a:gd name="T5" fmla="*/ 2147483647 h 21"/>
              <a:gd name="T6" fmla="*/ 2147483647 w 19"/>
              <a:gd name="T7" fmla="*/ 2147483647 h 21"/>
              <a:gd name="T8" fmla="*/ 2147483647 w 19"/>
              <a:gd name="T9" fmla="*/ 2147483647 h 21"/>
              <a:gd name="T10" fmla="*/ 2147483647 w 19"/>
              <a:gd name="T11" fmla="*/ 2147483647 h 21"/>
              <a:gd name="T12" fmla="*/ 2147483647 w 19"/>
              <a:gd name="T13" fmla="*/ 2147483647 h 21"/>
              <a:gd name="T14" fmla="*/ 2147483647 w 19"/>
              <a:gd name="T15" fmla="*/ 2147483647 h 21"/>
              <a:gd name="T16" fmla="*/ 2147483647 w 19"/>
              <a:gd name="T17" fmla="*/ 2147483647 h 21"/>
              <a:gd name="T18" fmla="*/ 2147483647 w 19"/>
              <a:gd name="T19" fmla="*/ 2147483647 h 21"/>
              <a:gd name="T20" fmla="*/ 2147483647 w 19"/>
              <a:gd name="T21" fmla="*/ 2147483647 h 21"/>
              <a:gd name="T22" fmla="*/ 2147483647 w 19"/>
              <a:gd name="T23" fmla="*/ 2147483647 h 21"/>
              <a:gd name="T24" fmla="*/ 2147483647 w 19"/>
              <a:gd name="T25" fmla="*/ 2147483647 h 21"/>
              <a:gd name="T26" fmla="*/ 2147483647 w 19"/>
              <a:gd name="T27" fmla="*/ 2147483647 h 21"/>
              <a:gd name="T28" fmla="*/ 2147483647 w 19"/>
              <a:gd name="T29" fmla="*/ 2147483647 h 21"/>
              <a:gd name="T30" fmla="*/ 2147483647 w 19"/>
              <a:gd name="T31" fmla="*/ 2147483647 h 21"/>
              <a:gd name="T32" fmla="*/ 2147483647 w 19"/>
              <a:gd name="T33" fmla="*/ 2147483647 h 21"/>
              <a:gd name="T34" fmla="*/ 0 w 19"/>
              <a:gd name="T35" fmla="*/ 2147483647 h 21"/>
              <a:gd name="T36" fmla="*/ 0 w 19"/>
              <a:gd name="T37" fmla="*/ 2147483647 h 21"/>
              <a:gd name="T38" fmla="*/ 2147483647 w 19"/>
              <a:gd name="T39" fmla="*/ 2147483647 h 21"/>
              <a:gd name="T40" fmla="*/ 2147483647 w 19"/>
              <a:gd name="T41" fmla="*/ 2147483647 h 21"/>
              <a:gd name="T42" fmla="*/ 2147483647 w 19"/>
              <a:gd name="T43" fmla="*/ 2147483647 h 21"/>
              <a:gd name="T44" fmla="*/ 2147483647 w 19"/>
              <a:gd name="T45" fmla="*/ 2147483647 h 21"/>
              <a:gd name="T46" fmla="*/ 2147483647 w 19"/>
              <a:gd name="T47" fmla="*/ 2147483647 h 21"/>
              <a:gd name="T48" fmla="*/ 2147483647 w 19"/>
              <a:gd name="T49" fmla="*/ 2147483647 h 21"/>
              <a:gd name="T50" fmla="*/ 2147483647 w 19"/>
              <a:gd name="T51" fmla="*/ 2147483647 h 21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19"/>
              <a:gd name="T79" fmla="*/ 0 h 21"/>
              <a:gd name="T80" fmla="*/ 19 w 19"/>
              <a:gd name="T81" fmla="*/ 21 h 21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19" h="21">
                <a:moveTo>
                  <a:pt x="19" y="0"/>
                </a:moveTo>
                <a:lnTo>
                  <a:pt x="16" y="2"/>
                </a:lnTo>
                <a:lnTo>
                  <a:pt x="13" y="3"/>
                </a:lnTo>
                <a:lnTo>
                  <a:pt x="12" y="4"/>
                </a:lnTo>
                <a:lnTo>
                  <a:pt x="11" y="4"/>
                </a:lnTo>
                <a:lnTo>
                  <a:pt x="10" y="5"/>
                </a:lnTo>
                <a:lnTo>
                  <a:pt x="9" y="5"/>
                </a:lnTo>
                <a:lnTo>
                  <a:pt x="8" y="6"/>
                </a:lnTo>
                <a:lnTo>
                  <a:pt x="8" y="7"/>
                </a:lnTo>
                <a:lnTo>
                  <a:pt x="6" y="8"/>
                </a:lnTo>
                <a:lnTo>
                  <a:pt x="5" y="8"/>
                </a:lnTo>
                <a:lnTo>
                  <a:pt x="3" y="9"/>
                </a:lnTo>
                <a:lnTo>
                  <a:pt x="2" y="10"/>
                </a:lnTo>
                <a:lnTo>
                  <a:pt x="0" y="11"/>
                </a:lnTo>
                <a:lnTo>
                  <a:pt x="1" y="13"/>
                </a:lnTo>
                <a:lnTo>
                  <a:pt x="3" y="14"/>
                </a:lnTo>
                <a:lnTo>
                  <a:pt x="5" y="17"/>
                </a:lnTo>
                <a:lnTo>
                  <a:pt x="6" y="19"/>
                </a:lnTo>
                <a:lnTo>
                  <a:pt x="7" y="20"/>
                </a:lnTo>
                <a:lnTo>
                  <a:pt x="8" y="20"/>
                </a:lnTo>
                <a:lnTo>
                  <a:pt x="8" y="2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6" name="Freeform 384"/>
          <xdr:cNvSpPr>
            <a:spLocks/>
          </xdr:cNvSpPr>
        </xdr:nvSpPr>
        <xdr:spPr bwMode="auto">
          <a:xfrm>
            <a:off x="5219306" y="5231021"/>
            <a:ext cx="105061" cy="106769"/>
          </a:xfrm>
          <a:custGeom>
            <a:avLst/>
            <a:gdLst>
              <a:gd name="T0" fmla="*/ 0 w 11"/>
              <a:gd name="T1" fmla="*/ 2147483647 h 11"/>
              <a:gd name="T2" fmla="*/ 2147483647 w 11"/>
              <a:gd name="T3" fmla="*/ 2147483647 h 11"/>
              <a:gd name="T4" fmla="*/ 2147483647 w 11"/>
              <a:gd name="T5" fmla="*/ 2147483647 h 11"/>
              <a:gd name="T6" fmla="*/ 2147483647 w 11"/>
              <a:gd name="T7" fmla="*/ 2147483647 h 11"/>
              <a:gd name="T8" fmla="*/ 2147483647 w 11"/>
              <a:gd name="T9" fmla="*/ 2147483647 h 11"/>
              <a:gd name="T10" fmla="*/ 2147483647 w 11"/>
              <a:gd name="T11" fmla="*/ 2147483647 h 11"/>
              <a:gd name="T12" fmla="*/ 2147483647 w 11"/>
              <a:gd name="T13" fmla="*/ 2147483647 h 11"/>
              <a:gd name="T14" fmla="*/ 2147483647 w 11"/>
              <a:gd name="T15" fmla="*/ 2147483647 h 11"/>
              <a:gd name="T16" fmla="*/ 2147483647 w 11"/>
              <a:gd name="T17" fmla="*/ 0 h 1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1"/>
              <a:gd name="T28" fmla="*/ 0 h 11"/>
              <a:gd name="T29" fmla="*/ 11 w 11"/>
              <a:gd name="T30" fmla="*/ 11 h 11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1" h="11">
                <a:moveTo>
                  <a:pt x="0" y="11"/>
                </a:moveTo>
                <a:lnTo>
                  <a:pt x="4" y="9"/>
                </a:lnTo>
                <a:lnTo>
                  <a:pt x="6" y="7"/>
                </a:lnTo>
                <a:lnTo>
                  <a:pt x="7" y="6"/>
                </a:lnTo>
                <a:lnTo>
                  <a:pt x="9" y="4"/>
                </a:lnTo>
                <a:lnTo>
                  <a:pt x="11" y="3"/>
                </a:lnTo>
                <a:lnTo>
                  <a:pt x="11" y="1"/>
                </a:lnTo>
                <a:lnTo>
                  <a:pt x="1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7" name="Line 385"/>
          <xdr:cNvSpPr>
            <a:spLocks noChangeShapeType="1"/>
          </xdr:cNvSpPr>
        </xdr:nvSpPr>
        <xdr:spPr bwMode="auto">
          <a:xfrm>
            <a:off x="5104693" y="5545519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6"/>
          <xdr:cNvSpPr>
            <a:spLocks noChangeShapeType="1"/>
          </xdr:cNvSpPr>
        </xdr:nvSpPr>
        <xdr:spPr bwMode="auto">
          <a:xfrm>
            <a:off x="5694863" y="5231021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Freeform 387"/>
          <xdr:cNvSpPr>
            <a:spLocks/>
          </xdr:cNvSpPr>
        </xdr:nvSpPr>
        <xdr:spPr bwMode="auto">
          <a:xfrm>
            <a:off x="5685313" y="5240726"/>
            <a:ext cx="152816" cy="285379"/>
          </a:xfrm>
          <a:custGeom>
            <a:avLst/>
            <a:gdLst>
              <a:gd name="T0" fmla="*/ 2147483647 w 16"/>
              <a:gd name="T1" fmla="*/ 2147483647 h 29"/>
              <a:gd name="T2" fmla="*/ 2147483647 w 16"/>
              <a:gd name="T3" fmla="*/ 2147483647 h 29"/>
              <a:gd name="T4" fmla="*/ 2147483647 w 16"/>
              <a:gd name="T5" fmla="*/ 2147483647 h 29"/>
              <a:gd name="T6" fmla="*/ 2147483647 w 16"/>
              <a:gd name="T7" fmla="*/ 2147483647 h 29"/>
              <a:gd name="T8" fmla="*/ 2147483647 w 16"/>
              <a:gd name="T9" fmla="*/ 2147483647 h 29"/>
              <a:gd name="T10" fmla="*/ 2147483647 w 16"/>
              <a:gd name="T11" fmla="*/ 2147483647 h 29"/>
              <a:gd name="T12" fmla="*/ 2147483647 w 16"/>
              <a:gd name="T13" fmla="*/ 2147483647 h 29"/>
              <a:gd name="T14" fmla="*/ 2147483647 w 16"/>
              <a:gd name="T15" fmla="*/ 2147483647 h 29"/>
              <a:gd name="T16" fmla="*/ 2147483647 w 16"/>
              <a:gd name="T17" fmla="*/ 2147483647 h 29"/>
              <a:gd name="T18" fmla="*/ 2147483647 w 16"/>
              <a:gd name="T19" fmla="*/ 2147483647 h 29"/>
              <a:gd name="T20" fmla="*/ 2147483647 w 16"/>
              <a:gd name="T21" fmla="*/ 2147483647 h 29"/>
              <a:gd name="T22" fmla="*/ 2147483647 w 16"/>
              <a:gd name="T23" fmla="*/ 2147483647 h 29"/>
              <a:gd name="T24" fmla="*/ 2147483647 w 16"/>
              <a:gd name="T25" fmla="*/ 2147483647 h 29"/>
              <a:gd name="T26" fmla="*/ 2147483647 w 16"/>
              <a:gd name="T27" fmla="*/ 2147483647 h 29"/>
              <a:gd name="T28" fmla="*/ 2147483647 w 16"/>
              <a:gd name="T29" fmla="*/ 2147483647 h 29"/>
              <a:gd name="T30" fmla="*/ 2147483647 w 16"/>
              <a:gd name="T31" fmla="*/ 2147483647 h 29"/>
              <a:gd name="T32" fmla="*/ 2147483647 w 16"/>
              <a:gd name="T33" fmla="*/ 2147483647 h 29"/>
              <a:gd name="T34" fmla="*/ 2147483647 w 16"/>
              <a:gd name="T35" fmla="*/ 2147483647 h 29"/>
              <a:gd name="T36" fmla="*/ 2147483647 w 16"/>
              <a:gd name="T37" fmla="*/ 2147483647 h 29"/>
              <a:gd name="T38" fmla="*/ 2147483647 w 16"/>
              <a:gd name="T39" fmla="*/ 2147483647 h 29"/>
              <a:gd name="T40" fmla="*/ 2147483647 w 16"/>
              <a:gd name="T41" fmla="*/ 2147483647 h 29"/>
              <a:gd name="T42" fmla="*/ 2147483647 w 16"/>
              <a:gd name="T43" fmla="*/ 2147483647 h 29"/>
              <a:gd name="T44" fmla="*/ 2147483647 w 16"/>
              <a:gd name="T45" fmla="*/ 2147483647 h 29"/>
              <a:gd name="T46" fmla="*/ 2147483647 w 16"/>
              <a:gd name="T47" fmla="*/ 2147483647 h 29"/>
              <a:gd name="T48" fmla="*/ 2147483647 w 16"/>
              <a:gd name="T49" fmla="*/ 2147483647 h 29"/>
              <a:gd name="T50" fmla="*/ 2147483647 w 16"/>
              <a:gd name="T51" fmla="*/ 2147483647 h 29"/>
              <a:gd name="T52" fmla="*/ 2147483647 w 16"/>
              <a:gd name="T53" fmla="*/ 2147483647 h 29"/>
              <a:gd name="T54" fmla="*/ 2147483647 w 16"/>
              <a:gd name="T55" fmla="*/ 2147483647 h 29"/>
              <a:gd name="T56" fmla="*/ 0 w 16"/>
              <a:gd name="T57" fmla="*/ 2147483647 h 29"/>
              <a:gd name="T58" fmla="*/ 2147483647 w 16"/>
              <a:gd name="T59" fmla="*/ 2147483647 h 29"/>
              <a:gd name="T60" fmla="*/ 2147483647 w 16"/>
              <a:gd name="T61" fmla="*/ 2147483647 h 29"/>
              <a:gd name="T62" fmla="*/ 2147483647 w 16"/>
              <a:gd name="T63" fmla="*/ 0 h 29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16"/>
              <a:gd name="T97" fmla="*/ 0 h 29"/>
              <a:gd name="T98" fmla="*/ 16 w 16"/>
              <a:gd name="T99" fmla="*/ 29 h 29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16" h="29">
                <a:moveTo>
                  <a:pt x="15" y="29"/>
                </a:moveTo>
                <a:lnTo>
                  <a:pt x="15" y="28"/>
                </a:lnTo>
                <a:lnTo>
                  <a:pt x="15" y="27"/>
                </a:lnTo>
                <a:lnTo>
                  <a:pt x="16" y="25"/>
                </a:lnTo>
                <a:lnTo>
                  <a:pt x="16" y="23"/>
                </a:lnTo>
                <a:lnTo>
                  <a:pt x="16" y="21"/>
                </a:lnTo>
                <a:lnTo>
                  <a:pt x="14" y="21"/>
                </a:lnTo>
                <a:lnTo>
                  <a:pt x="13" y="21"/>
                </a:lnTo>
                <a:lnTo>
                  <a:pt x="12" y="21"/>
                </a:lnTo>
                <a:lnTo>
                  <a:pt x="12" y="20"/>
                </a:lnTo>
                <a:lnTo>
                  <a:pt x="11" y="20"/>
                </a:lnTo>
                <a:lnTo>
                  <a:pt x="10" y="20"/>
                </a:lnTo>
                <a:lnTo>
                  <a:pt x="9" y="20"/>
                </a:lnTo>
                <a:lnTo>
                  <a:pt x="5" y="19"/>
                </a:lnTo>
                <a:lnTo>
                  <a:pt x="4" y="19"/>
                </a:lnTo>
                <a:lnTo>
                  <a:pt x="4" y="18"/>
                </a:lnTo>
                <a:lnTo>
                  <a:pt x="3" y="16"/>
                </a:lnTo>
                <a:lnTo>
                  <a:pt x="3" y="15"/>
                </a:lnTo>
                <a:lnTo>
                  <a:pt x="2" y="14"/>
                </a:lnTo>
                <a:lnTo>
                  <a:pt x="1" y="12"/>
                </a:lnTo>
                <a:lnTo>
                  <a:pt x="1" y="11"/>
                </a:lnTo>
                <a:lnTo>
                  <a:pt x="1" y="10"/>
                </a:lnTo>
                <a:lnTo>
                  <a:pt x="0" y="6"/>
                </a:lnTo>
                <a:lnTo>
                  <a:pt x="1" y="2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0" name="Freeform 388"/>
          <xdr:cNvSpPr>
            <a:spLocks/>
          </xdr:cNvSpPr>
        </xdr:nvSpPr>
        <xdr:spPr bwMode="auto">
          <a:xfrm>
            <a:off x="6285034" y="5456213"/>
            <a:ext cx="85959" cy="29119"/>
          </a:xfrm>
          <a:custGeom>
            <a:avLst/>
            <a:gdLst>
              <a:gd name="T0" fmla="*/ 0 w 9"/>
              <a:gd name="T1" fmla="*/ 2147483647 h 3"/>
              <a:gd name="T2" fmla="*/ 2147483647 w 9"/>
              <a:gd name="T3" fmla="*/ 2147483647 h 3"/>
              <a:gd name="T4" fmla="*/ 2147483647 w 9"/>
              <a:gd name="T5" fmla="*/ 0 h 3"/>
              <a:gd name="T6" fmla="*/ 0 60000 65536"/>
              <a:gd name="T7" fmla="*/ 0 60000 65536"/>
              <a:gd name="T8" fmla="*/ 0 60000 65536"/>
              <a:gd name="T9" fmla="*/ 0 w 9"/>
              <a:gd name="T10" fmla="*/ 0 h 3"/>
              <a:gd name="T11" fmla="*/ 9 w 9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3">
                <a:moveTo>
                  <a:pt x="0" y="3"/>
                </a:moveTo>
                <a:lnTo>
                  <a:pt x="3" y="2"/>
                </a:lnTo>
                <a:lnTo>
                  <a:pt x="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1" name="Freeform 389"/>
          <xdr:cNvSpPr>
            <a:spLocks/>
          </xdr:cNvSpPr>
        </xdr:nvSpPr>
        <xdr:spPr bwMode="auto">
          <a:xfrm>
            <a:off x="4571829" y="5809538"/>
            <a:ext cx="57307" cy="60187"/>
          </a:xfrm>
          <a:custGeom>
            <a:avLst/>
            <a:gdLst>
              <a:gd name="T0" fmla="*/ 2147483647 w 6"/>
              <a:gd name="T1" fmla="*/ 2147483647 h 6"/>
              <a:gd name="T2" fmla="*/ 2147483647 w 6"/>
              <a:gd name="T3" fmla="*/ 2147483647 h 6"/>
              <a:gd name="T4" fmla="*/ 2147483647 w 6"/>
              <a:gd name="T5" fmla="*/ 2147483647 h 6"/>
              <a:gd name="T6" fmla="*/ 0 w 6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6"/>
              <a:gd name="T14" fmla="*/ 6 w 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6">
                <a:moveTo>
                  <a:pt x="6" y="6"/>
                </a:moveTo>
                <a:lnTo>
                  <a:pt x="3" y="3"/>
                </a:lnTo>
                <a:lnTo>
                  <a:pt x="2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2" name="Line 390"/>
          <xdr:cNvSpPr>
            <a:spLocks noChangeShapeType="1"/>
          </xdr:cNvSpPr>
        </xdr:nvSpPr>
        <xdr:spPr bwMode="auto">
          <a:xfrm>
            <a:off x="4629136" y="5869723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Freeform 391"/>
          <xdr:cNvSpPr>
            <a:spLocks/>
          </xdr:cNvSpPr>
        </xdr:nvSpPr>
        <xdr:spPr bwMode="auto">
          <a:xfrm>
            <a:off x="5104693" y="5555224"/>
            <a:ext cx="105061" cy="137837"/>
          </a:xfrm>
          <a:custGeom>
            <a:avLst/>
            <a:gdLst>
              <a:gd name="T0" fmla="*/ 0 w 11"/>
              <a:gd name="T1" fmla="*/ 0 h 14"/>
              <a:gd name="T2" fmla="*/ 2147483647 w 11"/>
              <a:gd name="T3" fmla="*/ 2147483647 h 14"/>
              <a:gd name="T4" fmla="*/ 2147483647 w 11"/>
              <a:gd name="T5" fmla="*/ 2147483647 h 14"/>
              <a:gd name="T6" fmla="*/ 2147483647 w 11"/>
              <a:gd name="T7" fmla="*/ 2147483647 h 14"/>
              <a:gd name="T8" fmla="*/ 2147483647 w 11"/>
              <a:gd name="T9" fmla="*/ 2147483647 h 14"/>
              <a:gd name="T10" fmla="*/ 2147483647 w 11"/>
              <a:gd name="T11" fmla="*/ 2147483647 h 14"/>
              <a:gd name="T12" fmla="*/ 2147483647 w 11"/>
              <a:gd name="T13" fmla="*/ 2147483647 h 14"/>
              <a:gd name="T14" fmla="*/ 2147483647 w 11"/>
              <a:gd name="T15" fmla="*/ 2147483647 h 14"/>
              <a:gd name="T16" fmla="*/ 2147483647 w 11"/>
              <a:gd name="T17" fmla="*/ 2147483647 h 14"/>
              <a:gd name="T18" fmla="*/ 2147483647 w 11"/>
              <a:gd name="T19" fmla="*/ 2147483647 h 14"/>
              <a:gd name="T20" fmla="*/ 2147483647 w 11"/>
              <a:gd name="T21" fmla="*/ 2147483647 h 14"/>
              <a:gd name="T22" fmla="*/ 2147483647 w 11"/>
              <a:gd name="T23" fmla="*/ 2147483647 h 14"/>
              <a:gd name="T24" fmla="*/ 2147483647 w 11"/>
              <a:gd name="T25" fmla="*/ 2147483647 h 14"/>
              <a:gd name="T26" fmla="*/ 2147483647 w 11"/>
              <a:gd name="T27" fmla="*/ 2147483647 h 1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"/>
              <a:gd name="T43" fmla="*/ 0 h 14"/>
              <a:gd name="T44" fmla="*/ 11 w 11"/>
              <a:gd name="T45" fmla="*/ 14 h 14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" h="14">
                <a:moveTo>
                  <a:pt x="0" y="0"/>
                </a:moveTo>
                <a:lnTo>
                  <a:pt x="1" y="1"/>
                </a:lnTo>
                <a:lnTo>
                  <a:pt x="4" y="5"/>
                </a:lnTo>
                <a:lnTo>
                  <a:pt x="6" y="8"/>
                </a:lnTo>
                <a:lnTo>
                  <a:pt x="6" y="9"/>
                </a:lnTo>
                <a:lnTo>
                  <a:pt x="7" y="10"/>
                </a:lnTo>
                <a:lnTo>
                  <a:pt x="7" y="11"/>
                </a:lnTo>
                <a:lnTo>
                  <a:pt x="8" y="11"/>
                </a:lnTo>
                <a:lnTo>
                  <a:pt x="8" y="12"/>
                </a:lnTo>
                <a:lnTo>
                  <a:pt x="9" y="13"/>
                </a:lnTo>
                <a:lnTo>
                  <a:pt x="10" y="13"/>
                </a:lnTo>
                <a:lnTo>
                  <a:pt x="11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4" name="Line 392"/>
          <xdr:cNvSpPr>
            <a:spLocks noChangeShapeType="1"/>
          </xdr:cNvSpPr>
        </xdr:nvSpPr>
        <xdr:spPr bwMode="auto">
          <a:xfrm>
            <a:off x="5209754" y="569306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" name="Freeform 393"/>
          <xdr:cNvSpPr>
            <a:spLocks/>
          </xdr:cNvSpPr>
        </xdr:nvSpPr>
        <xdr:spPr bwMode="auto">
          <a:xfrm>
            <a:off x="5219306" y="5702769"/>
            <a:ext cx="181470" cy="176662"/>
          </a:xfrm>
          <a:custGeom>
            <a:avLst/>
            <a:gdLst>
              <a:gd name="T0" fmla="*/ 2147483647 w 19"/>
              <a:gd name="T1" fmla="*/ 2147483647 h 18"/>
              <a:gd name="T2" fmla="*/ 2147483647 w 19"/>
              <a:gd name="T3" fmla="*/ 2147483647 h 18"/>
              <a:gd name="T4" fmla="*/ 2147483647 w 19"/>
              <a:gd name="T5" fmla="*/ 2147483647 h 18"/>
              <a:gd name="T6" fmla="*/ 2147483647 w 19"/>
              <a:gd name="T7" fmla="*/ 2147483647 h 18"/>
              <a:gd name="T8" fmla="*/ 2147483647 w 19"/>
              <a:gd name="T9" fmla="*/ 2147483647 h 18"/>
              <a:gd name="T10" fmla="*/ 2147483647 w 19"/>
              <a:gd name="T11" fmla="*/ 2147483647 h 18"/>
              <a:gd name="T12" fmla="*/ 2147483647 w 19"/>
              <a:gd name="T13" fmla="*/ 2147483647 h 18"/>
              <a:gd name="T14" fmla="*/ 2147483647 w 19"/>
              <a:gd name="T15" fmla="*/ 2147483647 h 18"/>
              <a:gd name="T16" fmla="*/ 2147483647 w 19"/>
              <a:gd name="T17" fmla="*/ 2147483647 h 18"/>
              <a:gd name="T18" fmla="*/ 2147483647 w 19"/>
              <a:gd name="T19" fmla="*/ 2147483647 h 18"/>
              <a:gd name="T20" fmla="*/ 2147483647 w 19"/>
              <a:gd name="T21" fmla="*/ 2147483647 h 18"/>
              <a:gd name="T22" fmla="*/ 2147483647 w 19"/>
              <a:gd name="T23" fmla="*/ 2147483647 h 18"/>
              <a:gd name="T24" fmla="*/ 2147483647 w 19"/>
              <a:gd name="T25" fmla="*/ 2147483647 h 18"/>
              <a:gd name="T26" fmla="*/ 2147483647 w 19"/>
              <a:gd name="T27" fmla="*/ 2147483647 h 18"/>
              <a:gd name="T28" fmla="*/ 2147483647 w 19"/>
              <a:gd name="T29" fmla="*/ 2147483647 h 18"/>
              <a:gd name="T30" fmla="*/ 0 w 19"/>
              <a:gd name="T31" fmla="*/ 0 h 18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9"/>
              <a:gd name="T49" fmla="*/ 0 h 18"/>
              <a:gd name="T50" fmla="*/ 19 w 19"/>
              <a:gd name="T51" fmla="*/ 18 h 18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9" h="18">
                <a:moveTo>
                  <a:pt x="18" y="18"/>
                </a:moveTo>
                <a:lnTo>
                  <a:pt x="18" y="17"/>
                </a:lnTo>
                <a:lnTo>
                  <a:pt x="19" y="15"/>
                </a:lnTo>
                <a:lnTo>
                  <a:pt x="19" y="13"/>
                </a:lnTo>
                <a:lnTo>
                  <a:pt x="19" y="7"/>
                </a:lnTo>
                <a:lnTo>
                  <a:pt x="19" y="6"/>
                </a:lnTo>
                <a:lnTo>
                  <a:pt x="16" y="6"/>
                </a:lnTo>
                <a:lnTo>
                  <a:pt x="15" y="5"/>
                </a:lnTo>
                <a:lnTo>
                  <a:pt x="10" y="5"/>
                </a:lnTo>
                <a:lnTo>
                  <a:pt x="9" y="4"/>
                </a:lnTo>
                <a:lnTo>
                  <a:pt x="8" y="3"/>
                </a:lnTo>
                <a:lnTo>
                  <a:pt x="4" y="2"/>
                </a:ln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6" name="Line 394"/>
          <xdr:cNvSpPr>
            <a:spLocks noChangeShapeType="1"/>
          </xdr:cNvSpPr>
        </xdr:nvSpPr>
        <xdr:spPr bwMode="auto">
          <a:xfrm>
            <a:off x="5381674" y="586972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Freeform 395"/>
          <xdr:cNvSpPr>
            <a:spLocks/>
          </xdr:cNvSpPr>
        </xdr:nvSpPr>
        <xdr:spPr bwMode="auto">
          <a:xfrm>
            <a:off x="4638687" y="5879430"/>
            <a:ext cx="114612" cy="97063"/>
          </a:xfrm>
          <a:custGeom>
            <a:avLst/>
            <a:gdLst>
              <a:gd name="T0" fmla="*/ 0 w 12"/>
              <a:gd name="T1" fmla="*/ 0 h 10"/>
              <a:gd name="T2" fmla="*/ 2147483647 w 12"/>
              <a:gd name="T3" fmla="*/ 2147483647 h 10"/>
              <a:gd name="T4" fmla="*/ 2147483647 w 12"/>
              <a:gd name="T5" fmla="*/ 2147483647 h 10"/>
              <a:gd name="T6" fmla="*/ 2147483647 w 12"/>
              <a:gd name="T7" fmla="*/ 2147483647 h 10"/>
              <a:gd name="T8" fmla="*/ 2147483647 w 12"/>
              <a:gd name="T9" fmla="*/ 2147483647 h 1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"/>
              <a:gd name="T16" fmla="*/ 0 h 10"/>
              <a:gd name="T17" fmla="*/ 12 w 12"/>
              <a:gd name="T18" fmla="*/ 10 h 1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" h="10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1" y="8"/>
                </a:lnTo>
                <a:lnTo>
                  <a:pt x="12" y="1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8" name="Line 396"/>
          <xdr:cNvSpPr>
            <a:spLocks noChangeShapeType="1"/>
          </xdr:cNvSpPr>
        </xdr:nvSpPr>
        <xdr:spPr bwMode="auto">
          <a:xfrm flipV="1">
            <a:off x="4762850" y="5995906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" name="Freeform 397"/>
          <xdr:cNvSpPr>
            <a:spLocks/>
          </xdr:cNvSpPr>
        </xdr:nvSpPr>
        <xdr:spPr bwMode="auto">
          <a:xfrm>
            <a:off x="4753299" y="5976493"/>
            <a:ext cx="9551" cy="19412"/>
          </a:xfrm>
          <a:custGeom>
            <a:avLst/>
            <a:gdLst>
              <a:gd name="T0" fmla="*/ 0 w 1"/>
              <a:gd name="T1" fmla="*/ 0 h 2"/>
              <a:gd name="T2" fmla="*/ 2147483647 w 1"/>
              <a:gd name="T3" fmla="*/ 2147483647 h 2"/>
              <a:gd name="T4" fmla="*/ 2147483647 w 1"/>
              <a:gd name="T5" fmla="*/ 2147483647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0" name="Freeform 398"/>
          <xdr:cNvSpPr>
            <a:spLocks/>
          </xdr:cNvSpPr>
        </xdr:nvSpPr>
        <xdr:spPr bwMode="auto">
          <a:xfrm>
            <a:off x="4762850" y="6005612"/>
            <a:ext cx="0" cy="60188"/>
          </a:xfrm>
          <a:custGeom>
            <a:avLst/>
            <a:gdLst>
              <a:gd name="T0" fmla="*/ 0 h 6"/>
              <a:gd name="T1" fmla="*/ 2147483647 h 6"/>
              <a:gd name="T2" fmla="*/ 2147483647 h 6"/>
              <a:gd name="T3" fmla="*/ 0 60000 65536"/>
              <a:gd name="T4" fmla="*/ 0 60000 65536"/>
              <a:gd name="T5" fmla="*/ 0 60000 65536"/>
              <a:gd name="T6" fmla="*/ 0 h 6"/>
              <a:gd name="T7" fmla="*/ 6 h 6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6">
                <a:moveTo>
                  <a:pt x="0" y="0"/>
                </a:moveTo>
                <a:lnTo>
                  <a:pt x="0" y="5"/>
                </a:lnTo>
                <a:lnTo>
                  <a:pt x="0" y="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1" name="Freeform 399"/>
          <xdr:cNvSpPr>
            <a:spLocks/>
          </xdr:cNvSpPr>
        </xdr:nvSpPr>
        <xdr:spPr bwMode="auto">
          <a:xfrm>
            <a:off x="5353019" y="5879430"/>
            <a:ext cx="28652" cy="135888"/>
          </a:xfrm>
          <a:custGeom>
            <a:avLst/>
            <a:gdLst>
              <a:gd name="T0" fmla="*/ 2147483647 w 3"/>
              <a:gd name="T1" fmla="*/ 0 h 14"/>
              <a:gd name="T2" fmla="*/ 2147483647 w 3"/>
              <a:gd name="T3" fmla="*/ 2147483647 h 14"/>
              <a:gd name="T4" fmla="*/ 2147483647 w 3"/>
              <a:gd name="T5" fmla="*/ 2147483647 h 14"/>
              <a:gd name="T6" fmla="*/ 2147483647 w 3"/>
              <a:gd name="T7" fmla="*/ 2147483647 h 14"/>
              <a:gd name="T8" fmla="*/ 2147483647 w 3"/>
              <a:gd name="T9" fmla="*/ 2147483647 h 14"/>
              <a:gd name="T10" fmla="*/ 0 w 3"/>
              <a:gd name="T11" fmla="*/ 2147483647 h 14"/>
              <a:gd name="T12" fmla="*/ 0 w 3"/>
              <a:gd name="T13" fmla="*/ 2147483647 h 14"/>
              <a:gd name="T14" fmla="*/ 0 w 3"/>
              <a:gd name="T15" fmla="*/ 2147483647 h 14"/>
              <a:gd name="T16" fmla="*/ 0 w 3"/>
              <a:gd name="T17" fmla="*/ 2147483647 h 1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3"/>
              <a:gd name="T28" fmla="*/ 0 h 14"/>
              <a:gd name="T29" fmla="*/ 3 w 3"/>
              <a:gd name="T30" fmla="*/ 14 h 1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3" h="14">
                <a:moveTo>
                  <a:pt x="3" y="0"/>
                </a:moveTo>
                <a:lnTo>
                  <a:pt x="2" y="3"/>
                </a:lnTo>
                <a:lnTo>
                  <a:pt x="2" y="6"/>
                </a:lnTo>
                <a:lnTo>
                  <a:pt x="1" y="9"/>
                </a:lnTo>
                <a:lnTo>
                  <a:pt x="0" y="11"/>
                </a:lnTo>
                <a:lnTo>
                  <a:pt x="0" y="13"/>
                </a:lnTo>
                <a:lnTo>
                  <a:pt x="0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2" name="Freeform 400"/>
          <xdr:cNvSpPr>
            <a:spLocks/>
          </xdr:cNvSpPr>
        </xdr:nvSpPr>
        <xdr:spPr bwMode="auto">
          <a:xfrm>
            <a:off x="6552463" y="4848577"/>
            <a:ext cx="38204" cy="48531"/>
          </a:xfrm>
          <a:custGeom>
            <a:avLst/>
            <a:gdLst>
              <a:gd name="T0" fmla="*/ 0 w 4"/>
              <a:gd name="T1" fmla="*/ 0 h 5"/>
              <a:gd name="T2" fmla="*/ 2147483647 w 4"/>
              <a:gd name="T3" fmla="*/ 2147483647 h 5"/>
              <a:gd name="T4" fmla="*/ 2147483647 w 4"/>
              <a:gd name="T5" fmla="*/ 2147483647 h 5"/>
              <a:gd name="T6" fmla="*/ 2147483647 w 4"/>
              <a:gd name="T7" fmla="*/ 2147483647 h 5"/>
              <a:gd name="T8" fmla="*/ 2147483647 w 4"/>
              <a:gd name="T9" fmla="*/ 2147483647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5"/>
              <a:gd name="T17" fmla="*/ 4 w 4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5">
                <a:moveTo>
                  <a:pt x="0" y="0"/>
                </a:moveTo>
                <a:lnTo>
                  <a:pt x="2" y="3"/>
                </a:lnTo>
                <a:lnTo>
                  <a:pt x="2" y="4"/>
                </a:lnTo>
                <a:lnTo>
                  <a:pt x="3" y="4"/>
                </a:lnTo>
                <a:lnTo>
                  <a:pt x="4" y="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3" name="Line 401"/>
          <xdr:cNvSpPr>
            <a:spLocks noChangeShapeType="1"/>
          </xdr:cNvSpPr>
        </xdr:nvSpPr>
        <xdr:spPr bwMode="auto">
          <a:xfrm>
            <a:off x="6590667" y="4897108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Freeform 402"/>
          <xdr:cNvSpPr>
            <a:spLocks/>
          </xdr:cNvSpPr>
        </xdr:nvSpPr>
        <xdr:spPr bwMode="auto">
          <a:xfrm>
            <a:off x="7429163" y="4720446"/>
            <a:ext cx="28652" cy="176662"/>
          </a:xfrm>
          <a:custGeom>
            <a:avLst/>
            <a:gdLst>
              <a:gd name="T0" fmla="*/ 2147483647 w 3"/>
              <a:gd name="T1" fmla="*/ 0 h 18"/>
              <a:gd name="T2" fmla="*/ 0 w 3"/>
              <a:gd name="T3" fmla="*/ 2147483647 h 18"/>
              <a:gd name="T4" fmla="*/ 0 w 3"/>
              <a:gd name="T5" fmla="*/ 2147483647 h 18"/>
              <a:gd name="T6" fmla="*/ 2147483647 w 3"/>
              <a:gd name="T7" fmla="*/ 2147483647 h 18"/>
              <a:gd name="T8" fmla="*/ 0 w 3"/>
              <a:gd name="T9" fmla="*/ 2147483647 h 1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18"/>
              <a:gd name="T17" fmla="*/ 3 w 3"/>
              <a:gd name="T18" fmla="*/ 18 h 1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18">
                <a:moveTo>
                  <a:pt x="3" y="0"/>
                </a:moveTo>
                <a:lnTo>
                  <a:pt x="0" y="6"/>
                </a:lnTo>
                <a:lnTo>
                  <a:pt x="0" y="7"/>
                </a:lnTo>
                <a:lnTo>
                  <a:pt x="1" y="10"/>
                </a:lnTo>
                <a:lnTo>
                  <a:pt x="0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5" name="Line 403"/>
          <xdr:cNvSpPr>
            <a:spLocks noChangeShapeType="1"/>
          </xdr:cNvSpPr>
        </xdr:nvSpPr>
        <xdr:spPr bwMode="auto">
          <a:xfrm flipV="1">
            <a:off x="7429163" y="4897108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" name="Line 404"/>
          <xdr:cNvSpPr>
            <a:spLocks noChangeShapeType="1"/>
          </xdr:cNvSpPr>
        </xdr:nvSpPr>
        <xdr:spPr bwMode="auto">
          <a:xfrm>
            <a:off x="8162599" y="4897108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" name="Freeform 405"/>
          <xdr:cNvSpPr>
            <a:spLocks/>
          </xdr:cNvSpPr>
        </xdr:nvSpPr>
        <xdr:spPr bwMode="auto">
          <a:xfrm>
            <a:off x="6590667" y="4906814"/>
            <a:ext cx="191020" cy="314499"/>
          </a:xfrm>
          <a:custGeom>
            <a:avLst/>
            <a:gdLst>
              <a:gd name="T0" fmla="*/ 0 w 20"/>
              <a:gd name="T1" fmla="*/ 0 h 32"/>
              <a:gd name="T2" fmla="*/ 2147483647 w 20"/>
              <a:gd name="T3" fmla="*/ 2147483647 h 32"/>
              <a:gd name="T4" fmla="*/ 2147483647 w 20"/>
              <a:gd name="T5" fmla="*/ 2147483647 h 32"/>
              <a:gd name="T6" fmla="*/ 2147483647 w 20"/>
              <a:gd name="T7" fmla="*/ 2147483647 h 32"/>
              <a:gd name="T8" fmla="*/ 2147483647 w 20"/>
              <a:gd name="T9" fmla="*/ 2147483647 h 32"/>
              <a:gd name="T10" fmla="*/ 2147483647 w 20"/>
              <a:gd name="T11" fmla="*/ 2147483647 h 32"/>
              <a:gd name="T12" fmla="*/ 2147483647 w 20"/>
              <a:gd name="T13" fmla="*/ 2147483647 h 32"/>
              <a:gd name="T14" fmla="*/ 2147483647 w 20"/>
              <a:gd name="T15" fmla="*/ 2147483647 h 32"/>
              <a:gd name="T16" fmla="*/ 2147483647 w 20"/>
              <a:gd name="T17" fmla="*/ 2147483647 h 32"/>
              <a:gd name="T18" fmla="*/ 2147483647 w 20"/>
              <a:gd name="T19" fmla="*/ 2147483647 h 32"/>
              <a:gd name="T20" fmla="*/ 2147483647 w 20"/>
              <a:gd name="T21" fmla="*/ 2147483647 h 32"/>
              <a:gd name="T22" fmla="*/ 2147483647 w 20"/>
              <a:gd name="T23" fmla="*/ 2147483647 h 32"/>
              <a:gd name="T24" fmla="*/ 2147483647 w 20"/>
              <a:gd name="T25" fmla="*/ 2147483647 h 3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0"/>
              <a:gd name="T40" fmla="*/ 0 h 32"/>
              <a:gd name="T41" fmla="*/ 20 w 20"/>
              <a:gd name="T42" fmla="*/ 32 h 3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0" h="32">
                <a:moveTo>
                  <a:pt x="0" y="0"/>
                </a:moveTo>
                <a:lnTo>
                  <a:pt x="6" y="8"/>
                </a:lnTo>
                <a:lnTo>
                  <a:pt x="10" y="11"/>
                </a:lnTo>
                <a:lnTo>
                  <a:pt x="20" y="16"/>
                </a:lnTo>
                <a:lnTo>
                  <a:pt x="19" y="18"/>
                </a:lnTo>
                <a:lnTo>
                  <a:pt x="17" y="22"/>
                </a:lnTo>
                <a:lnTo>
                  <a:pt x="16" y="23"/>
                </a:lnTo>
                <a:lnTo>
                  <a:pt x="15" y="24"/>
                </a:lnTo>
                <a:lnTo>
                  <a:pt x="14" y="25"/>
                </a:lnTo>
                <a:lnTo>
                  <a:pt x="14" y="26"/>
                </a:lnTo>
                <a:lnTo>
                  <a:pt x="13" y="29"/>
                </a:lnTo>
                <a:lnTo>
                  <a:pt x="13" y="30"/>
                </a:lnTo>
                <a:lnTo>
                  <a:pt x="13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8" name="Line 406"/>
          <xdr:cNvSpPr>
            <a:spLocks noChangeShapeType="1"/>
          </xdr:cNvSpPr>
        </xdr:nvSpPr>
        <xdr:spPr bwMode="auto">
          <a:xfrm flipV="1">
            <a:off x="6714830" y="52213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Freeform 407"/>
          <xdr:cNvSpPr>
            <a:spLocks/>
          </xdr:cNvSpPr>
        </xdr:nvSpPr>
        <xdr:spPr bwMode="auto">
          <a:xfrm>
            <a:off x="7199939" y="5112595"/>
            <a:ext cx="66857" cy="108719"/>
          </a:xfrm>
          <a:custGeom>
            <a:avLst/>
            <a:gdLst>
              <a:gd name="T0" fmla="*/ 0 w 7"/>
              <a:gd name="T1" fmla="*/ 2147483647 h 11"/>
              <a:gd name="T2" fmla="*/ 2147483647 w 7"/>
              <a:gd name="T3" fmla="*/ 2147483647 h 11"/>
              <a:gd name="T4" fmla="*/ 2147483647 w 7"/>
              <a:gd name="T5" fmla="*/ 2147483647 h 11"/>
              <a:gd name="T6" fmla="*/ 2147483647 w 7"/>
              <a:gd name="T7" fmla="*/ 2147483647 h 11"/>
              <a:gd name="T8" fmla="*/ 2147483647 w 7"/>
              <a:gd name="T9" fmla="*/ 2147483647 h 11"/>
              <a:gd name="T10" fmla="*/ 2147483647 w 7"/>
              <a:gd name="T11" fmla="*/ 2147483647 h 11"/>
              <a:gd name="T12" fmla="*/ 2147483647 w 7"/>
              <a:gd name="T13" fmla="*/ 2147483647 h 11"/>
              <a:gd name="T14" fmla="*/ 2147483647 w 7"/>
              <a:gd name="T15" fmla="*/ 2147483647 h 11"/>
              <a:gd name="T16" fmla="*/ 2147483647 w 7"/>
              <a:gd name="T17" fmla="*/ 2147483647 h 11"/>
              <a:gd name="T18" fmla="*/ 2147483647 w 7"/>
              <a:gd name="T19" fmla="*/ 0 h 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7"/>
              <a:gd name="T31" fmla="*/ 0 h 11"/>
              <a:gd name="T32" fmla="*/ 7 w 7"/>
              <a:gd name="T33" fmla="*/ 11 h 1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7" h="11">
                <a:moveTo>
                  <a:pt x="0" y="11"/>
                </a:moveTo>
                <a:lnTo>
                  <a:pt x="1" y="10"/>
                </a:lnTo>
                <a:lnTo>
                  <a:pt x="2" y="9"/>
                </a:lnTo>
                <a:lnTo>
                  <a:pt x="2" y="8"/>
                </a:lnTo>
                <a:lnTo>
                  <a:pt x="3" y="6"/>
                </a:lnTo>
                <a:lnTo>
                  <a:pt x="4" y="4"/>
                </a:lnTo>
                <a:lnTo>
                  <a:pt x="4" y="3"/>
                </a:lnTo>
                <a:lnTo>
                  <a:pt x="6" y="1"/>
                </a:lnTo>
                <a:lnTo>
                  <a:pt x="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0" name="Line 408"/>
          <xdr:cNvSpPr>
            <a:spLocks noChangeShapeType="1"/>
          </xdr:cNvSpPr>
        </xdr:nvSpPr>
        <xdr:spPr bwMode="auto">
          <a:xfrm flipV="1">
            <a:off x="7199939" y="52213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" name="Freeform 409"/>
          <xdr:cNvSpPr>
            <a:spLocks/>
          </xdr:cNvSpPr>
        </xdr:nvSpPr>
        <xdr:spPr bwMode="auto">
          <a:xfrm>
            <a:off x="7266795" y="4906814"/>
            <a:ext cx="162368" cy="205780"/>
          </a:xfrm>
          <a:custGeom>
            <a:avLst/>
            <a:gdLst>
              <a:gd name="T0" fmla="*/ 0 w 17"/>
              <a:gd name="T1" fmla="*/ 2147483647 h 21"/>
              <a:gd name="T2" fmla="*/ 2147483647 w 17"/>
              <a:gd name="T3" fmla="*/ 2147483647 h 21"/>
              <a:gd name="T4" fmla="*/ 2147483647 w 17"/>
              <a:gd name="T5" fmla="*/ 2147483647 h 21"/>
              <a:gd name="T6" fmla="*/ 2147483647 w 17"/>
              <a:gd name="T7" fmla="*/ 2147483647 h 21"/>
              <a:gd name="T8" fmla="*/ 2147483647 w 17"/>
              <a:gd name="T9" fmla="*/ 2147483647 h 21"/>
              <a:gd name="T10" fmla="*/ 2147483647 w 17"/>
              <a:gd name="T11" fmla="*/ 2147483647 h 21"/>
              <a:gd name="T12" fmla="*/ 2147483647 w 17"/>
              <a:gd name="T13" fmla="*/ 2147483647 h 21"/>
              <a:gd name="T14" fmla="*/ 2147483647 w 17"/>
              <a:gd name="T15" fmla="*/ 2147483647 h 21"/>
              <a:gd name="T16" fmla="*/ 2147483647 w 17"/>
              <a:gd name="T17" fmla="*/ 2147483647 h 21"/>
              <a:gd name="T18" fmla="*/ 2147483647 w 17"/>
              <a:gd name="T19" fmla="*/ 2147483647 h 21"/>
              <a:gd name="T20" fmla="*/ 2147483647 w 17"/>
              <a:gd name="T21" fmla="*/ 2147483647 h 21"/>
              <a:gd name="T22" fmla="*/ 2147483647 w 17"/>
              <a:gd name="T23" fmla="*/ 2147483647 h 21"/>
              <a:gd name="T24" fmla="*/ 2147483647 w 17"/>
              <a:gd name="T25" fmla="*/ 2147483647 h 21"/>
              <a:gd name="T26" fmla="*/ 2147483647 w 17"/>
              <a:gd name="T27" fmla="*/ 2147483647 h 21"/>
              <a:gd name="T28" fmla="*/ 2147483647 w 17"/>
              <a:gd name="T29" fmla="*/ 2147483647 h 21"/>
              <a:gd name="T30" fmla="*/ 2147483647 w 17"/>
              <a:gd name="T31" fmla="*/ 0 h 21"/>
              <a:gd name="T32" fmla="*/ 2147483647 w 17"/>
              <a:gd name="T33" fmla="*/ 0 h 21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7"/>
              <a:gd name="T52" fmla="*/ 0 h 21"/>
              <a:gd name="T53" fmla="*/ 17 w 17"/>
              <a:gd name="T54" fmla="*/ 21 h 21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7" h="21">
                <a:moveTo>
                  <a:pt x="0" y="21"/>
                </a:moveTo>
                <a:lnTo>
                  <a:pt x="1" y="21"/>
                </a:lnTo>
                <a:lnTo>
                  <a:pt x="2" y="20"/>
                </a:lnTo>
                <a:lnTo>
                  <a:pt x="3" y="20"/>
                </a:lnTo>
                <a:lnTo>
                  <a:pt x="5" y="19"/>
                </a:lnTo>
                <a:lnTo>
                  <a:pt x="6" y="18"/>
                </a:lnTo>
                <a:lnTo>
                  <a:pt x="9" y="15"/>
                </a:lnTo>
                <a:lnTo>
                  <a:pt x="10" y="15"/>
                </a:lnTo>
                <a:lnTo>
                  <a:pt x="11" y="13"/>
                </a:lnTo>
                <a:lnTo>
                  <a:pt x="12" y="12"/>
                </a:lnTo>
                <a:lnTo>
                  <a:pt x="13" y="11"/>
                </a:lnTo>
                <a:lnTo>
                  <a:pt x="14" y="11"/>
                </a:lnTo>
                <a:lnTo>
                  <a:pt x="15" y="6"/>
                </a:lnTo>
                <a:lnTo>
                  <a:pt x="15" y="5"/>
                </a:lnTo>
                <a:lnTo>
                  <a:pt x="16" y="1"/>
                </a:lnTo>
                <a:lnTo>
                  <a:pt x="1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2" name="Line 410"/>
          <xdr:cNvSpPr>
            <a:spLocks noChangeShapeType="1"/>
          </xdr:cNvSpPr>
        </xdr:nvSpPr>
        <xdr:spPr bwMode="auto">
          <a:xfrm>
            <a:off x="8162599" y="4906814"/>
            <a:ext cx="9551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Freeform 411"/>
          <xdr:cNvSpPr>
            <a:spLocks/>
          </xdr:cNvSpPr>
        </xdr:nvSpPr>
        <xdr:spPr bwMode="auto">
          <a:xfrm>
            <a:off x="8294319" y="5201901"/>
            <a:ext cx="57307" cy="9707"/>
          </a:xfrm>
          <a:custGeom>
            <a:avLst/>
            <a:gdLst>
              <a:gd name="T0" fmla="*/ 0 w 6"/>
              <a:gd name="T1" fmla="*/ 2147483647 h 1"/>
              <a:gd name="T2" fmla="*/ 2147483647 w 6"/>
              <a:gd name="T3" fmla="*/ 0 h 1"/>
              <a:gd name="T4" fmla="*/ 2147483647 w 6"/>
              <a:gd name="T5" fmla="*/ 0 h 1"/>
              <a:gd name="T6" fmla="*/ 0 60000 65536"/>
              <a:gd name="T7" fmla="*/ 0 60000 65536"/>
              <a:gd name="T8" fmla="*/ 0 60000 65536"/>
              <a:gd name="T9" fmla="*/ 0 w 6"/>
              <a:gd name="T10" fmla="*/ 0 h 1"/>
              <a:gd name="T11" fmla="*/ 6 w 6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1">
                <a:moveTo>
                  <a:pt x="0" y="1"/>
                </a:moveTo>
                <a:lnTo>
                  <a:pt x="5" y="0"/>
                </a:lnTo>
                <a:lnTo>
                  <a:pt x="6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4" name="Line 412"/>
          <xdr:cNvSpPr>
            <a:spLocks noChangeShapeType="1"/>
          </xdr:cNvSpPr>
        </xdr:nvSpPr>
        <xdr:spPr bwMode="auto">
          <a:xfrm flipV="1">
            <a:off x="8256115" y="5211607"/>
            <a:ext cx="38204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" name="Freeform 413"/>
          <xdr:cNvSpPr>
            <a:spLocks/>
          </xdr:cNvSpPr>
        </xdr:nvSpPr>
        <xdr:spPr bwMode="auto">
          <a:xfrm>
            <a:off x="8172150" y="4926226"/>
            <a:ext cx="57307" cy="295087"/>
          </a:xfrm>
          <a:custGeom>
            <a:avLst/>
            <a:gdLst>
              <a:gd name="T0" fmla="*/ 0 w 6"/>
              <a:gd name="T1" fmla="*/ 0 h 30"/>
              <a:gd name="T2" fmla="*/ 0 w 6"/>
              <a:gd name="T3" fmla="*/ 2147483647 h 30"/>
              <a:gd name="T4" fmla="*/ 0 w 6"/>
              <a:gd name="T5" fmla="*/ 2147483647 h 30"/>
              <a:gd name="T6" fmla="*/ 0 w 6"/>
              <a:gd name="T7" fmla="*/ 2147483647 h 30"/>
              <a:gd name="T8" fmla="*/ 0 w 6"/>
              <a:gd name="T9" fmla="*/ 2147483647 h 30"/>
              <a:gd name="T10" fmla="*/ 0 w 6"/>
              <a:gd name="T11" fmla="*/ 2147483647 h 30"/>
              <a:gd name="T12" fmla="*/ 2147483647 w 6"/>
              <a:gd name="T13" fmla="*/ 2147483647 h 30"/>
              <a:gd name="T14" fmla="*/ 2147483647 w 6"/>
              <a:gd name="T15" fmla="*/ 2147483647 h 30"/>
              <a:gd name="T16" fmla="*/ 2147483647 w 6"/>
              <a:gd name="T17" fmla="*/ 2147483647 h 3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"/>
              <a:gd name="T28" fmla="*/ 0 h 30"/>
              <a:gd name="T29" fmla="*/ 6 w 6"/>
              <a:gd name="T30" fmla="*/ 30 h 3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" h="30">
                <a:moveTo>
                  <a:pt x="0" y="0"/>
                </a:moveTo>
                <a:lnTo>
                  <a:pt x="0" y="1"/>
                </a:lnTo>
                <a:lnTo>
                  <a:pt x="0" y="2"/>
                </a:lnTo>
                <a:lnTo>
                  <a:pt x="4" y="22"/>
                </a:lnTo>
                <a:lnTo>
                  <a:pt x="6" y="3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6" name="Line 414"/>
          <xdr:cNvSpPr>
            <a:spLocks noChangeShapeType="1"/>
          </xdr:cNvSpPr>
        </xdr:nvSpPr>
        <xdr:spPr bwMode="auto">
          <a:xfrm>
            <a:off x="8229457" y="52213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5"/>
          <xdr:cNvSpPr>
            <a:spLocks noChangeShapeType="1"/>
          </xdr:cNvSpPr>
        </xdr:nvSpPr>
        <xdr:spPr bwMode="auto">
          <a:xfrm flipV="1">
            <a:off x="8237013" y="5221314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" name="Freeform 416"/>
          <xdr:cNvSpPr>
            <a:spLocks/>
          </xdr:cNvSpPr>
        </xdr:nvSpPr>
        <xdr:spPr bwMode="auto">
          <a:xfrm>
            <a:off x="6714830" y="5308670"/>
            <a:ext cx="105061" cy="19412"/>
          </a:xfrm>
          <a:custGeom>
            <a:avLst/>
            <a:gdLst>
              <a:gd name="T0" fmla="*/ 0 w 11"/>
              <a:gd name="T1" fmla="*/ 2147483647 h 2"/>
              <a:gd name="T2" fmla="*/ 2147483647 w 11"/>
              <a:gd name="T3" fmla="*/ 2147483647 h 2"/>
              <a:gd name="T4" fmla="*/ 2147483647 w 11"/>
              <a:gd name="T5" fmla="*/ 2147483647 h 2"/>
              <a:gd name="T6" fmla="*/ 2147483647 w 11"/>
              <a:gd name="T7" fmla="*/ 2147483647 h 2"/>
              <a:gd name="T8" fmla="*/ 2147483647 w 11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1"/>
              <a:gd name="T16" fmla="*/ 0 h 2"/>
              <a:gd name="T17" fmla="*/ 11 w 11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1" h="2">
                <a:moveTo>
                  <a:pt x="0" y="2"/>
                </a:moveTo>
                <a:lnTo>
                  <a:pt x="1" y="1"/>
                </a:lnTo>
                <a:lnTo>
                  <a:pt x="7" y="1"/>
                </a:lnTo>
                <a:lnTo>
                  <a:pt x="8" y="1"/>
                </a:lnTo>
                <a:lnTo>
                  <a:pt x="1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9" name="Freeform 417"/>
          <xdr:cNvSpPr>
            <a:spLocks/>
          </xdr:cNvSpPr>
        </xdr:nvSpPr>
        <xdr:spPr bwMode="auto">
          <a:xfrm>
            <a:off x="6552463" y="5231021"/>
            <a:ext cx="162368" cy="137836"/>
          </a:xfrm>
          <a:custGeom>
            <a:avLst/>
            <a:gdLst>
              <a:gd name="T0" fmla="*/ 0 w 17"/>
              <a:gd name="T1" fmla="*/ 2147483647 h 14"/>
              <a:gd name="T2" fmla="*/ 2147483647 w 17"/>
              <a:gd name="T3" fmla="*/ 2147483647 h 14"/>
              <a:gd name="T4" fmla="*/ 2147483647 w 17"/>
              <a:gd name="T5" fmla="*/ 2147483647 h 14"/>
              <a:gd name="T6" fmla="*/ 2147483647 w 17"/>
              <a:gd name="T7" fmla="*/ 2147483647 h 14"/>
              <a:gd name="T8" fmla="*/ 2147483647 w 17"/>
              <a:gd name="T9" fmla="*/ 2147483647 h 14"/>
              <a:gd name="T10" fmla="*/ 2147483647 w 17"/>
              <a:gd name="T11" fmla="*/ 2147483647 h 14"/>
              <a:gd name="T12" fmla="*/ 2147483647 w 17"/>
              <a:gd name="T13" fmla="*/ 2147483647 h 14"/>
              <a:gd name="T14" fmla="*/ 2147483647 w 17"/>
              <a:gd name="T15" fmla="*/ 0 h 1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7"/>
              <a:gd name="T25" fmla="*/ 0 h 14"/>
              <a:gd name="T26" fmla="*/ 17 w 17"/>
              <a:gd name="T27" fmla="*/ 14 h 1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7" h="14">
                <a:moveTo>
                  <a:pt x="0" y="14"/>
                </a:moveTo>
                <a:lnTo>
                  <a:pt x="7" y="13"/>
                </a:lnTo>
                <a:lnTo>
                  <a:pt x="12" y="12"/>
                </a:lnTo>
                <a:lnTo>
                  <a:pt x="13" y="10"/>
                </a:lnTo>
                <a:lnTo>
                  <a:pt x="17" y="10"/>
                </a:lnTo>
                <a:lnTo>
                  <a:pt x="16" y="5"/>
                </a:lnTo>
                <a:lnTo>
                  <a:pt x="17" y="4"/>
                </a:lnTo>
                <a:lnTo>
                  <a:pt x="1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0" name="Freeform 418"/>
          <xdr:cNvSpPr>
            <a:spLocks/>
          </xdr:cNvSpPr>
        </xdr:nvSpPr>
        <xdr:spPr bwMode="auto">
          <a:xfrm>
            <a:off x="6819892" y="5289257"/>
            <a:ext cx="189027" cy="19412"/>
          </a:xfrm>
          <a:custGeom>
            <a:avLst/>
            <a:gdLst>
              <a:gd name="T0" fmla="*/ 0 w 20"/>
              <a:gd name="T1" fmla="*/ 2147483647 h 2"/>
              <a:gd name="T2" fmla="*/ 2147483647 w 20"/>
              <a:gd name="T3" fmla="*/ 2147483647 h 2"/>
              <a:gd name="T4" fmla="*/ 2147483647 w 20"/>
              <a:gd name="T5" fmla="*/ 2147483647 h 2"/>
              <a:gd name="T6" fmla="*/ 2147483647 w 20"/>
              <a:gd name="T7" fmla="*/ 2147483647 h 2"/>
              <a:gd name="T8" fmla="*/ 2147483647 w 20"/>
              <a:gd name="T9" fmla="*/ 2147483647 h 2"/>
              <a:gd name="T10" fmla="*/ 2147483647 w 20"/>
              <a:gd name="T11" fmla="*/ 0 h 2"/>
              <a:gd name="T12" fmla="*/ 2147483647 w 20"/>
              <a:gd name="T13" fmla="*/ 0 h 2"/>
              <a:gd name="T14" fmla="*/ 2147483647 w 20"/>
              <a:gd name="T15" fmla="*/ 0 h 2"/>
              <a:gd name="T16" fmla="*/ 2147483647 w 20"/>
              <a:gd name="T17" fmla="*/ 0 h 2"/>
              <a:gd name="T18" fmla="*/ 2147483647 w 20"/>
              <a:gd name="T19" fmla="*/ 0 h 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0"/>
              <a:gd name="T31" fmla="*/ 0 h 2"/>
              <a:gd name="T32" fmla="*/ 20 w 20"/>
              <a:gd name="T33" fmla="*/ 2 h 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0" h="2">
                <a:moveTo>
                  <a:pt x="0" y="2"/>
                </a:moveTo>
                <a:lnTo>
                  <a:pt x="1" y="2"/>
                </a:lnTo>
                <a:lnTo>
                  <a:pt x="2" y="2"/>
                </a:lnTo>
                <a:lnTo>
                  <a:pt x="6" y="1"/>
                </a:lnTo>
                <a:lnTo>
                  <a:pt x="7" y="1"/>
                </a:lnTo>
                <a:lnTo>
                  <a:pt x="12" y="0"/>
                </a:lnTo>
                <a:lnTo>
                  <a:pt x="13" y="0"/>
                </a:lnTo>
                <a:lnTo>
                  <a:pt x="18" y="0"/>
                </a:lnTo>
                <a:lnTo>
                  <a:pt x="19" y="0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1" name="Freeform 419"/>
          <xdr:cNvSpPr>
            <a:spLocks/>
          </xdr:cNvSpPr>
        </xdr:nvSpPr>
        <xdr:spPr bwMode="auto">
          <a:xfrm>
            <a:off x="7209489" y="5250433"/>
            <a:ext cx="57307" cy="29119"/>
          </a:xfrm>
          <a:custGeom>
            <a:avLst/>
            <a:gdLst>
              <a:gd name="T0" fmla="*/ 0 w 6"/>
              <a:gd name="T1" fmla="*/ 0 h 3"/>
              <a:gd name="T2" fmla="*/ 2147483647 w 6"/>
              <a:gd name="T3" fmla="*/ 0 h 3"/>
              <a:gd name="T4" fmla="*/ 2147483647 w 6"/>
              <a:gd name="T5" fmla="*/ 2147483647 h 3"/>
              <a:gd name="T6" fmla="*/ 2147483647 w 6"/>
              <a:gd name="T7" fmla="*/ 2147483647 h 3"/>
              <a:gd name="T8" fmla="*/ 2147483647 w 6"/>
              <a:gd name="T9" fmla="*/ 2147483647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3"/>
              <a:gd name="T17" fmla="*/ 6 w 6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3">
                <a:moveTo>
                  <a:pt x="0" y="0"/>
                </a:moveTo>
                <a:lnTo>
                  <a:pt x="2" y="0"/>
                </a:lnTo>
                <a:lnTo>
                  <a:pt x="3" y="1"/>
                </a:lnTo>
                <a:lnTo>
                  <a:pt x="6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2" name="Line 420"/>
          <xdr:cNvSpPr>
            <a:spLocks noChangeShapeType="1"/>
          </xdr:cNvSpPr>
        </xdr:nvSpPr>
        <xdr:spPr bwMode="auto">
          <a:xfrm flipV="1">
            <a:off x="7199939" y="5231021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3" name="Freeform 421"/>
          <xdr:cNvSpPr>
            <a:spLocks/>
          </xdr:cNvSpPr>
        </xdr:nvSpPr>
        <xdr:spPr bwMode="auto">
          <a:xfrm>
            <a:off x="7008918" y="5250433"/>
            <a:ext cx="200571" cy="38825"/>
          </a:xfrm>
          <a:custGeom>
            <a:avLst/>
            <a:gdLst>
              <a:gd name="T0" fmla="*/ 0 w 21"/>
              <a:gd name="T1" fmla="*/ 2147483647 h 4"/>
              <a:gd name="T2" fmla="*/ 2147483647 w 21"/>
              <a:gd name="T3" fmla="*/ 2147483647 h 4"/>
              <a:gd name="T4" fmla="*/ 2147483647 w 21"/>
              <a:gd name="T5" fmla="*/ 2147483647 h 4"/>
              <a:gd name="T6" fmla="*/ 2147483647 w 21"/>
              <a:gd name="T7" fmla="*/ 2147483647 h 4"/>
              <a:gd name="T8" fmla="*/ 2147483647 w 21"/>
              <a:gd name="T9" fmla="*/ 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1"/>
              <a:gd name="T16" fmla="*/ 0 h 4"/>
              <a:gd name="T17" fmla="*/ 21 w 21"/>
              <a:gd name="T18" fmla="*/ 4 h 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1" h="4">
                <a:moveTo>
                  <a:pt x="0" y="4"/>
                </a:moveTo>
                <a:lnTo>
                  <a:pt x="3" y="3"/>
                </a:lnTo>
                <a:lnTo>
                  <a:pt x="16" y="2"/>
                </a:lnTo>
                <a:lnTo>
                  <a:pt x="17" y="1"/>
                </a:lnTo>
                <a:lnTo>
                  <a:pt x="2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4" name="Freeform 422"/>
          <xdr:cNvSpPr>
            <a:spLocks/>
          </xdr:cNvSpPr>
        </xdr:nvSpPr>
        <xdr:spPr bwMode="auto">
          <a:xfrm>
            <a:off x="7266795" y="5279552"/>
            <a:ext cx="191020" cy="9707"/>
          </a:xfrm>
          <a:custGeom>
            <a:avLst/>
            <a:gdLst>
              <a:gd name="T0" fmla="*/ 0 w 20"/>
              <a:gd name="T1" fmla="*/ 2147483647 h 1"/>
              <a:gd name="T2" fmla="*/ 2147483647 w 20"/>
              <a:gd name="T3" fmla="*/ 2147483647 h 1"/>
              <a:gd name="T4" fmla="*/ 2147483647 w 20"/>
              <a:gd name="T5" fmla="*/ 2147483647 h 1"/>
              <a:gd name="T6" fmla="*/ 2147483647 w 20"/>
              <a:gd name="T7" fmla="*/ 2147483647 h 1"/>
              <a:gd name="T8" fmla="*/ 2147483647 w 20"/>
              <a:gd name="T9" fmla="*/ 0 h 1"/>
              <a:gd name="T10" fmla="*/ 2147483647 w 20"/>
              <a:gd name="T11" fmla="*/ 0 h 1"/>
              <a:gd name="T12" fmla="*/ 2147483647 w 20"/>
              <a:gd name="T13" fmla="*/ 2147483647 h 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0"/>
              <a:gd name="T22" fmla="*/ 0 h 1"/>
              <a:gd name="T23" fmla="*/ 20 w 20"/>
              <a:gd name="T24" fmla="*/ 1 h 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0" h="1">
                <a:moveTo>
                  <a:pt x="0" y="1"/>
                </a:moveTo>
                <a:lnTo>
                  <a:pt x="1" y="1"/>
                </a:lnTo>
                <a:lnTo>
                  <a:pt x="2" y="1"/>
                </a:lnTo>
                <a:lnTo>
                  <a:pt x="5" y="1"/>
                </a:lnTo>
                <a:lnTo>
                  <a:pt x="10" y="0"/>
                </a:lnTo>
                <a:lnTo>
                  <a:pt x="15" y="0"/>
                </a:lnTo>
                <a:lnTo>
                  <a:pt x="2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5" name="Freeform 423"/>
          <xdr:cNvSpPr>
            <a:spLocks/>
          </xdr:cNvSpPr>
        </xdr:nvSpPr>
        <xdr:spPr bwMode="auto">
          <a:xfrm>
            <a:off x="7457816" y="5298964"/>
            <a:ext cx="179477" cy="50480"/>
          </a:xfrm>
          <a:custGeom>
            <a:avLst/>
            <a:gdLst>
              <a:gd name="T0" fmla="*/ 2147483647 w 19"/>
              <a:gd name="T1" fmla="*/ 2147483647 h 5"/>
              <a:gd name="T2" fmla="*/ 2147483647 w 19"/>
              <a:gd name="T3" fmla="*/ 2147483647 h 5"/>
              <a:gd name="T4" fmla="*/ 2147483647 w 19"/>
              <a:gd name="T5" fmla="*/ 2147483647 h 5"/>
              <a:gd name="T6" fmla="*/ 2147483647 w 19"/>
              <a:gd name="T7" fmla="*/ 2147483647 h 5"/>
              <a:gd name="T8" fmla="*/ 2147483647 w 19"/>
              <a:gd name="T9" fmla="*/ 2147483647 h 5"/>
              <a:gd name="T10" fmla="*/ 2147483647 w 19"/>
              <a:gd name="T11" fmla="*/ 0 h 5"/>
              <a:gd name="T12" fmla="*/ 0 w 19"/>
              <a:gd name="T13" fmla="*/ 0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9"/>
              <a:gd name="T22" fmla="*/ 0 h 5"/>
              <a:gd name="T23" fmla="*/ 19 w 19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9" h="5">
                <a:moveTo>
                  <a:pt x="19" y="5"/>
                </a:moveTo>
                <a:lnTo>
                  <a:pt x="18" y="4"/>
                </a:lnTo>
                <a:lnTo>
                  <a:pt x="13" y="3"/>
                </a:lnTo>
                <a:lnTo>
                  <a:pt x="12" y="2"/>
                </a:lnTo>
                <a:lnTo>
                  <a:pt x="7" y="1"/>
                </a:lnTo>
                <a:lnTo>
                  <a:pt x="4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6" name="Freeform 424"/>
          <xdr:cNvSpPr>
            <a:spLocks/>
          </xdr:cNvSpPr>
        </xdr:nvSpPr>
        <xdr:spPr bwMode="auto">
          <a:xfrm>
            <a:off x="7560884" y="5318376"/>
            <a:ext cx="162368" cy="227141"/>
          </a:xfrm>
          <a:custGeom>
            <a:avLst/>
            <a:gdLst>
              <a:gd name="T0" fmla="*/ 2147483647 w 17"/>
              <a:gd name="T1" fmla="*/ 2147483647 h 23"/>
              <a:gd name="T2" fmla="*/ 2147483647 w 17"/>
              <a:gd name="T3" fmla="*/ 2147483647 h 23"/>
              <a:gd name="T4" fmla="*/ 2147483647 w 17"/>
              <a:gd name="T5" fmla="*/ 2147483647 h 23"/>
              <a:gd name="T6" fmla="*/ 2147483647 w 17"/>
              <a:gd name="T7" fmla="*/ 2147483647 h 23"/>
              <a:gd name="T8" fmla="*/ 2147483647 w 17"/>
              <a:gd name="T9" fmla="*/ 2147483647 h 23"/>
              <a:gd name="T10" fmla="*/ 2147483647 w 17"/>
              <a:gd name="T11" fmla="*/ 2147483647 h 23"/>
              <a:gd name="T12" fmla="*/ 2147483647 w 17"/>
              <a:gd name="T13" fmla="*/ 2147483647 h 23"/>
              <a:gd name="T14" fmla="*/ 2147483647 w 17"/>
              <a:gd name="T15" fmla="*/ 2147483647 h 23"/>
              <a:gd name="T16" fmla="*/ 2147483647 w 17"/>
              <a:gd name="T17" fmla="*/ 2147483647 h 23"/>
              <a:gd name="T18" fmla="*/ 2147483647 w 17"/>
              <a:gd name="T19" fmla="*/ 2147483647 h 23"/>
              <a:gd name="T20" fmla="*/ 0 w 17"/>
              <a:gd name="T21" fmla="*/ 2147483647 h 23"/>
              <a:gd name="T22" fmla="*/ 2147483647 w 17"/>
              <a:gd name="T23" fmla="*/ 2147483647 h 23"/>
              <a:gd name="T24" fmla="*/ 2147483647 w 17"/>
              <a:gd name="T25" fmla="*/ 2147483647 h 23"/>
              <a:gd name="T26" fmla="*/ 2147483647 w 17"/>
              <a:gd name="T27" fmla="*/ 2147483647 h 23"/>
              <a:gd name="T28" fmla="*/ 2147483647 w 17"/>
              <a:gd name="T29" fmla="*/ 2147483647 h 23"/>
              <a:gd name="T30" fmla="*/ 2147483647 w 17"/>
              <a:gd name="T31" fmla="*/ 0 h 23"/>
              <a:gd name="T32" fmla="*/ 2147483647 w 17"/>
              <a:gd name="T33" fmla="*/ 0 h 23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7"/>
              <a:gd name="T52" fmla="*/ 0 h 23"/>
              <a:gd name="T53" fmla="*/ 17 w 17"/>
              <a:gd name="T54" fmla="*/ 23 h 23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7" h="23">
                <a:moveTo>
                  <a:pt x="5" y="23"/>
                </a:moveTo>
                <a:lnTo>
                  <a:pt x="4" y="22"/>
                </a:lnTo>
                <a:lnTo>
                  <a:pt x="3" y="21"/>
                </a:lnTo>
                <a:lnTo>
                  <a:pt x="3" y="20"/>
                </a:lnTo>
                <a:lnTo>
                  <a:pt x="2" y="18"/>
                </a:lnTo>
                <a:lnTo>
                  <a:pt x="2" y="17"/>
                </a:lnTo>
                <a:lnTo>
                  <a:pt x="1" y="14"/>
                </a:lnTo>
                <a:lnTo>
                  <a:pt x="1" y="11"/>
                </a:lnTo>
                <a:lnTo>
                  <a:pt x="1" y="10"/>
                </a:lnTo>
                <a:lnTo>
                  <a:pt x="1" y="6"/>
                </a:lnTo>
                <a:lnTo>
                  <a:pt x="0" y="4"/>
                </a:lnTo>
                <a:lnTo>
                  <a:pt x="3" y="4"/>
                </a:lnTo>
                <a:lnTo>
                  <a:pt x="6" y="3"/>
                </a:lnTo>
                <a:lnTo>
                  <a:pt x="8" y="1"/>
                </a:lnTo>
                <a:lnTo>
                  <a:pt x="10" y="1"/>
                </a:lnTo>
                <a:lnTo>
                  <a:pt x="16" y="0"/>
                </a:lnTo>
                <a:lnTo>
                  <a:pt x="1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7" name="Line 425"/>
          <xdr:cNvSpPr>
            <a:spLocks noChangeShapeType="1"/>
          </xdr:cNvSpPr>
        </xdr:nvSpPr>
        <xdr:spPr bwMode="auto">
          <a:xfrm>
            <a:off x="7608640" y="5545519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Freeform 426"/>
          <xdr:cNvSpPr>
            <a:spLocks/>
          </xdr:cNvSpPr>
        </xdr:nvSpPr>
        <xdr:spPr bwMode="auto">
          <a:xfrm>
            <a:off x="7723252" y="5308670"/>
            <a:ext cx="181470" cy="9707"/>
          </a:xfrm>
          <a:custGeom>
            <a:avLst/>
            <a:gdLst>
              <a:gd name="T0" fmla="*/ 0 w 19"/>
              <a:gd name="T1" fmla="*/ 2147483647 h 1"/>
              <a:gd name="T2" fmla="*/ 2147483647 w 19"/>
              <a:gd name="T3" fmla="*/ 2147483647 h 1"/>
              <a:gd name="T4" fmla="*/ 2147483647 w 19"/>
              <a:gd name="T5" fmla="*/ 2147483647 h 1"/>
              <a:gd name="T6" fmla="*/ 2147483647 w 19"/>
              <a:gd name="T7" fmla="*/ 2147483647 h 1"/>
              <a:gd name="T8" fmla="*/ 2147483647 w 19"/>
              <a:gd name="T9" fmla="*/ 2147483647 h 1"/>
              <a:gd name="T10" fmla="*/ 2147483647 w 19"/>
              <a:gd name="T11" fmla="*/ 0 h 1"/>
              <a:gd name="T12" fmla="*/ 2147483647 w 19"/>
              <a:gd name="T13" fmla="*/ 0 h 1"/>
              <a:gd name="T14" fmla="*/ 2147483647 w 19"/>
              <a:gd name="T15" fmla="*/ 0 h 1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9"/>
              <a:gd name="T25" fmla="*/ 0 h 1"/>
              <a:gd name="T26" fmla="*/ 19 w 19"/>
              <a:gd name="T27" fmla="*/ 1 h 1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9" h="1">
                <a:moveTo>
                  <a:pt x="0" y="1"/>
                </a:moveTo>
                <a:lnTo>
                  <a:pt x="1" y="1"/>
                </a:lnTo>
                <a:lnTo>
                  <a:pt x="4" y="1"/>
                </a:lnTo>
                <a:lnTo>
                  <a:pt x="5" y="1"/>
                </a:lnTo>
                <a:lnTo>
                  <a:pt x="6" y="1"/>
                </a:lnTo>
                <a:lnTo>
                  <a:pt x="14" y="0"/>
                </a:lnTo>
                <a:lnTo>
                  <a:pt x="16" y="0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9" name="Freeform 427"/>
          <xdr:cNvSpPr>
            <a:spLocks/>
          </xdr:cNvSpPr>
        </xdr:nvSpPr>
        <xdr:spPr bwMode="auto">
          <a:xfrm>
            <a:off x="8114843" y="5260139"/>
            <a:ext cx="57307" cy="19412"/>
          </a:xfrm>
          <a:custGeom>
            <a:avLst/>
            <a:gdLst>
              <a:gd name="T0" fmla="*/ 0 w 6"/>
              <a:gd name="T1" fmla="*/ 0 h 2"/>
              <a:gd name="T2" fmla="*/ 2147483647 w 6"/>
              <a:gd name="T3" fmla="*/ 2147483647 h 2"/>
              <a:gd name="T4" fmla="*/ 2147483647 w 6"/>
              <a:gd name="T5" fmla="*/ 2147483647 h 2"/>
              <a:gd name="T6" fmla="*/ 0 60000 65536"/>
              <a:gd name="T7" fmla="*/ 0 60000 65536"/>
              <a:gd name="T8" fmla="*/ 0 60000 65536"/>
              <a:gd name="T9" fmla="*/ 0 w 6"/>
              <a:gd name="T10" fmla="*/ 0 h 2"/>
              <a:gd name="T11" fmla="*/ 6 w 6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2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0" name="Freeform 428"/>
          <xdr:cNvSpPr>
            <a:spLocks/>
          </xdr:cNvSpPr>
        </xdr:nvSpPr>
        <xdr:spPr bwMode="auto">
          <a:xfrm>
            <a:off x="7904721" y="5250433"/>
            <a:ext cx="267429" cy="58238"/>
          </a:xfrm>
          <a:custGeom>
            <a:avLst/>
            <a:gdLst>
              <a:gd name="T0" fmla="*/ 0 w 28"/>
              <a:gd name="T1" fmla="*/ 2147483647 h 6"/>
              <a:gd name="T2" fmla="*/ 2147483647 w 28"/>
              <a:gd name="T3" fmla="*/ 2147483647 h 6"/>
              <a:gd name="T4" fmla="*/ 2147483647 w 28"/>
              <a:gd name="T5" fmla="*/ 2147483647 h 6"/>
              <a:gd name="T6" fmla="*/ 2147483647 w 28"/>
              <a:gd name="T7" fmla="*/ 2147483647 h 6"/>
              <a:gd name="T8" fmla="*/ 2147483647 w 28"/>
              <a:gd name="T9" fmla="*/ 2147483647 h 6"/>
              <a:gd name="T10" fmla="*/ 2147483647 w 28"/>
              <a:gd name="T11" fmla="*/ 2147483647 h 6"/>
              <a:gd name="T12" fmla="*/ 2147483647 w 28"/>
              <a:gd name="T13" fmla="*/ 2147483647 h 6"/>
              <a:gd name="T14" fmla="*/ 2147483647 w 28"/>
              <a:gd name="T15" fmla="*/ 2147483647 h 6"/>
              <a:gd name="T16" fmla="*/ 2147483647 w 28"/>
              <a:gd name="T17" fmla="*/ 0 h 6"/>
              <a:gd name="T18" fmla="*/ 2147483647 w 28"/>
              <a:gd name="T19" fmla="*/ 0 h 6"/>
              <a:gd name="T20" fmla="*/ 2147483647 w 28"/>
              <a:gd name="T21" fmla="*/ 0 h 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8"/>
              <a:gd name="T34" fmla="*/ 0 h 6"/>
              <a:gd name="T35" fmla="*/ 28 w 28"/>
              <a:gd name="T36" fmla="*/ 6 h 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8" h="6">
                <a:moveTo>
                  <a:pt x="0" y="6"/>
                </a:moveTo>
                <a:lnTo>
                  <a:pt x="4" y="5"/>
                </a:lnTo>
                <a:lnTo>
                  <a:pt x="6" y="5"/>
                </a:lnTo>
                <a:lnTo>
                  <a:pt x="15" y="3"/>
                </a:lnTo>
                <a:lnTo>
                  <a:pt x="18" y="2"/>
                </a:lnTo>
                <a:lnTo>
                  <a:pt x="19" y="2"/>
                </a:lnTo>
                <a:lnTo>
                  <a:pt x="22" y="1"/>
                </a:lnTo>
                <a:lnTo>
                  <a:pt x="23" y="1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1" name="Line 429"/>
          <xdr:cNvSpPr>
            <a:spLocks noChangeShapeType="1"/>
          </xdr:cNvSpPr>
        </xdr:nvSpPr>
        <xdr:spPr bwMode="auto">
          <a:xfrm>
            <a:off x="8229457" y="523102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Freeform 430"/>
          <xdr:cNvSpPr>
            <a:spLocks/>
          </xdr:cNvSpPr>
        </xdr:nvSpPr>
        <xdr:spPr bwMode="auto">
          <a:xfrm>
            <a:off x="8172150" y="5231021"/>
            <a:ext cx="64863" cy="19412"/>
          </a:xfrm>
          <a:custGeom>
            <a:avLst/>
            <a:gdLst>
              <a:gd name="T0" fmla="*/ 0 w 7"/>
              <a:gd name="T1" fmla="*/ 2147483647 h 2"/>
              <a:gd name="T2" fmla="*/ 2147483647 w 7"/>
              <a:gd name="T3" fmla="*/ 2147483647 h 2"/>
              <a:gd name="T4" fmla="*/ 2147483647 w 7"/>
              <a:gd name="T5" fmla="*/ 0 h 2"/>
              <a:gd name="T6" fmla="*/ 2147483647 w 7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7"/>
              <a:gd name="T13" fmla="*/ 0 h 2"/>
              <a:gd name="T14" fmla="*/ 7 w 7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" h="2">
                <a:moveTo>
                  <a:pt x="0" y="2"/>
                </a:moveTo>
                <a:lnTo>
                  <a:pt x="2" y="1"/>
                </a:lnTo>
                <a:lnTo>
                  <a:pt x="4" y="0"/>
                </a:lnTo>
                <a:lnTo>
                  <a:pt x="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3" name="Line 431"/>
          <xdr:cNvSpPr>
            <a:spLocks noChangeShapeType="1"/>
          </xdr:cNvSpPr>
        </xdr:nvSpPr>
        <xdr:spPr bwMode="auto">
          <a:xfrm>
            <a:off x="8172150" y="5279552"/>
            <a:ext cx="179476" cy="388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" name="Freeform 432"/>
          <xdr:cNvSpPr>
            <a:spLocks/>
          </xdr:cNvSpPr>
        </xdr:nvSpPr>
        <xdr:spPr bwMode="auto">
          <a:xfrm>
            <a:off x="6552463" y="5632875"/>
            <a:ext cx="267429" cy="29119"/>
          </a:xfrm>
          <a:custGeom>
            <a:avLst/>
            <a:gdLst>
              <a:gd name="T0" fmla="*/ 0 w 28"/>
              <a:gd name="T1" fmla="*/ 2147483647 h 3"/>
              <a:gd name="T2" fmla="*/ 2147483647 w 28"/>
              <a:gd name="T3" fmla="*/ 2147483647 h 3"/>
              <a:gd name="T4" fmla="*/ 2147483647 w 28"/>
              <a:gd name="T5" fmla="*/ 2147483647 h 3"/>
              <a:gd name="T6" fmla="*/ 2147483647 w 28"/>
              <a:gd name="T7" fmla="*/ 2147483647 h 3"/>
              <a:gd name="T8" fmla="*/ 2147483647 w 28"/>
              <a:gd name="T9" fmla="*/ 2147483647 h 3"/>
              <a:gd name="T10" fmla="*/ 2147483647 w 28"/>
              <a:gd name="T11" fmla="*/ 2147483647 h 3"/>
              <a:gd name="T12" fmla="*/ 2147483647 w 28"/>
              <a:gd name="T13" fmla="*/ 0 h 3"/>
              <a:gd name="T14" fmla="*/ 2147483647 w 28"/>
              <a:gd name="T15" fmla="*/ 0 h 3"/>
              <a:gd name="T16" fmla="*/ 2147483647 w 28"/>
              <a:gd name="T17" fmla="*/ 0 h 3"/>
              <a:gd name="T18" fmla="*/ 2147483647 w 28"/>
              <a:gd name="T19" fmla="*/ 0 h 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8"/>
              <a:gd name="T31" fmla="*/ 0 h 3"/>
              <a:gd name="T32" fmla="*/ 28 w 28"/>
              <a:gd name="T33" fmla="*/ 3 h 3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8" h="3">
                <a:moveTo>
                  <a:pt x="0" y="3"/>
                </a:moveTo>
                <a:lnTo>
                  <a:pt x="5" y="2"/>
                </a:lnTo>
                <a:lnTo>
                  <a:pt x="7" y="2"/>
                </a:lnTo>
                <a:lnTo>
                  <a:pt x="11" y="2"/>
                </a:lnTo>
                <a:lnTo>
                  <a:pt x="15" y="1"/>
                </a:lnTo>
                <a:lnTo>
                  <a:pt x="18" y="0"/>
                </a:lnTo>
                <a:lnTo>
                  <a:pt x="21" y="0"/>
                </a:lnTo>
                <a:lnTo>
                  <a:pt x="25" y="0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5" name="Freeform 433"/>
          <xdr:cNvSpPr>
            <a:spLocks/>
          </xdr:cNvSpPr>
        </xdr:nvSpPr>
        <xdr:spPr bwMode="auto">
          <a:xfrm>
            <a:off x="6819892" y="5613463"/>
            <a:ext cx="189027" cy="19412"/>
          </a:xfrm>
          <a:custGeom>
            <a:avLst/>
            <a:gdLst>
              <a:gd name="T0" fmla="*/ 0 w 20"/>
              <a:gd name="T1" fmla="*/ 2147483647 h 2"/>
              <a:gd name="T2" fmla="*/ 2147483647 w 20"/>
              <a:gd name="T3" fmla="*/ 2147483647 h 2"/>
              <a:gd name="T4" fmla="*/ 2147483647 w 20"/>
              <a:gd name="T5" fmla="*/ 2147483647 h 2"/>
              <a:gd name="T6" fmla="*/ 2147483647 w 20"/>
              <a:gd name="T7" fmla="*/ 2147483647 h 2"/>
              <a:gd name="T8" fmla="*/ 2147483647 w 20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0"/>
              <a:gd name="T16" fmla="*/ 0 h 2"/>
              <a:gd name="T17" fmla="*/ 20 w 20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0" h="2">
                <a:moveTo>
                  <a:pt x="0" y="2"/>
                </a:moveTo>
                <a:lnTo>
                  <a:pt x="2" y="2"/>
                </a:lnTo>
                <a:lnTo>
                  <a:pt x="9" y="1"/>
                </a:lnTo>
                <a:lnTo>
                  <a:pt x="15" y="1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6" name="Freeform 434"/>
          <xdr:cNvSpPr>
            <a:spLocks/>
          </xdr:cNvSpPr>
        </xdr:nvSpPr>
        <xdr:spPr bwMode="auto">
          <a:xfrm>
            <a:off x="7008918" y="5594050"/>
            <a:ext cx="257878" cy="19412"/>
          </a:xfrm>
          <a:custGeom>
            <a:avLst/>
            <a:gdLst>
              <a:gd name="T0" fmla="*/ 0 w 27"/>
              <a:gd name="T1" fmla="*/ 2147483647 h 2"/>
              <a:gd name="T2" fmla="*/ 2147483647 w 27"/>
              <a:gd name="T3" fmla="*/ 2147483647 h 2"/>
              <a:gd name="T4" fmla="*/ 2147483647 w 27"/>
              <a:gd name="T5" fmla="*/ 2147483647 h 2"/>
              <a:gd name="T6" fmla="*/ 2147483647 w 27"/>
              <a:gd name="T7" fmla="*/ 2147483647 h 2"/>
              <a:gd name="T8" fmla="*/ 2147483647 w 27"/>
              <a:gd name="T9" fmla="*/ 2147483647 h 2"/>
              <a:gd name="T10" fmla="*/ 2147483647 w 27"/>
              <a:gd name="T11" fmla="*/ 2147483647 h 2"/>
              <a:gd name="T12" fmla="*/ 2147483647 w 27"/>
              <a:gd name="T13" fmla="*/ 2147483647 h 2"/>
              <a:gd name="T14" fmla="*/ 2147483647 w 27"/>
              <a:gd name="T15" fmla="*/ 2147483647 h 2"/>
              <a:gd name="T16" fmla="*/ 2147483647 w 27"/>
              <a:gd name="T17" fmla="*/ 2147483647 h 2"/>
              <a:gd name="T18" fmla="*/ 2147483647 w 27"/>
              <a:gd name="T19" fmla="*/ 2147483647 h 2"/>
              <a:gd name="T20" fmla="*/ 2147483647 w 27"/>
              <a:gd name="T21" fmla="*/ 0 h 2"/>
              <a:gd name="T22" fmla="*/ 2147483647 w 27"/>
              <a:gd name="T23" fmla="*/ 0 h 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7"/>
              <a:gd name="T37" fmla="*/ 0 h 2"/>
              <a:gd name="T38" fmla="*/ 27 w 27"/>
              <a:gd name="T39" fmla="*/ 2 h 2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7" h="2">
                <a:moveTo>
                  <a:pt x="0" y="2"/>
                </a:moveTo>
                <a:lnTo>
                  <a:pt x="1" y="2"/>
                </a:lnTo>
                <a:lnTo>
                  <a:pt x="2" y="2"/>
                </a:lnTo>
                <a:lnTo>
                  <a:pt x="5" y="2"/>
                </a:lnTo>
                <a:lnTo>
                  <a:pt x="6" y="2"/>
                </a:lnTo>
                <a:lnTo>
                  <a:pt x="10" y="2"/>
                </a:lnTo>
                <a:lnTo>
                  <a:pt x="11" y="2"/>
                </a:lnTo>
                <a:lnTo>
                  <a:pt x="18" y="1"/>
                </a:lnTo>
                <a:lnTo>
                  <a:pt x="20" y="1"/>
                </a:lnTo>
                <a:lnTo>
                  <a:pt x="25" y="1"/>
                </a:lnTo>
                <a:lnTo>
                  <a:pt x="26" y="0"/>
                </a:lnTo>
                <a:lnTo>
                  <a:pt x="2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7" name="Freeform 435"/>
          <xdr:cNvSpPr>
            <a:spLocks/>
          </xdr:cNvSpPr>
        </xdr:nvSpPr>
        <xdr:spPr bwMode="auto">
          <a:xfrm>
            <a:off x="7266795" y="5584343"/>
            <a:ext cx="191020" cy="9707"/>
          </a:xfrm>
          <a:custGeom>
            <a:avLst/>
            <a:gdLst>
              <a:gd name="T0" fmla="*/ 0 w 20"/>
              <a:gd name="T1" fmla="*/ 2147483647 h 1"/>
              <a:gd name="T2" fmla="*/ 2147483647 w 20"/>
              <a:gd name="T3" fmla="*/ 2147483647 h 1"/>
              <a:gd name="T4" fmla="*/ 2147483647 w 20"/>
              <a:gd name="T5" fmla="*/ 2147483647 h 1"/>
              <a:gd name="T6" fmla="*/ 2147483647 w 20"/>
              <a:gd name="T7" fmla="*/ 0 h 1"/>
              <a:gd name="T8" fmla="*/ 2147483647 w 20"/>
              <a:gd name="T9" fmla="*/ 0 h 1"/>
              <a:gd name="T10" fmla="*/ 2147483647 w 20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0"/>
              <a:gd name="T19" fmla="*/ 0 h 1"/>
              <a:gd name="T20" fmla="*/ 20 w 20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0" h="1">
                <a:moveTo>
                  <a:pt x="0" y="1"/>
                </a:moveTo>
                <a:lnTo>
                  <a:pt x="12" y="1"/>
                </a:lnTo>
                <a:lnTo>
                  <a:pt x="13" y="1"/>
                </a:lnTo>
                <a:lnTo>
                  <a:pt x="17" y="0"/>
                </a:lnTo>
                <a:lnTo>
                  <a:pt x="19" y="0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8" name="Freeform 436"/>
          <xdr:cNvSpPr>
            <a:spLocks/>
          </xdr:cNvSpPr>
        </xdr:nvSpPr>
        <xdr:spPr bwMode="auto">
          <a:xfrm>
            <a:off x="7618191" y="5693063"/>
            <a:ext cx="105061" cy="9707"/>
          </a:xfrm>
          <a:custGeom>
            <a:avLst/>
            <a:gdLst>
              <a:gd name="T0" fmla="*/ 0 w 11"/>
              <a:gd name="T1" fmla="*/ 2147483647 h 1"/>
              <a:gd name="T2" fmla="*/ 2147483647 w 11"/>
              <a:gd name="T3" fmla="*/ 2147483647 h 1"/>
              <a:gd name="T4" fmla="*/ 2147483647 w 11"/>
              <a:gd name="T5" fmla="*/ 2147483647 h 1"/>
              <a:gd name="T6" fmla="*/ 2147483647 w 11"/>
              <a:gd name="T7" fmla="*/ 2147483647 h 1"/>
              <a:gd name="T8" fmla="*/ 2147483647 w 11"/>
              <a:gd name="T9" fmla="*/ 0 h 1"/>
              <a:gd name="T10" fmla="*/ 2147483647 w 11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"/>
              <a:gd name="T19" fmla="*/ 0 h 1"/>
              <a:gd name="T20" fmla="*/ 11 w 11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" h="1">
                <a:moveTo>
                  <a:pt x="0" y="1"/>
                </a:moveTo>
                <a:lnTo>
                  <a:pt x="2" y="1"/>
                </a:lnTo>
                <a:lnTo>
                  <a:pt x="4" y="1"/>
                </a:lnTo>
                <a:lnTo>
                  <a:pt x="6" y="1"/>
                </a:lnTo>
                <a:lnTo>
                  <a:pt x="10" y="0"/>
                </a:lnTo>
                <a:lnTo>
                  <a:pt x="1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9" name="Freeform 437"/>
          <xdr:cNvSpPr>
            <a:spLocks/>
          </xdr:cNvSpPr>
        </xdr:nvSpPr>
        <xdr:spPr bwMode="auto">
          <a:xfrm>
            <a:off x="7457816" y="5574637"/>
            <a:ext cx="160375" cy="9707"/>
          </a:xfrm>
          <a:custGeom>
            <a:avLst/>
            <a:gdLst>
              <a:gd name="T0" fmla="*/ 2147483647 w 17"/>
              <a:gd name="T1" fmla="*/ 0 h 1"/>
              <a:gd name="T2" fmla="*/ 2147483647 w 17"/>
              <a:gd name="T3" fmla="*/ 0 h 1"/>
              <a:gd name="T4" fmla="*/ 2147483647 w 17"/>
              <a:gd name="T5" fmla="*/ 0 h 1"/>
              <a:gd name="T6" fmla="*/ 2147483647 w 17"/>
              <a:gd name="T7" fmla="*/ 2147483647 h 1"/>
              <a:gd name="T8" fmla="*/ 0 w 17"/>
              <a:gd name="T9" fmla="*/ 2147483647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"/>
              <a:gd name="T16" fmla="*/ 0 h 1"/>
              <a:gd name="T17" fmla="*/ 17 w 17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" h="1">
                <a:moveTo>
                  <a:pt x="17" y="0"/>
                </a:moveTo>
                <a:lnTo>
                  <a:pt x="17" y="0"/>
                </a:lnTo>
                <a:lnTo>
                  <a:pt x="11" y="0"/>
                </a:lnTo>
                <a:lnTo>
                  <a:pt x="4" y="1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0" name="Freeform 438"/>
          <xdr:cNvSpPr>
            <a:spLocks/>
          </xdr:cNvSpPr>
        </xdr:nvSpPr>
        <xdr:spPr bwMode="auto">
          <a:xfrm>
            <a:off x="7551333" y="5555224"/>
            <a:ext cx="95510" cy="314499"/>
          </a:xfrm>
          <a:custGeom>
            <a:avLst/>
            <a:gdLst>
              <a:gd name="T0" fmla="*/ 2147483647 w 10"/>
              <a:gd name="T1" fmla="*/ 0 h 32"/>
              <a:gd name="T2" fmla="*/ 2147483647 w 10"/>
              <a:gd name="T3" fmla="*/ 2147483647 h 32"/>
              <a:gd name="T4" fmla="*/ 2147483647 w 10"/>
              <a:gd name="T5" fmla="*/ 2147483647 h 32"/>
              <a:gd name="T6" fmla="*/ 2147483647 w 10"/>
              <a:gd name="T7" fmla="*/ 2147483647 h 32"/>
              <a:gd name="T8" fmla="*/ 2147483647 w 10"/>
              <a:gd name="T9" fmla="*/ 2147483647 h 32"/>
              <a:gd name="T10" fmla="*/ 2147483647 w 10"/>
              <a:gd name="T11" fmla="*/ 2147483647 h 32"/>
              <a:gd name="T12" fmla="*/ 2147483647 w 10"/>
              <a:gd name="T13" fmla="*/ 2147483647 h 32"/>
              <a:gd name="T14" fmla="*/ 2147483647 w 10"/>
              <a:gd name="T15" fmla="*/ 2147483647 h 32"/>
              <a:gd name="T16" fmla="*/ 2147483647 w 10"/>
              <a:gd name="T17" fmla="*/ 2147483647 h 32"/>
              <a:gd name="T18" fmla="*/ 2147483647 w 10"/>
              <a:gd name="T19" fmla="*/ 2147483647 h 32"/>
              <a:gd name="T20" fmla="*/ 2147483647 w 10"/>
              <a:gd name="T21" fmla="*/ 2147483647 h 32"/>
              <a:gd name="T22" fmla="*/ 2147483647 w 10"/>
              <a:gd name="T23" fmla="*/ 2147483647 h 32"/>
              <a:gd name="T24" fmla="*/ 2147483647 w 10"/>
              <a:gd name="T25" fmla="*/ 2147483647 h 32"/>
              <a:gd name="T26" fmla="*/ 2147483647 w 10"/>
              <a:gd name="T27" fmla="*/ 2147483647 h 32"/>
              <a:gd name="T28" fmla="*/ 2147483647 w 10"/>
              <a:gd name="T29" fmla="*/ 2147483647 h 32"/>
              <a:gd name="T30" fmla="*/ 2147483647 w 10"/>
              <a:gd name="T31" fmla="*/ 2147483647 h 32"/>
              <a:gd name="T32" fmla="*/ 2147483647 w 10"/>
              <a:gd name="T33" fmla="*/ 2147483647 h 32"/>
              <a:gd name="T34" fmla="*/ 2147483647 w 10"/>
              <a:gd name="T35" fmla="*/ 2147483647 h 32"/>
              <a:gd name="T36" fmla="*/ 2147483647 w 10"/>
              <a:gd name="T37" fmla="*/ 2147483647 h 32"/>
              <a:gd name="T38" fmla="*/ 0 w 10"/>
              <a:gd name="T39" fmla="*/ 2147483647 h 32"/>
              <a:gd name="T40" fmla="*/ 0 w 10"/>
              <a:gd name="T41" fmla="*/ 2147483647 h 32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0"/>
              <a:gd name="T64" fmla="*/ 0 h 32"/>
              <a:gd name="T65" fmla="*/ 10 w 10"/>
              <a:gd name="T66" fmla="*/ 32 h 32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0" h="32">
                <a:moveTo>
                  <a:pt x="6" y="0"/>
                </a:moveTo>
                <a:lnTo>
                  <a:pt x="7" y="1"/>
                </a:lnTo>
                <a:lnTo>
                  <a:pt x="7" y="2"/>
                </a:lnTo>
                <a:lnTo>
                  <a:pt x="8" y="4"/>
                </a:lnTo>
                <a:lnTo>
                  <a:pt x="9" y="5"/>
                </a:lnTo>
                <a:lnTo>
                  <a:pt x="9" y="6"/>
                </a:lnTo>
                <a:lnTo>
                  <a:pt x="9" y="7"/>
                </a:lnTo>
                <a:lnTo>
                  <a:pt x="10" y="8"/>
                </a:lnTo>
                <a:lnTo>
                  <a:pt x="9" y="9"/>
                </a:lnTo>
                <a:lnTo>
                  <a:pt x="9" y="11"/>
                </a:lnTo>
                <a:lnTo>
                  <a:pt x="8" y="13"/>
                </a:lnTo>
                <a:lnTo>
                  <a:pt x="7" y="15"/>
                </a:lnTo>
                <a:lnTo>
                  <a:pt x="6" y="18"/>
                </a:lnTo>
                <a:lnTo>
                  <a:pt x="5" y="20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1" y="29"/>
                </a:lnTo>
                <a:lnTo>
                  <a:pt x="1" y="30"/>
                </a:lnTo>
                <a:lnTo>
                  <a:pt x="0" y="31"/>
                </a:lnTo>
                <a:lnTo>
                  <a:pt x="0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1" name="Line 439"/>
          <xdr:cNvSpPr>
            <a:spLocks noChangeShapeType="1"/>
          </xdr:cNvSpPr>
        </xdr:nvSpPr>
        <xdr:spPr bwMode="auto">
          <a:xfrm flipV="1">
            <a:off x="7551333" y="586972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" name="Freeform 440"/>
          <xdr:cNvSpPr>
            <a:spLocks/>
          </xdr:cNvSpPr>
        </xdr:nvSpPr>
        <xdr:spPr bwMode="auto">
          <a:xfrm>
            <a:off x="7723252" y="5661994"/>
            <a:ext cx="181470" cy="31068"/>
          </a:xfrm>
          <a:custGeom>
            <a:avLst/>
            <a:gdLst>
              <a:gd name="T0" fmla="*/ 0 w 19"/>
              <a:gd name="T1" fmla="*/ 2147483647 h 3"/>
              <a:gd name="T2" fmla="*/ 0 w 19"/>
              <a:gd name="T3" fmla="*/ 2147483647 h 3"/>
              <a:gd name="T4" fmla="*/ 2147483647 w 19"/>
              <a:gd name="T5" fmla="*/ 2147483647 h 3"/>
              <a:gd name="T6" fmla="*/ 2147483647 w 19"/>
              <a:gd name="T7" fmla="*/ 2147483647 h 3"/>
              <a:gd name="T8" fmla="*/ 2147483647 w 19"/>
              <a:gd name="T9" fmla="*/ 2147483647 h 3"/>
              <a:gd name="T10" fmla="*/ 2147483647 w 19"/>
              <a:gd name="T11" fmla="*/ 2147483647 h 3"/>
              <a:gd name="T12" fmla="*/ 2147483647 w 19"/>
              <a:gd name="T13" fmla="*/ 2147483647 h 3"/>
              <a:gd name="T14" fmla="*/ 2147483647 w 19"/>
              <a:gd name="T15" fmla="*/ 2147483647 h 3"/>
              <a:gd name="T16" fmla="*/ 2147483647 w 19"/>
              <a:gd name="T17" fmla="*/ 2147483647 h 3"/>
              <a:gd name="T18" fmla="*/ 2147483647 w 19"/>
              <a:gd name="T19" fmla="*/ 0 h 3"/>
              <a:gd name="T20" fmla="*/ 2147483647 w 19"/>
              <a:gd name="T21" fmla="*/ 0 h 3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9"/>
              <a:gd name="T34" fmla="*/ 0 h 3"/>
              <a:gd name="T35" fmla="*/ 19 w 19"/>
              <a:gd name="T36" fmla="*/ 3 h 3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9" h="3">
                <a:moveTo>
                  <a:pt x="0" y="3"/>
                </a:moveTo>
                <a:lnTo>
                  <a:pt x="0" y="3"/>
                </a:lnTo>
                <a:lnTo>
                  <a:pt x="4" y="3"/>
                </a:lnTo>
                <a:lnTo>
                  <a:pt x="6" y="3"/>
                </a:lnTo>
                <a:lnTo>
                  <a:pt x="11" y="2"/>
                </a:lnTo>
                <a:lnTo>
                  <a:pt x="14" y="2"/>
                </a:lnTo>
                <a:lnTo>
                  <a:pt x="15" y="2"/>
                </a:lnTo>
                <a:lnTo>
                  <a:pt x="17" y="1"/>
                </a:lnTo>
                <a:lnTo>
                  <a:pt x="18" y="1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3" name="Freeform 441"/>
          <xdr:cNvSpPr>
            <a:spLocks/>
          </xdr:cNvSpPr>
        </xdr:nvSpPr>
        <xdr:spPr bwMode="auto">
          <a:xfrm>
            <a:off x="7904721" y="5642581"/>
            <a:ext cx="267429" cy="89306"/>
          </a:xfrm>
          <a:custGeom>
            <a:avLst/>
            <a:gdLst>
              <a:gd name="T0" fmla="*/ 0 w 28"/>
              <a:gd name="T1" fmla="*/ 2147483647 h 9"/>
              <a:gd name="T2" fmla="*/ 2147483647 w 28"/>
              <a:gd name="T3" fmla="*/ 0 h 9"/>
              <a:gd name="T4" fmla="*/ 2147483647 w 28"/>
              <a:gd name="T5" fmla="*/ 2147483647 h 9"/>
              <a:gd name="T6" fmla="*/ 2147483647 w 28"/>
              <a:gd name="T7" fmla="*/ 2147483647 h 9"/>
              <a:gd name="T8" fmla="*/ 2147483647 w 28"/>
              <a:gd name="T9" fmla="*/ 2147483647 h 9"/>
              <a:gd name="T10" fmla="*/ 2147483647 w 28"/>
              <a:gd name="T11" fmla="*/ 2147483647 h 9"/>
              <a:gd name="T12" fmla="*/ 2147483647 w 28"/>
              <a:gd name="T13" fmla="*/ 2147483647 h 9"/>
              <a:gd name="T14" fmla="*/ 2147483647 w 28"/>
              <a:gd name="T15" fmla="*/ 2147483647 h 9"/>
              <a:gd name="T16" fmla="*/ 2147483647 w 28"/>
              <a:gd name="T17" fmla="*/ 2147483647 h 9"/>
              <a:gd name="T18" fmla="*/ 2147483647 w 28"/>
              <a:gd name="T19" fmla="*/ 2147483647 h 9"/>
              <a:gd name="T20" fmla="*/ 2147483647 w 28"/>
              <a:gd name="T21" fmla="*/ 2147483647 h 9"/>
              <a:gd name="T22" fmla="*/ 2147483647 w 28"/>
              <a:gd name="T23" fmla="*/ 2147483647 h 9"/>
              <a:gd name="T24" fmla="*/ 2147483647 w 28"/>
              <a:gd name="T25" fmla="*/ 2147483647 h 9"/>
              <a:gd name="T26" fmla="*/ 2147483647 w 28"/>
              <a:gd name="T27" fmla="*/ 2147483647 h 9"/>
              <a:gd name="T28" fmla="*/ 2147483647 w 28"/>
              <a:gd name="T29" fmla="*/ 2147483647 h 9"/>
              <a:gd name="T30" fmla="*/ 2147483647 w 28"/>
              <a:gd name="T31" fmla="*/ 2147483647 h 9"/>
              <a:gd name="T32" fmla="*/ 2147483647 w 28"/>
              <a:gd name="T33" fmla="*/ 2147483647 h 9"/>
              <a:gd name="T34" fmla="*/ 2147483647 w 28"/>
              <a:gd name="T35" fmla="*/ 2147483647 h 9"/>
              <a:gd name="T36" fmla="*/ 2147483647 w 28"/>
              <a:gd name="T37" fmla="*/ 2147483647 h 9"/>
              <a:gd name="T38" fmla="*/ 2147483647 w 28"/>
              <a:gd name="T39" fmla="*/ 2147483647 h 9"/>
              <a:gd name="T40" fmla="*/ 2147483647 w 28"/>
              <a:gd name="T41" fmla="*/ 2147483647 h 9"/>
              <a:gd name="T42" fmla="*/ 2147483647 w 28"/>
              <a:gd name="T43" fmla="*/ 2147483647 h 9"/>
              <a:gd name="T44" fmla="*/ 2147483647 w 28"/>
              <a:gd name="T45" fmla="*/ 2147483647 h 9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28"/>
              <a:gd name="T70" fmla="*/ 0 h 9"/>
              <a:gd name="T71" fmla="*/ 28 w 28"/>
              <a:gd name="T72" fmla="*/ 9 h 9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28" h="9">
                <a:moveTo>
                  <a:pt x="0" y="2"/>
                </a:moveTo>
                <a:lnTo>
                  <a:pt x="2" y="0"/>
                </a:lnTo>
                <a:lnTo>
                  <a:pt x="6" y="5"/>
                </a:lnTo>
                <a:lnTo>
                  <a:pt x="7" y="5"/>
                </a:lnTo>
                <a:lnTo>
                  <a:pt x="17" y="6"/>
                </a:lnTo>
                <a:lnTo>
                  <a:pt x="17" y="7"/>
                </a:lnTo>
                <a:lnTo>
                  <a:pt x="17" y="8"/>
                </a:lnTo>
                <a:lnTo>
                  <a:pt x="18" y="8"/>
                </a:lnTo>
                <a:lnTo>
                  <a:pt x="19" y="8"/>
                </a:lnTo>
                <a:lnTo>
                  <a:pt x="23" y="8"/>
                </a:lnTo>
                <a:lnTo>
                  <a:pt x="24" y="9"/>
                </a:lnTo>
                <a:lnTo>
                  <a:pt x="28" y="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4" name="Freeform 442"/>
          <xdr:cNvSpPr>
            <a:spLocks/>
          </xdr:cNvSpPr>
        </xdr:nvSpPr>
        <xdr:spPr bwMode="auto">
          <a:xfrm>
            <a:off x="8172150" y="5693063"/>
            <a:ext cx="179476" cy="58238"/>
          </a:xfrm>
          <a:custGeom>
            <a:avLst/>
            <a:gdLst>
              <a:gd name="T0" fmla="*/ 0 w 19"/>
              <a:gd name="T1" fmla="*/ 2147483647 h 6"/>
              <a:gd name="T2" fmla="*/ 2147483647 w 19"/>
              <a:gd name="T3" fmla="*/ 2147483647 h 6"/>
              <a:gd name="T4" fmla="*/ 2147483647 w 19"/>
              <a:gd name="T5" fmla="*/ 2147483647 h 6"/>
              <a:gd name="T6" fmla="*/ 2147483647 w 19"/>
              <a:gd name="T7" fmla="*/ 2147483647 h 6"/>
              <a:gd name="T8" fmla="*/ 2147483647 w 19"/>
              <a:gd name="T9" fmla="*/ 2147483647 h 6"/>
              <a:gd name="T10" fmla="*/ 2147483647 w 19"/>
              <a:gd name="T11" fmla="*/ 2147483647 h 6"/>
              <a:gd name="T12" fmla="*/ 2147483647 w 19"/>
              <a:gd name="T13" fmla="*/ 2147483647 h 6"/>
              <a:gd name="T14" fmla="*/ 2147483647 w 19"/>
              <a:gd name="T15" fmla="*/ 2147483647 h 6"/>
              <a:gd name="T16" fmla="*/ 2147483647 w 19"/>
              <a:gd name="T17" fmla="*/ 2147483647 h 6"/>
              <a:gd name="T18" fmla="*/ 2147483647 w 19"/>
              <a:gd name="T19" fmla="*/ 2147483647 h 6"/>
              <a:gd name="T20" fmla="*/ 2147483647 w 19"/>
              <a:gd name="T21" fmla="*/ 2147483647 h 6"/>
              <a:gd name="T22" fmla="*/ 2147483647 w 19"/>
              <a:gd name="T23" fmla="*/ 2147483647 h 6"/>
              <a:gd name="T24" fmla="*/ 2147483647 w 19"/>
              <a:gd name="T25" fmla="*/ 2147483647 h 6"/>
              <a:gd name="T26" fmla="*/ 2147483647 w 19"/>
              <a:gd name="T27" fmla="*/ 2147483647 h 6"/>
              <a:gd name="T28" fmla="*/ 2147483647 w 19"/>
              <a:gd name="T29" fmla="*/ 2147483647 h 6"/>
              <a:gd name="T30" fmla="*/ 2147483647 w 19"/>
              <a:gd name="T31" fmla="*/ 0 h 6"/>
              <a:gd name="T32" fmla="*/ 2147483647 w 19"/>
              <a:gd name="T33" fmla="*/ 0 h 6"/>
              <a:gd name="T34" fmla="*/ 2147483647 w 19"/>
              <a:gd name="T35" fmla="*/ 0 h 6"/>
              <a:gd name="T36" fmla="*/ 2147483647 w 19"/>
              <a:gd name="T37" fmla="*/ 2147483647 h 6"/>
              <a:gd name="T38" fmla="*/ 2147483647 w 19"/>
              <a:gd name="T39" fmla="*/ 2147483647 h 6"/>
              <a:gd name="T40" fmla="*/ 2147483647 w 19"/>
              <a:gd name="T41" fmla="*/ 2147483647 h 6"/>
              <a:gd name="T42" fmla="*/ 2147483647 w 19"/>
              <a:gd name="T43" fmla="*/ 2147483647 h 6"/>
              <a:gd name="T44" fmla="*/ 2147483647 w 19"/>
              <a:gd name="T45" fmla="*/ 2147483647 h 6"/>
              <a:gd name="T46" fmla="*/ 2147483647 w 19"/>
              <a:gd name="T47" fmla="*/ 2147483647 h 6"/>
              <a:gd name="T48" fmla="*/ 2147483647 w 19"/>
              <a:gd name="T49" fmla="*/ 2147483647 h 6"/>
              <a:gd name="T50" fmla="*/ 2147483647 w 19"/>
              <a:gd name="T51" fmla="*/ 2147483647 h 6"/>
              <a:gd name="T52" fmla="*/ 2147483647 w 19"/>
              <a:gd name="T53" fmla="*/ 2147483647 h 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9"/>
              <a:gd name="T82" fmla="*/ 0 h 6"/>
              <a:gd name="T83" fmla="*/ 19 w 19"/>
              <a:gd name="T84" fmla="*/ 6 h 6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9" h="6">
                <a:moveTo>
                  <a:pt x="0" y="4"/>
                </a:moveTo>
                <a:lnTo>
                  <a:pt x="1" y="4"/>
                </a:lnTo>
                <a:lnTo>
                  <a:pt x="3" y="4"/>
                </a:lnTo>
                <a:lnTo>
                  <a:pt x="4" y="4"/>
                </a:lnTo>
                <a:lnTo>
                  <a:pt x="5" y="4"/>
                </a:lnTo>
                <a:lnTo>
                  <a:pt x="6" y="4"/>
                </a:lnTo>
                <a:lnTo>
                  <a:pt x="7" y="3"/>
                </a:lnTo>
                <a:lnTo>
                  <a:pt x="8" y="3"/>
                </a:lnTo>
                <a:lnTo>
                  <a:pt x="9" y="2"/>
                </a:lnTo>
                <a:lnTo>
                  <a:pt x="10" y="1"/>
                </a:lnTo>
                <a:lnTo>
                  <a:pt x="11" y="0"/>
                </a:lnTo>
                <a:lnTo>
                  <a:pt x="12" y="1"/>
                </a:lnTo>
                <a:lnTo>
                  <a:pt x="12" y="2"/>
                </a:lnTo>
                <a:lnTo>
                  <a:pt x="13" y="3"/>
                </a:lnTo>
                <a:lnTo>
                  <a:pt x="14" y="4"/>
                </a:lnTo>
                <a:lnTo>
                  <a:pt x="15" y="6"/>
                </a:lnTo>
                <a:lnTo>
                  <a:pt x="16" y="5"/>
                </a:lnTo>
                <a:lnTo>
                  <a:pt x="19" y="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5" name="Freeform 443"/>
          <xdr:cNvSpPr>
            <a:spLocks/>
          </xdr:cNvSpPr>
        </xdr:nvSpPr>
        <xdr:spPr bwMode="auto">
          <a:xfrm>
            <a:off x="6600218" y="5986200"/>
            <a:ext cx="219674" cy="38825"/>
          </a:xfrm>
          <a:custGeom>
            <a:avLst/>
            <a:gdLst>
              <a:gd name="T0" fmla="*/ 0 w 23"/>
              <a:gd name="T1" fmla="*/ 2147483647 h 4"/>
              <a:gd name="T2" fmla="*/ 2147483647 w 23"/>
              <a:gd name="T3" fmla="*/ 0 h 4"/>
              <a:gd name="T4" fmla="*/ 2147483647 w 23"/>
              <a:gd name="T5" fmla="*/ 0 h 4"/>
              <a:gd name="T6" fmla="*/ 0 60000 65536"/>
              <a:gd name="T7" fmla="*/ 0 60000 65536"/>
              <a:gd name="T8" fmla="*/ 0 60000 65536"/>
              <a:gd name="T9" fmla="*/ 0 w 23"/>
              <a:gd name="T10" fmla="*/ 0 h 4"/>
              <a:gd name="T11" fmla="*/ 23 w 23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3" h="4">
                <a:moveTo>
                  <a:pt x="0" y="4"/>
                </a:moveTo>
                <a:lnTo>
                  <a:pt x="15" y="0"/>
                </a:lnTo>
                <a:lnTo>
                  <a:pt x="2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6" name="Freeform 444"/>
          <xdr:cNvSpPr>
            <a:spLocks/>
          </xdr:cNvSpPr>
        </xdr:nvSpPr>
        <xdr:spPr bwMode="auto">
          <a:xfrm>
            <a:off x="6819892" y="5986200"/>
            <a:ext cx="189027" cy="19412"/>
          </a:xfrm>
          <a:custGeom>
            <a:avLst/>
            <a:gdLst>
              <a:gd name="T0" fmla="*/ 0 w 20"/>
              <a:gd name="T1" fmla="*/ 0 h 2"/>
              <a:gd name="T2" fmla="*/ 2147483647 w 20"/>
              <a:gd name="T3" fmla="*/ 0 h 2"/>
              <a:gd name="T4" fmla="*/ 2147483647 w 20"/>
              <a:gd name="T5" fmla="*/ 0 h 2"/>
              <a:gd name="T6" fmla="*/ 2147483647 w 20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20"/>
              <a:gd name="T13" fmla="*/ 0 h 2"/>
              <a:gd name="T14" fmla="*/ 20 w 20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0" h="2">
                <a:moveTo>
                  <a:pt x="0" y="0"/>
                </a:moveTo>
                <a:lnTo>
                  <a:pt x="10" y="0"/>
                </a:lnTo>
                <a:lnTo>
                  <a:pt x="14" y="0"/>
                </a:lnTo>
                <a:lnTo>
                  <a:pt x="2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7" name="Freeform 445"/>
          <xdr:cNvSpPr>
            <a:spLocks/>
          </xdr:cNvSpPr>
        </xdr:nvSpPr>
        <xdr:spPr bwMode="auto">
          <a:xfrm>
            <a:off x="7008918" y="5976493"/>
            <a:ext cx="257878" cy="38825"/>
          </a:xfrm>
          <a:custGeom>
            <a:avLst/>
            <a:gdLst>
              <a:gd name="T0" fmla="*/ 2147483647 w 27"/>
              <a:gd name="T1" fmla="*/ 0 h 4"/>
              <a:gd name="T2" fmla="*/ 2147483647 w 27"/>
              <a:gd name="T3" fmla="*/ 0 h 4"/>
              <a:gd name="T4" fmla="*/ 2147483647 w 27"/>
              <a:gd name="T5" fmla="*/ 2147483647 h 4"/>
              <a:gd name="T6" fmla="*/ 2147483647 w 27"/>
              <a:gd name="T7" fmla="*/ 2147483647 h 4"/>
              <a:gd name="T8" fmla="*/ 2147483647 w 27"/>
              <a:gd name="T9" fmla="*/ 2147483647 h 4"/>
              <a:gd name="T10" fmla="*/ 2147483647 w 27"/>
              <a:gd name="T11" fmla="*/ 2147483647 h 4"/>
              <a:gd name="T12" fmla="*/ 2147483647 w 27"/>
              <a:gd name="T13" fmla="*/ 2147483647 h 4"/>
              <a:gd name="T14" fmla="*/ 2147483647 w 27"/>
              <a:gd name="T15" fmla="*/ 2147483647 h 4"/>
              <a:gd name="T16" fmla="*/ 2147483647 w 27"/>
              <a:gd name="T17" fmla="*/ 2147483647 h 4"/>
              <a:gd name="T18" fmla="*/ 2147483647 w 27"/>
              <a:gd name="T19" fmla="*/ 2147483647 h 4"/>
              <a:gd name="T20" fmla="*/ 2147483647 w 27"/>
              <a:gd name="T21" fmla="*/ 2147483647 h 4"/>
              <a:gd name="T22" fmla="*/ 2147483647 w 27"/>
              <a:gd name="T23" fmla="*/ 2147483647 h 4"/>
              <a:gd name="T24" fmla="*/ 2147483647 w 27"/>
              <a:gd name="T25" fmla="*/ 2147483647 h 4"/>
              <a:gd name="T26" fmla="*/ 2147483647 w 27"/>
              <a:gd name="T27" fmla="*/ 2147483647 h 4"/>
              <a:gd name="T28" fmla="*/ 2147483647 w 27"/>
              <a:gd name="T29" fmla="*/ 2147483647 h 4"/>
              <a:gd name="T30" fmla="*/ 0 w 27"/>
              <a:gd name="T31" fmla="*/ 2147483647 h 4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27"/>
              <a:gd name="T49" fmla="*/ 0 h 4"/>
              <a:gd name="T50" fmla="*/ 27 w 27"/>
              <a:gd name="T51" fmla="*/ 4 h 4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27" h="4">
                <a:moveTo>
                  <a:pt x="27" y="0"/>
                </a:moveTo>
                <a:lnTo>
                  <a:pt x="26" y="0"/>
                </a:lnTo>
                <a:lnTo>
                  <a:pt x="24" y="1"/>
                </a:lnTo>
                <a:lnTo>
                  <a:pt x="23" y="1"/>
                </a:lnTo>
                <a:lnTo>
                  <a:pt x="21" y="2"/>
                </a:lnTo>
                <a:lnTo>
                  <a:pt x="19" y="3"/>
                </a:lnTo>
                <a:lnTo>
                  <a:pt x="18" y="4"/>
                </a:lnTo>
                <a:lnTo>
                  <a:pt x="11" y="4"/>
                </a:lnTo>
                <a:lnTo>
                  <a:pt x="9" y="4"/>
                </a:lnTo>
                <a:lnTo>
                  <a:pt x="6" y="4"/>
                </a:lnTo>
                <a:lnTo>
                  <a:pt x="5" y="4"/>
                </a:lnTo>
                <a:lnTo>
                  <a:pt x="3" y="4"/>
                </a:lnTo>
                <a:lnTo>
                  <a:pt x="2" y="4"/>
                </a:lnTo>
                <a:lnTo>
                  <a:pt x="1" y="3"/>
                </a:lnTo>
                <a:lnTo>
                  <a:pt x="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8" name="Freeform 446"/>
          <xdr:cNvSpPr>
            <a:spLocks/>
          </xdr:cNvSpPr>
        </xdr:nvSpPr>
        <xdr:spPr bwMode="auto">
          <a:xfrm>
            <a:off x="7266795" y="5937668"/>
            <a:ext cx="191020" cy="38825"/>
          </a:xfrm>
          <a:custGeom>
            <a:avLst/>
            <a:gdLst>
              <a:gd name="T0" fmla="*/ 2147483647 w 20"/>
              <a:gd name="T1" fmla="*/ 2147483647 h 4"/>
              <a:gd name="T2" fmla="*/ 2147483647 w 20"/>
              <a:gd name="T3" fmla="*/ 0 h 4"/>
              <a:gd name="T4" fmla="*/ 2147483647 w 20"/>
              <a:gd name="T5" fmla="*/ 2147483647 h 4"/>
              <a:gd name="T6" fmla="*/ 2147483647 w 20"/>
              <a:gd name="T7" fmla="*/ 2147483647 h 4"/>
              <a:gd name="T8" fmla="*/ 2147483647 w 20"/>
              <a:gd name="T9" fmla="*/ 2147483647 h 4"/>
              <a:gd name="T10" fmla="*/ 2147483647 w 20"/>
              <a:gd name="T11" fmla="*/ 2147483647 h 4"/>
              <a:gd name="T12" fmla="*/ 2147483647 w 20"/>
              <a:gd name="T13" fmla="*/ 2147483647 h 4"/>
              <a:gd name="T14" fmla="*/ 2147483647 w 20"/>
              <a:gd name="T15" fmla="*/ 2147483647 h 4"/>
              <a:gd name="T16" fmla="*/ 2147483647 w 20"/>
              <a:gd name="T17" fmla="*/ 2147483647 h 4"/>
              <a:gd name="T18" fmla="*/ 2147483647 w 20"/>
              <a:gd name="T19" fmla="*/ 2147483647 h 4"/>
              <a:gd name="T20" fmla="*/ 2147483647 w 20"/>
              <a:gd name="T21" fmla="*/ 2147483647 h 4"/>
              <a:gd name="T22" fmla="*/ 2147483647 w 20"/>
              <a:gd name="T23" fmla="*/ 2147483647 h 4"/>
              <a:gd name="T24" fmla="*/ 0 w 20"/>
              <a:gd name="T25" fmla="*/ 2147483647 h 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0"/>
              <a:gd name="T40" fmla="*/ 0 h 4"/>
              <a:gd name="T41" fmla="*/ 20 w 20"/>
              <a:gd name="T42" fmla="*/ 4 h 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0" h="4">
                <a:moveTo>
                  <a:pt x="20" y="1"/>
                </a:moveTo>
                <a:lnTo>
                  <a:pt x="19" y="0"/>
                </a:lnTo>
                <a:lnTo>
                  <a:pt x="17" y="1"/>
                </a:lnTo>
                <a:lnTo>
                  <a:pt x="17" y="2"/>
                </a:lnTo>
                <a:lnTo>
                  <a:pt x="14" y="3"/>
                </a:lnTo>
                <a:lnTo>
                  <a:pt x="12" y="3"/>
                </a:lnTo>
                <a:lnTo>
                  <a:pt x="8" y="4"/>
                </a:lnTo>
                <a:lnTo>
                  <a:pt x="7" y="3"/>
                </a:lnTo>
                <a:lnTo>
                  <a:pt x="5" y="3"/>
                </a:lnTo>
                <a:lnTo>
                  <a:pt x="1" y="4"/>
                </a:lnTo>
                <a:lnTo>
                  <a:pt x="0" y="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9" name="Line 447"/>
          <xdr:cNvSpPr>
            <a:spLocks noChangeShapeType="1"/>
          </xdr:cNvSpPr>
        </xdr:nvSpPr>
        <xdr:spPr bwMode="auto">
          <a:xfrm>
            <a:off x="7457816" y="594737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" name="Freeform 448"/>
          <xdr:cNvSpPr>
            <a:spLocks/>
          </xdr:cNvSpPr>
        </xdr:nvSpPr>
        <xdr:spPr bwMode="auto">
          <a:xfrm>
            <a:off x="7524674" y="5879430"/>
            <a:ext cx="45761" cy="312551"/>
          </a:xfrm>
          <a:custGeom>
            <a:avLst/>
            <a:gdLst>
              <a:gd name="T0" fmla="*/ 2147483647 w 5"/>
              <a:gd name="T1" fmla="*/ 2147483647 h 32"/>
              <a:gd name="T2" fmla="*/ 2147483647 w 5"/>
              <a:gd name="T3" fmla="*/ 2147483647 h 32"/>
              <a:gd name="T4" fmla="*/ 2147483647 w 5"/>
              <a:gd name="T5" fmla="*/ 2147483647 h 32"/>
              <a:gd name="T6" fmla="*/ 2147483647 w 5"/>
              <a:gd name="T7" fmla="*/ 2147483647 h 32"/>
              <a:gd name="T8" fmla="*/ 2147483647 w 5"/>
              <a:gd name="T9" fmla="*/ 2147483647 h 32"/>
              <a:gd name="T10" fmla="*/ 0 w 5"/>
              <a:gd name="T11" fmla="*/ 2147483647 h 32"/>
              <a:gd name="T12" fmla="*/ 0 w 5"/>
              <a:gd name="T13" fmla="*/ 2147483647 h 32"/>
              <a:gd name="T14" fmla="*/ 2147483647 w 5"/>
              <a:gd name="T15" fmla="*/ 2147483647 h 32"/>
              <a:gd name="T16" fmla="*/ 2147483647 w 5"/>
              <a:gd name="T17" fmla="*/ 2147483647 h 32"/>
              <a:gd name="T18" fmla="*/ 2147483647 w 5"/>
              <a:gd name="T19" fmla="*/ 2147483647 h 32"/>
              <a:gd name="T20" fmla="*/ 2147483647 w 5"/>
              <a:gd name="T21" fmla="*/ 0 h 32"/>
              <a:gd name="T22" fmla="*/ 2147483647 w 5"/>
              <a:gd name="T23" fmla="*/ 0 h 3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"/>
              <a:gd name="T37" fmla="*/ 0 h 32"/>
              <a:gd name="T38" fmla="*/ 5 w 5"/>
              <a:gd name="T39" fmla="*/ 32 h 32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" h="32">
                <a:moveTo>
                  <a:pt x="5" y="32"/>
                </a:moveTo>
                <a:lnTo>
                  <a:pt x="3" y="25"/>
                </a:lnTo>
                <a:lnTo>
                  <a:pt x="1" y="15"/>
                </a:lnTo>
                <a:lnTo>
                  <a:pt x="1" y="14"/>
                </a:lnTo>
                <a:lnTo>
                  <a:pt x="0" y="11"/>
                </a:lnTo>
                <a:lnTo>
                  <a:pt x="0" y="10"/>
                </a:lnTo>
                <a:lnTo>
                  <a:pt x="1" y="8"/>
                </a:lnTo>
                <a:lnTo>
                  <a:pt x="1" y="6"/>
                </a:lnTo>
                <a:lnTo>
                  <a:pt x="2" y="5"/>
                </a:lnTo>
                <a:lnTo>
                  <a:pt x="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1" name="Freeform 449"/>
          <xdr:cNvSpPr>
            <a:spLocks/>
          </xdr:cNvSpPr>
        </xdr:nvSpPr>
        <xdr:spPr bwMode="auto">
          <a:xfrm>
            <a:off x="7457816" y="5947374"/>
            <a:ext cx="265436" cy="58238"/>
          </a:xfrm>
          <a:custGeom>
            <a:avLst/>
            <a:gdLst>
              <a:gd name="T0" fmla="*/ 0 w 28"/>
              <a:gd name="T1" fmla="*/ 0 h 6"/>
              <a:gd name="T2" fmla="*/ 2147483647 w 28"/>
              <a:gd name="T3" fmla="*/ 0 h 6"/>
              <a:gd name="T4" fmla="*/ 2147483647 w 28"/>
              <a:gd name="T5" fmla="*/ 2147483647 h 6"/>
              <a:gd name="T6" fmla="*/ 2147483647 w 28"/>
              <a:gd name="T7" fmla="*/ 2147483647 h 6"/>
              <a:gd name="T8" fmla="*/ 2147483647 w 28"/>
              <a:gd name="T9" fmla="*/ 2147483647 h 6"/>
              <a:gd name="T10" fmla="*/ 2147483647 w 28"/>
              <a:gd name="T11" fmla="*/ 2147483647 h 6"/>
              <a:gd name="T12" fmla="*/ 2147483647 w 28"/>
              <a:gd name="T13" fmla="*/ 2147483647 h 6"/>
              <a:gd name="T14" fmla="*/ 2147483647 w 28"/>
              <a:gd name="T15" fmla="*/ 2147483647 h 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8"/>
              <a:gd name="T25" fmla="*/ 0 h 6"/>
              <a:gd name="T26" fmla="*/ 28 w 28"/>
              <a:gd name="T27" fmla="*/ 6 h 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8" h="6">
                <a:moveTo>
                  <a:pt x="0" y="0"/>
                </a:moveTo>
                <a:lnTo>
                  <a:pt x="2" y="0"/>
                </a:lnTo>
                <a:lnTo>
                  <a:pt x="7" y="2"/>
                </a:lnTo>
                <a:lnTo>
                  <a:pt x="8" y="3"/>
                </a:lnTo>
                <a:lnTo>
                  <a:pt x="13" y="4"/>
                </a:lnTo>
                <a:lnTo>
                  <a:pt x="20" y="5"/>
                </a:lnTo>
                <a:lnTo>
                  <a:pt x="21" y="5"/>
                </a:lnTo>
                <a:lnTo>
                  <a:pt x="28" y="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2" name="Line 450"/>
          <xdr:cNvSpPr>
            <a:spLocks noChangeShapeType="1"/>
          </xdr:cNvSpPr>
        </xdr:nvSpPr>
        <xdr:spPr bwMode="auto">
          <a:xfrm>
            <a:off x="7570436" y="6191981"/>
            <a:ext cx="0" cy="116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1"/>
          <xdr:cNvSpPr>
            <a:spLocks noChangeShapeType="1"/>
          </xdr:cNvSpPr>
        </xdr:nvSpPr>
        <xdr:spPr bwMode="auto">
          <a:xfrm>
            <a:off x="7904721" y="602502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" name="Freeform 452"/>
          <xdr:cNvSpPr>
            <a:spLocks/>
          </xdr:cNvSpPr>
        </xdr:nvSpPr>
        <xdr:spPr bwMode="auto">
          <a:xfrm>
            <a:off x="7723252" y="6005612"/>
            <a:ext cx="181470" cy="19412"/>
          </a:xfrm>
          <a:custGeom>
            <a:avLst/>
            <a:gdLst>
              <a:gd name="T0" fmla="*/ 0 w 19"/>
              <a:gd name="T1" fmla="*/ 0 h 2"/>
              <a:gd name="T2" fmla="*/ 0 w 19"/>
              <a:gd name="T3" fmla="*/ 0 h 2"/>
              <a:gd name="T4" fmla="*/ 2147483647 w 19"/>
              <a:gd name="T5" fmla="*/ 0 h 2"/>
              <a:gd name="T6" fmla="*/ 2147483647 w 19"/>
              <a:gd name="T7" fmla="*/ 2147483647 h 2"/>
              <a:gd name="T8" fmla="*/ 2147483647 w 19"/>
              <a:gd name="T9" fmla="*/ 2147483647 h 2"/>
              <a:gd name="T10" fmla="*/ 2147483647 w 19"/>
              <a:gd name="T11" fmla="*/ 2147483647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9"/>
              <a:gd name="T19" fmla="*/ 0 h 2"/>
              <a:gd name="T20" fmla="*/ 19 w 19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9" h="2">
                <a:moveTo>
                  <a:pt x="0" y="0"/>
                </a:moveTo>
                <a:lnTo>
                  <a:pt x="0" y="0"/>
                </a:lnTo>
                <a:lnTo>
                  <a:pt x="6" y="0"/>
                </a:lnTo>
                <a:lnTo>
                  <a:pt x="10" y="1"/>
                </a:lnTo>
                <a:lnTo>
                  <a:pt x="17" y="2"/>
                </a:lnTo>
                <a:lnTo>
                  <a:pt x="19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5" name="Freeform 453"/>
          <xdr:cNvSpPr>
            <a:spLocks/>
          </xdr:cNvSpPr>
        </xdr:nvSpPr>
        <xdr:spPr bwMode="auto">
          <a:xfrm>
            <a:off x="7904721" y="6025024"/>
            <a:ext cx="267429" cy="69893"/>
          </a:xfrm>
          <a:custGeom>
            <a:avLst/>
            <a:gdLst>
              <a:gd name="T0" fmla="*/ 2147483647 w 28"/>
              <a:gd name="T1" fmla="*/ 2147483647 h 7"/>
              <a:gd name="T2" fmla="*/ 2147483647 w 28"/>
              <a:gd name="T3" fmla="*/ 2147483647 h 7"/>
              <a:gd name="T4" fmla="*/ 2147483647 w 28"/>
              <a:gd name="T5" fmla="*/ 2147483647 h 7"/>
              <a:gd name="T6" fmla="*/ 2147483647 w 28"/>
              <a:gd name="T7" fmla="*/ 2147483647 h 7"/>
              <a:gd name="T8" fmla="*/ 2147483647 w 28"/>
              <a:gd name="T9" fmla="*/ 2147483647 h 7"/>
              <a:gd name="T10" fmla="*/ 2147483647 w 28"/>
              <a:gd name="T11" fmla="*/ 2147483647 h 7"/>
              <a:gd name="T12" fmla="*/ 2147483647 w 28"/>
              <a:gd name="T13" fmla="*/ 2147483647 h 7"/>
              <a:gd name="T14" fmla="*/ 2147483647 w 28"/>
              <a:gd name="T15" fmla="*/ 2147483647 h 7"/>
              <a:gd name="T16" fmla="*/ 2147483647 w 28"/>
              <a:gd name="T17" fmla="*/ 2147483647 h 7"/>
              <a:gd name="T18" fmla="*/ 2147483647 w 28"/>
              <a:gd name="T19" fmla="*/ 2147483647 h 7"/>
              <a:gd name="T20" fmla="*/ 2147483647 w 28"/>
              <a:gd name="T21" fmla="*/ 2147483647 h 7"/>
              <a:gd name="T22" fmla="*/ 2147483647 w 28"/>
              <a:gd name="T23" fmla="*/ 2147483647 h 7"/>
              <a:gd name="T24" fmla="*/ 2147483647 w 28"/>
              <a:gd name="T25" fmla="*/ 2147483647 h 7"/>
              <a:gd name="T26" fmla="*/ 2147483647 w 28"/>
              <a:gd name="T27" fmla="*/ 2147483647 h 7"/>
              <a:gd name="T28" fmla="*/ 2147483647 w 28"/>
              <a:gd name="T29" fmla="*/ 2147483647 h 7"/>
              <a:gd name="T30" fmla="*/ 2147483647 w 28"/>
              <a:gd name="T31" fmla="*/ 2147483647 h 7"/>
              <a:gd name="T32" fmla="*/ 2147483647 w 28"/>
              <a:gd name="T33" fmla="*/ 0 h 7"/>
              <a:gd name="T34" fmla="*/ 2147483647 w 28"/>
              <a:gd name="T35" fmla="*/ 0 h 7"/>
              <a:gd name="T36" fmla="*/ 2147483647 w 28"/>
              <a:gd name="T37" fmla="*/ 0 h 7"/>
              <a:gd name="T38" fmla="*/ 0 w 28"/>
              <a:gd name="T39" fmla="*/ 0 h 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8"/>
              <a:gd name="T61" fmla="*/ 0 h 7"/>
              <a:gd name="T62" fmla="*/ 28 w 28"/>
              <a:gd name="T63" fmla="*/ 7 h 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8" h="7">
                <a:moveTo>
                  <a:pt x="28" y="6"/>
                </a:moveTo>
                <a:lnTo>
                  <a:pt x="27" y="7"/>
                </a:lnTo>
                <a:lnTo>
                  <a:pt x="25" y="6"/>
                </a:lnTo>
                <a:lnTo>
                  <a:pt x="24" y="5"/>
                </a:lnTo>
                <a:lnTo>
                  <a:pt x="23" y="5"/>
                </a:lnTo>
                <a:lnTo>
                  <a:pt x="21" y="5"/>
                </a:lnTo>
                <a:lnTo>
                  <a:pt x="18" y="4"/>
                </a:lnTo>
                <a:lnTo>
                  <a:pt x="16" y="4"/>
                </a:lnTo>
                <a:lnTo>
                  <a:pt x="14" y="4"/>
                </a:lnTo>
                <a:lnTo>
                  <a:pt x="14" y="2"/>
                </a:lnTo>
                <a:lnTo>
                  <a:pt x="14" y="1"/>
                </a:lnTo>
                <a:lnTo>
                  <a:pt x="12" y="1"/>
                </a:lnTo>
                <a:lnTo>
                  <a:pt x="10" y="1"/>
                </a:lnTo>
                <a:lnTo>
                  <a:pt x="8" y="1"/>
                </a:lnTo>
                <a:lnTo>
                  <a:pt x="6" y="0"/>
                </a:lnTo>
                <a:lnTo>
                  <a:pt x="4" y="0"/>
                </a:lnTo>
                <a:lnTo>
                  <a:pt x="3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6" name="Freeform 454"/>
          <xdr:cNvSpPr>
            <a:spLocks/>
          </xdr:cNvSpPr>
        </xdr:nvSpPr>
        <xdr:spPr bwMode="auto">
          <a:xfrm>
            <a:off x="8219905" y="6114331"/>
            <a:ext cx="131720" cy="9707"/>
          </a:xfrm>
          <a:custGeom>
            <a:avLst/>
            <a:gdLst>
              <a:gd name="T0" fmla="*/ 2147483647 w 14"/>
              <a:gd name="T1" fmla="*/ 0 h 1"/>
              <a:gd name="T2" fmla="*/ 2147483647 w 14"/>
              <a:gd name="T3" fmla="*/ 0 h 1"/>
              <a:gd name="T4" fmla="*/ 2147483647 w 14"/>
              <a:gd name="T5" fmla="*/ 0 h 1"/>
              <a:gd name="T6" fmla="*/ 2147483647 w 14"/>
              <a:gd name="T7" fmla="*/ 2147483647 h 1"/>
              <a:gd name="T8" fmla="*/ 2147483647 w 14"/>
              <a:gd name="T9" fmla="*/ 2147483647 h 1"/>
              <a:gd name="T10" fmla="*/ 0 w 14"/>
              <a:gd name="T11" fmla="*/ 2147483647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4"/>
              <a:gd name="T19" fmla="*/ 0 h 1"/>
              <a:gd name="T20" fmla="*/ 14 w 14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4" h="1">
                <a:moveTo>
                  <a:pt x="14" y="0"/>
                </a:moveTo>
                <a:lnTo>
                  <a:pt x="9" y="0"/>
                </a:lnTo>
                <a:lnTo>
                  <a:pt x="6" y="0"/>
                </a:lnTo>
                <a:lnTo>
                  <a:pt x="3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7" name="Freeform 455"/>
          <xdr:cNvSpPr>
            <a:spLocks/>
          </xdr:cNvSpPr>
        </xdr:nvSpPr>
        <xdr:spPr bwMode="auto">
          <a:xfrm>
            <a:off x="8172150" y="6056092"/>
            <a:ext cx="28652" cy="29119"/>
          </a:xfrm>
          <a:custGeom>
            <a:avLst/>
            <a:gdLst>
              <a:gd name="T0" fmla="*/ 2147483647 w 3"/>
              <a:gd name="T1" fmla="*/ 0 h 3"/>
              <a:gd name="T2" fmla="*/ 2147483647 w 3"/>
              <a:gd name="T3" fmla="*/ 2147483647 h 3"/>
              <a:gd name="T4" fmla="*/ 2147483647 w 3"/>
              <a:gd name="T5" fmla="*/ 2147483647 h 3"/>
              <a:gd name="T6" fmla="*/ 0 w 3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3"/>
              <a:gd name="T14" fmla="*/ 3 w 3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3">
                <a:moveTo>
                  <a:pt x="3" y="0"/>
                </a:moveTo>
                <a:lnTo>
                  <a:pt x="2" y="1"/>
                </a:ln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8" name="Freeform 456"/>
          <xdr:cNvSpPr>
            <a:spLocks/>
          </xdr:cNvSpPr>
        </xdr:nvSpPr>
        <xdr:spPr bwMode="auto">
          <a:xfrm>
            <a:off x="7570436" y="6203636"/>
            <a:ext cx="95510" cy="176662"/>
          </a:xfrm>
          <a:custGeom>
            <a:avLst/>
            <a:gdLst>
              <a:gd name="T0" fmla="*/ 0 w 10"/>
              <a:gd name="T1" fmla="*/ 0 h 18"/>
              <a:gd name="T2" fmla="*/ 0 w 10"/>
              <a:gd name="T3" fmla="*/ 0 h 18"/>
              <a:gd name="T4" fmla="*/ 0 w 10"/>
              <a:gd name="T5" fmla="*/ 2147483647 h 18"/>
              <a:gd name="T6" fmla="*/ 2147483647 w 10"/>
              <a:gd name="T7" fmla="*/ 2147483647 h 18"/>
              <a:gd name="T8" fmla="*/ 2147483647 w 10"/>
              <a:gd name="T9" fmla="*/ 2147483647 h 18"/>
              <a:gd name="T10" fmla="*/ 2147483647 w 10"/>
              <a:gd name="T11" fmla="*/ 2147483647 h 18"/>
              <a:gd name="T12" fmla="*/ 2147483647 w 10"/>
              <a:gd name="T13" fmla="*/ 2147483647 h 18"/>
              <a:gd name="T14" fmla="*/ 2147483647 w 10"/>
              <a:gd name="T15" fmla="*/ 2147483647 h 18"/>
              <a:gd name="T16" fmla="*/ 2147483647 w 10"/>
              <a:gd name="T17" fmla="*/ 2147483647 h 18"/>
              <a:gd name="T18" fmla="*/ 2147483647 w 10"/>
              <a:gd name="T19" fmla="*/ 2147483647 h 18"/>
              <a:gd name="T20" fmla="*/ 2147483647 w 10"/>
              <a:gd name="T21" fmla="*/ 2147483647 h 18"/>
              <a:gd name="T22" fmla="*/ 2147483647 w 10"/>
              <a:gd name="T23" fmla="*/ 2147483647 h 18"/>
              <a:gd name="T24" fmla="*/ 2147483647 w 10"/>
              <a:gd name="T25" fmla="*/ 2147483647 h 18"/>
              <a:gd name="T26" fmla="*/ 2147483647 w 10"/>
              <a:gd name="T27" fmla="*/ 2147483647 h 18"/>
              <a:gd name="T28" fmla="*/ 2147483647 w 10"/>
              <a:gd name="T29" fmla="*/ 2147483647 h 18"/>
              <a:gd name="T30" fmla="*/ 2147483647 w 10"/>
              <a:gd name="T31" fmla="*/ 2147483647 h 18"/>
              <a:gd name="T32" fmla="*/ 2147483647 w 10"/>
              <a:gd name="T33" fmla="*/ 2147483647 h 18"/>
              <a:gd name="T34" fmla="*/ 2147483647 w 10"/>
              <a:gd name="T35" fmla="*/ 2147483647 h 1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0"/>
              <a:gd name="T55" fmla="*/ 0 h 18"/>
              <a:gd name="T56" fmla="*/ 10 w 10"/>
              <a:gd name="T57" fmla="*/ 18 h 1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0" h="18">
                <a:moveTo>
                  <a:pt x="0" y="0"/>
                </a:moveTo>
                <a:lnTo>
                  <a:pt x="0" y="0"/>
                </a:lnTo>
                <a:lnTo>
                  <a:pt x="0" y="2"/>
                </a:lnTo>
                <a:lnTo>
                  <a:pt x="1" y="4"/>
                </a:lnTo>
                <a:lnTo>
                  <a:pt x="1" y="5"/>
                </a:lnTo>
                <a:lnTo>
                  <a:pt x="2" y="6"/>
                </a:lnTo>
                <a:lnTo>
                  <a:pt x="5" y="9"/>
                </a:lnTo>
                <a:lnTo>
                  <a:pt x="5" y="10"/>
                </a:lnTo>
                <a:lnTo>
                  <a:pt x="4" y="11"/>
                </a:lnTo>
                <a:lnTo>
                  <a:pt x="3" y="11"/>
                </a:lnTo>
                <a:lnTo>
                  <a:pt x="4" y="12"/>
                </a:lnTo>
                <a:lnTo>
                  <a:pt x="5" y="12"/>
                </a:lnTo>
                <a:lnTo>
                  <a:pt x="6" y="14"/>
                </a:lnTo>
                <a:lnTo>
                  <a:pt x="7" y="15"/>
                </a:lnTo>
                <a:lnTo>
                  <a:pt x="8" y="16"/>
                </a:lnTo>
                <a:lnTo>
                  <a:pt x="9" y="17"/>
                </a:lnTo>
                <a:lnTo>
                  <a:pt x="10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9" name="Freeform 457"/>
          <xdr:cNvSpPr>
            <a:spLocks/>
          </xdr:cNvSpPr>
        </xdr:nvSpPr>
        <xdr:spPr bwMode="auto">
          <a:xfrm>
            <a:off x="8619054" y="5192194"/>
            <a:ext cx="191020" cy="29119"/>
          </a:xfrm>
          <a:custGeom>
            <a:avLst/>
            <a:gdLst>
              <a:gd name="T0" fmla="*/ 0 w 20"/>
              <a:gd name="T1" fmla="*/ 2147483647 h 3"/>
              <a:gd name="T2" fmla="*/ 0 w 20"/>
              <a:gd name="T3" fmla="*/ 2147483647 h 3"/>
              <a:gd name="T4" fmla="*/ 2147483647 w 20"/>
              <a:gd name="T5" fmla="*/ 2147483647 h 3"/>
              <a:gd name="T6" fmla="*/ 2147483647 w 20"/>
              <a:gd name="T7" fmla="*/ 2147483647 h 3"/>
              <a:gd name="T8" fmla="*/ 2147483647 w 20"/>
              <a:gd name="T9" fmla="*/ 2147483647 h 3"/>
              <a:gd name="T10" fmla="*/ 2147483647 w 20"/>
              <a:gd name="T11" fmla="*/ 2147483647 h 3"/>
              <a:gd name="T12" fmla="*/ 2147483647 w 20"/>
              <a:gd name="T13" fmla="*/ 2147483647 h 3"/>
              <a:gd name="T14" fmla="*/ 2147483647 w 20"/>
              <a:gd name="T15" fmla="*/ 2147483647 h 3"/>
              <a:gd name="T16" fmla="*/ 2147483647 w 20"/>
              <a:gd name="T17" fmla="*/ 2147483647 h 3"/>
              <a:gd name="T18" fmla="*/ 2147483647 w 20"/>
              <a:gd name="T19" fmla="*/ 2147483647 h 3"/>
              <a:gd name="T20" fmla="*/ 2147483647 w 20"/>
              <a:gd name="T21" fmla="*/ 0 h 3"/>
              <a:gd name="T22" fmla="*/ 2147483647 w 20"/>
              <a:gd name="T23" fmla="*/ 0 h 3"/>
              <a:gd name="T24" fmla="*/ 2147483647 w 20"/>
              <a:gd name="T25" fmla="*/ 0 h 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0"/>
              <a:gd name="T40" fmla="*/ 0 h 3"/>
              <a:gd name="T41" fmla="*/ 20 w 20"/>
              <a:gd name="T42" fmla="*/ 3 h 3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0" h="3">
                <a:moveTo>
                  <a:pt x="0" y="3"/>
                </a:moveTo>
                <a:lnTo>
                  <a:pt x="0" y="3"/>
                </a:lnTo>
                <a:lnTo>
                  <a:pt x="2" y="3"/>
                </a:lnTo>
                <a:lnTo>
                  <a:pt x="3" y="2"/>
                </a:lnTo>
                <a:lnTo>
                  <a:pt x="4" y="2"/>
                </a:lnTo>
                <a:lnTo>
                  <a:pt x="6" y="2"/>
                </a:lnTo>
                <a:lnTo>
                  <a:pt x="8" y="2"/>
                </a:lnTo>
                <a:lnTo>
                  <a:pt x="10" y="1"/>
                </a:lnTo>
                <a:lnTo>
                  <a:pt x="13" y="1"/>
                </a:lnTo>
                <a:lnTo>
                  <a:pt x="15" y="1"/>
                </a:lnTo>
                <a:lnTo>
                  <a:pt x="17" y="0"/>
                </a:lnTo>
                <a:lnTo>
                  <a:pt x="19" y="0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0" name="Line 458"/>
          <xdr:cNvSpPr>
            <a:spLocks noChangeShapeType="1"/>
          </xdr:cNvSpPr>
        </xdr:nvSpPr>
        <xdr:spPr bwMode="auto">
          <a:xfrm flipH="1">
            <a:off x="8999102" y="5064064"/>
            <a:ext cx="66857" cy="1184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Freeform 459"/>
          <xdr:cNvSpPr>
            <a:spLocks/>
          </xdr:cNvSpPr>
        </xdr:nvSpPr>
        <xdr:spPr bwMode="auto">
          <a:xfrm>
            <a:off x="8810075" y="5170833"/>
            <a:ext cx="255884" cy="50481"/>
          </a:xfrm>
          <a:custGeom>
            <a:avLst/>
            <a:gdLst>
              <a:gd name="T0" fmla="*/ 0 w 27"/>
              <a:gd name="T1" fmla="*/ 2147483647 h 5"/>
              <a:gd name="T2" fmla="*/ 2147483647 w 27"/>
              <a:gd name="T3" fmla="*/ 0 h 5"/>
              <a:gd name="T4" fmla="*/ 2147483647 w 27"/>
              <a:gd name="T5" fmla="*/ 0 h 5"/>
              <a:gd name="T6" fmla="*/ 2147483647 w 27"/>
              <a:gd name="T7" fmla="*/ 0 h 5"/>
              <a:gd name="T8" fmla="*/ 2147483647 w 27"/>
              <a:gd name="T9" fmla="*/ 2147483647 h 5"/>
              <a:gd name="T10" fmla="*/ 2147483647 w 27"/>
              <a:gd name="T11" fmla="*/ 2147483647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7"/>
              <a:gd name="T19" fmla="*/ 0 h 5"/>
              <a:gd name="T20" fmla="*/ 27 w 27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7" h="5">
                <a:moveTo>
                  <a:pt x="0" y="1"/>
                </a:moveTo>
                <a:lnTo>
                  <a:pt x="3" y="0"/>
                </a:lnTo>
                <a:lnTo>
                  <a:pt x="12" y="0"/>
                </a:lnTo>
                <a:lnTo>
                  <a:pt x="16" y="0"/>
                </a:lnTo>
                <a:lnTo>
                  <a:pt x="21" y="1"/>
                </a:lnTo>
                <a:lnTo>
                  <a:pt x="27" y="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2" name="Freeform 460"/>
          <xdr:cNvSpPr>
            <a:spLocks/>
          </xdr:cNvSpPr>
        </xdr:nvSpPr>
        <xdr:spPr bwMode="auto">
          <a:xfrm>
            <a:off x="8619054" y="5378563"/>
            <a:ext cx="191020" cy="38825"/>
          </a:xfrm>
          <a:custGeom>
            <a:avLst/>
            <a:gdLst>
              <a:gd name="T0" fmla="*/ 0 w 20"/>
              <a:gd name="T1" fmla="*/ 0 h 4"/>
              <a:gd name="T2" fmla="*/ 2147483647 w 20"/>
              <a:gd name="T3" fmla="*/ 2147483647 h 4"/>
              <a:gd name="T4" fmla="*/ 2147483647 w 20"/>
              <a:gd name="T5" fmla="*/ 2147483647 h 4"/>
              <a:gd name="T6" fmla="*/ 2147483647 w 20"/>
              <a:gd name="T7" fmla="*/ 2147483647 h 4"/>
              <a:gd name="T8" fmla="*/ 2147483647 w 20"/>
              <a:gd name="T9" fmla="*/ 2147483647 h 4"/>
              <a:gd name="T10" fmla="*/ 2147483647 w 20"/>
              <a:gd name="T11" fmla="*/ 2147483647 h 4"/>
              <a:gd name="T12" fmla="*/ 2147483647 w 20"/>
              <a:gd name="T13" fmla="*/ 2147483647 h 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0"/>
              <a:gd name="T22" fmla="*/ 0 h 4"/>
              <a:gd name="T23" fmla="*/ 20 w 20"/>
              <a:gd name="T24" fmla="*/ 4 h 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0" h="4">
                <a:moveTo>
                  <a:pt x="0" y="0"/>
                </a:moveTo>
                <a:lnTo>
                  <a:pt x="6" y="1"/>
                </a:lnTo>
                <a:lnTo>
                  <a:pt x="7" y="1"/>
                </a:lnTo>
                <a:lnTo>
                  <a:pt x="10" y="2"/>
                </a:lnTo>
                <a:lnTo>
                  <a:pt x="11" y="3"/>
                </a:lnTo>
                <a:lnTo>
                  <a:pt x="16" y="4"/>
                </a:lnTo>
                <a:lnTo>
                  <a:pt x="20" y="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3" name="Freeform 461"/>
          <xdr:cNvSpPr>
            <a:spLocks/>
          </xdr:cNvSpPr>
        </xdr:nvSpPr>
        <xdr:spPr bwMode="auto">
          <a:xfrm>
            <a:off x="8810075" y="5417389"/>
            <a:ext cx="255884" cy="87357"/>
          </a:xfrm>
          <a:custGeom>
            <a:avLst/>
            <a:gdLst>
              <a:gd name="T0" fmla="*/ 0 w 27"/>
              <a:gd name="T1" fmla="*/ 0 h 9"/>
              <a:gd name="T2" fmla="*/ 0 w 27"/>
              <a:gd name="T3" fmla="*/ 2147483647 h 9"/>
              <a:gd name="T4" fmla="*/ 2147483647 w 27"/>
              <a:gd name="T5" fmla="*/ 2147483647 h 9"/>
              <a:gd name="T6" fmla="*/ 2147483647 w 27"/>
              <a:gd name="T7" fmla="*/ 2147483647 h 9"/>
              <a:gd name="T8" fmla="*/ 0 60000 65536"/>
              <a:gd name="T9" fmla="*/ 0 60000 65536"/>
              <a:gd name="T10" fmla="*/ 0 60000 65536"/>
              <a:gd name="T11" fmla="*/ 0 60000 65536"/>
              <a:gd name="T12" fmla="*/ 0 w 27"/>
              <a:gd name="T13" fmla="*/ 0 h 9"/>
              <a:gd name="T14" fmla="*/ 27 w 27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7" h="9">
                <a:moveTo>
                  <a:pt x="0" y="0"/>
                </a:moveTo>
                <a:lnTo>
                  <a:pt x="0" y="1"/>
                </a:lnTo>
                <a:lnTo>
                  <a:pt x="4" y="2"/>
                </a:lnTo>
                <a:lnTo>
                  <a:pt x="27" y="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4" name="Freeform 462"/>
          <xdr:cNvSpPr>
            <a:spLocks/>
          </xdr:cNvSpPr>
        </xdr:nvSpPr>
        <xdr:spPr bwMode="auto">
          <a:xfrm>
            <a:off x="8523545" y="5790124"/>
            <a:ext cx="95510" cy="38825"/>
          </a:xfrm>
          <a:custGeom>
            <a:avLst/>
            <a:gdLst>
              <a:gd name="T0" fmla="*/ 0 w 10"/>
              <a:gd name="T1" fmla="*/ 2147483647 h 4"/>
              <a:gd name="T2" fmla="*/ 2147483647 w 10"/>
              <a:gd name="T3" fmla="*/ 2147483647 h 4"/>
              <a:gd name="T4" fmla="*/ 2147483647 w 10"/>
              <a:gd name="T5" fmla="*/ 2147483647 h 4"/>
              <a:gd name="T6" fmla="*/ 2147483647 w 10"/>
              <a:gd name="T7" fmla="*/ 0 h 4"/>
              <a:gd name="T8" fmla="*/ 2147483647 w 10"/>
              <a:gd name="T9" fmla="*/ 2147483647 h 4"/>
              <a:gd name="T10" fmla="*/ 2147483647 w 10"/>
              <a:gd name="T11" fmla="*/ 2147483647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0"/>
              <a:gd name="T19" fmla="*/ 0 h 4"/>
              <a:gd name="T20" fmla="*/ 10 w 10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0" h="4">
                <a:moveTo>
                  <a:pt x="0" y="4"/>
                </a:moveTo>
                <a:lnTo>
                  <a:pt x="2" y="4"/>
                </a:lnTo>
                <a:lnTo>
                  <a:pt x="6" y="2"/>
                </a:lnTo>
                <a:lnTo>
                  <a:pt x="8" y="0"/>
                </a:lnTo>
                <a:lnTo>
                  <a:pt x="1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5" name="Freeform 463"/>
          <xdr:cNvSpPr>
            <a:spLocks/>
          </xdr:cNvSpPr>
        </xdr:nvSpPr>
        <xdr:spPr bwMode="auto">
          <a:xfrm>
            <a:off x="8619054" y="5819244"/>
            <a:ext cx="191020" cy="19412"/>
          </a:xfrm>
          <a:custGeom>
            <a:avLst/>
            <a:gdLst>
              <a:gd name="T0" fmla="*/ 0 w 20"/>
              <a:gd name="T1" fmla="*/ 0 h 2"/>
              <a:gd name="T2" fmla="*/ 0 w 20"/>
              <a:gd name="T3" fmla="*/ 2147483647 h 2"/>
              <a:gd name="T4" fmla="*/ 2147483647 w 20"/>
              <a:gd name="T5" fmla="*/ 0 h 2"/>
              <a:gd name="T6" fmla="*/ 2147483647 w 20"/>
              <a:gd name="T7" fmla="*/ 2147483647 h 2"/>
              <a:gd name="T8" fmla="*/ 2147483647 w 20"/>
              <a:gd name="T9" fmla="*/ 2147483647 h 2"/>
              <a:gd name="T10" fmla="*/ 2147483647 w 20"/>
              <a:gd name="T11" fmla="*/ 2147483647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0"/>
              <a:gd name="T19" fmla="*/ 0 h 2"/>
              <a:gd name="T20" fmla="*/ 20 w 20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0" h="2">
                <a:moveTo>
                  <a:pt x="0" y="0"/>
                </a:moveTo>
                <a:lnTo>
                  <a:pt x="0" y="1"/>
                </a:lnTo>
                <a:lnTo>
                  <a:pt x="1" y="0"/>
                </a:lnTo>
                <a:lnTo>
                  <a:pt x="11" y="1"/>
                </a:lnTo>
                <a:lnTo>
                  <a:pt x="12" y="1"/>
                </a:lnTo>
                <a:lnTo>
                  <a:pt x="2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6" name="Freeform 464"/>
          <xdr:cNvSpPr>
            <a:spLocks/>
          </xdr:cNvSpPr>
        </xdr:nvSpPr>
        <xdr:spPr bwMode="auto">
          <a:xfrm>
            <a:off x="8810075" y="5838656"/>
            <a:ext cx="95510" cy="0"/>
          </a:xfrm>
          <a:custGeom>
            <a:avLst/>
            <a:gdLst>
              <a:gd name="T0" fmla="*/ 0 w 10"/>
              <a:gd name="T1" fmla="*/ 2147483647 w 10"/>
              <a:gd name="T2" fmla="*/ 2147483647 w 10"/>
              <a:gd name="T3" fmla="*/ 0 60000 65536"/>
              <a:gd name="T4" fmla="*/ 0 60000 65536"/>
              <a:gd name="T5" fmla="*/ 0 60000 65536"/>
              <a:gd name="T6" fmla="*/ 0 w 10"/>
              <a:gd name="T7" fmla="*/ 10 w 10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10">
                <a:moveTo>
                  <a:pt x="0" y="0"/>
                </a:moveTo>
                <a:lnTo>
                  <a:pt x="9" y="0"/>
                </a:lnTo>
                <a:lnTo>
                  <a:pt x="1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7" name="Line 465"/>
          <xdr:cNvSpPr>
            <a:spLocks noChangeShapeType="1"/>
          </xdr:cNvSpPr>
        </xdr:nvSpPr>
        <xdr:spPr bwMode="auto">
          <a:xfrm>
            <a:off x="8810075" y="583865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6"/>
          <xdr:cNvSpPr>
            <a:spLocks noChangeShapeType="1"/>
          </xdr:cNvSpPr>
        </xdr:nvSpPr>
        <xdr:spPr bwMode="auto">
          <a:xfrm flipH="1">
            <a:off x="8896034" y="5838656"/>
            <a:ext cx="9551" cy="3106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7"/>
          <xdr:cNvSpPr>
            <a:spLocks noChangeShapeType="1"/>
          </xdr:cNvSpPr>
        </xdr:nvSpPr>
        <xdr:spPr bwMode="auto">
          <a:xfrm>
            <a:off x="8896034" y="586972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" name="Freeform 468"/>
          <xdr:cNvSpPr>
            <a:spLocks/>
          </xdr:cNvSpPr>
        </xdr:nvSpPr>
        <xdr:spPr bwMode="auto">
          <a:xfrm>
            <a:off x="8542646" y="6191981"/>
            <a:ext cx="28652" cy="11655"/>
          </a:xfrm>
          <a:custGeom>
            <a:avLst/>
            <a:gdLst>
              <a:gd name="T0" fmla="*/ 0 w 3"/>
              <a:gd name="T1" fmla="*/ 0 h 1"/>
              <a:gd name="T2" fmla="*/ 2147483647 w 3"/>
              <a:gd name="T3" fmla="*/ 0 h 1"/>
              <a:gd name="T4" fmla="*/ 2147483647 w 3"/>
              <a:gd name="T5" fmla="*/ 2147483647 h 1"/>
              <a:gd name="T6" fmla="*/ 2147483647 w 3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0" y="0"/>
                </a:moveTo>
                <a:lnTo>
                  <a:pt x="2" y="0"/>
                </a:lnTo>
                <a:lnTo>
                  <a:pt x="2" y="1"/>
                </a:lnTo>
                <a:lnTo>
                  <a:pt x="3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1" name="Freeform 469"/>
          <xdr:cNvSpPr>
            <a:spLocks/>
          </xdr:cNvSpPr>
        </xdr:nvSpPr>
        <xdr:spPr bwMode="auto">
          <a:xfrm>
            <a:off x="8896034" y="5879430"/>
            <a:ext cx="0" cy="29119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2147483647 h 3"/>
              <a:gd name="T4" fmla="*/ 0 60000 65536"/>
              <a:gd name="T5" fmla="*/ 0 60000 65536"/>
              <a:gd name="T6" fmla="*/ 0 60000 65536"/>
              <a:gd name="T7" fmla="*/ 0 60000 65536"/>
              <a:gd name="T8" fmla="*/ 0 h 3"/>
              <a:gd name="T9" fmla="*/ 3 h 3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2" name="Freeform 470"/>
          <xdr:cNvSpPr>
            <a:spLocks/>
          </xdr:cNvSpPr>
        </xdr:nvSpPr>
        <xdr:spPr bwMode="auto">
          <a:xfrm>
            <a:off x="8571300" y="6203636"/>
            <a:ext cx="47755" cy="19412"/>
          </a:xfrm>
          <a:custGeom>
            <a:avLst/>
            <a:gdLst>
              <a:gd name="T0" fmla="*/ 0 w 5"/>
              <a:gd name="T1" fmla="*/ 0 h 2"/>
              <a:gd name="T2" fmla="*/ 2147483647 w 5"/>
              <a:gd name="T3" fmla="*/ 2147483647 h 2"/>
              <a:gd name="T4" fmla="*/ 2147483647 w 5"/>
              <a:gd name="T5" fmla="*/ 2147483647 h 2"/>
              <a:gd name="T6" fmla="*/ 0 60000 65536"/>
              <a:gd name="T7" fmla="*/ 0 60000 65536"/>
              <a:gd name="T8" fmla="*/ 0 60000 65536"/>
              <a:gd name="T9" fmla="*/ 0 w 5"/>
              <a:gd name="T10" fmla="*/ 0 h 2"/>
              <a:gd name="T11" fmla="*/ 5 w 5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2">
                <a:moveTo>
                  <a:pt x="0" y="0"/>
                </a:moveTo>
                <a:lnTo>
                  <a:pt x="5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3" name="Freeform 471"/>
          <xdr:cNvSpPr>
            <a:spLocks/>
          </xdr:cNvSpPr>
        </xdr:nvSpPr>
        <xdr:spPr bwMode="auto">
          <a:xfrm>
            <a:off x="8619054" y="6223049"/>
            <a:ext cx="85959" cy="58238"/>
          </a:xfrm>
          <a:custGeom>
            <a:avLst/>
            <a:gdLst>
              <a:gd name="T0" fmla="*/ 0 w 9"/>
              <a:gd name="T1" fmla="*/ 0 h 6"/>
              <a:gd name="T2" fmla="*/ 2147483647 w 9"/>
              <a:gd name="T3" fmla="*/ 2147483647 h 6"/>
              <a:gd name="T4" fmla="*/ 2147483647 w 9"/>
              <a:gd name="T5" fmla="*/ 2147483647 h 6"/>
              <a:gd name="T6" fmla="*/ 2147483647 w 9"/>
              <a:gd name="T7" fmla="*/ 2147483647 h 6"/>
              <a:gd name="T8" fmla="*/ 2147483647 w 9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6"/>
              <a:gd name="T17" fmla="*/ 9 w 9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6">
                <a:moveTo>
                  <a:pt x="0" y="0"/>
                </a:moveTo>
                <a:lnTo>
                  <a:pt x="5" y="2"/>
                </a:lnTo>
                <a:lnTo>
                  <a:pt x="6" y="2"/>
                </a:lnTo>
                <a:lnTo>
                  <a:pt x="9" y="5"/>
                </a:lnTo>
                <a:lnTo>
                  <a:pt x="9" y="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4" name="Line 472"/>
          <xdr:cNvSpPr>
            <a:spLocks noChangeShapeType="1"/>
          </xdr:cNvSpPr>
        </xdr:nvSpPr>
        <xdr:spPr bwMode="auto">
          <a:xfrm flipH="1" flipV="1">
            <a:off x="9104164" y="4897108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" name="Freeform 473"/>
          <xdr:cNvSpPr>
            <a:spLocks/>
          </xdr:cNvSpPr>
        </xdr:nvSpPr>
        <xdr:spPr bwMode="auto">
          <a:xfrm>
            <a:off x="9495755" y="4897108"/>
            <a:ext cx="0" cy="9707"/>
          </a:xfrm>
          <a:custGeom>
            <a:avLst/>
            <a:gdLst>
              <a:gd name="T0" fmla="*/ 2147483647 h 1"/>
              <a:gd name="T1" fmla="*/ 2147483647 h 1"/>
              <a:gd name="T2" fmla="*/ 0 h 1"/>
              <a:gd name="T3" fmla="*/ 0 60000 65536"/>
              <a:gd name="T4" fmla="*/ 0 60000 65536"/>
              <a:gd name="T5" fmla="*/ 0 60000 65536"/>
              <a:gd name="T6" fmla="*/ 0 h 1"/>
              <a:gd name="T7" fmla="*/ 1 h 1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6" name="Freeform 474"/>
          <xdr:cNvSpPr>
            <a:spLocks/>
          </xdr:cNvSpPr>
        </xdr:nvSpPr>
        <xdr:spPr bwMode="auto">
          <a:xfrm>
            <a:off x="9171021" y="4906814"/>
            <a:ext cx="85959" cy="99011"/>
          </a:xfrm>
          <a:custGeom>
            <a:avLst/>
            <a:gdLst>
              <a:gd name="T0" fmla="*/ 0 w 9"/>
              <a:gd name="T1" fmla="*/ 0 h 10"/>
              <a:gd name="T2" fmla="*/ 2147483647 w 9"/>
              <a:gd name="T3" fmla="*/ 2147483647 h 10"/>
              <a:gd name="T4" fmla="*/ 2147483647 w 9"/>
              <a:gd name="T5" fmla="*/ 2147483647 h 10"/>
              <a:gd name="T6" fmla="*/ 2147483647 w 9"/>
              <a:gd name="T7" fmla="*/ 2147483647 h 10"/>
              <a:gd name="T8" fmla="*/ 2147483647 w 9"/>
              <a:gd name="T9" fmla="*/ 2147483647 h 10"/>
              <a:gd name="T10" fmla="*/ 2147483647 w 9"/>
              <a:gd name="T11" fmla="*/ 2147483647 h 10"/>
              <a:gd name="T12" fmla="*/ 2147483647 w 9"/>
              <a:gd name="T13" fmla="*/ 2147483647 h 10"/>
              <a:gd name="T14" fmla="*/ 2147483647 w 9"/>
              <a:gd name="T15" fmla="*/ 2147483647 h 1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9"/>
              <a:gd name="T25" fmla="*/ 0 h 10"/>
              <a:gd name="T26" fmla="*/ 9 w 9"/>
              <a:gd name="T27" fmla="*/ 10 h 1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9" h="10">
                <a:moveTo>
                  <a:pt x="0" y="0"/>
                </a:moveTo>
                <a:lnTo>
                  <a:pt x="3" y="1"/>
                </a:lnTo>
                <a:lnTo>
                  <a:pt x="4" y="1"/>
                </a:lnTo>
                <a:lnTo>
                  <a:pt x="7" y="2"/>
                </a:lnTo>
                <a:lnTo>
                  <a:pt x="5" y="8"/>
                </a:lnTo>
                <a:lnTo>
                  <a:pt x="5" y="9"/>
                </a:lnTo>
                <a:lnTo>
                  <a:pt x="6" y="9"/>
                </a:lnTo>
                <a:lnTo>
                  <a:pt x="9" y="1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7" name="Freeform 475"/>
          <xdr:cNvSpPr>
            <a:spLocks/>
          </xdr:cNvSpPr>
        </xdr:nvSpPr>
        <xdr:spPr bwMode="auto">
          <a:xfrm>
            <a:off x="9113714" y="4906814"/>
            <a:ext cx="19103" cy="38825"/>
          </a:xfrm>
          <a:custGeom>
            <a:avLst/>
            <a:gdLst>
              <a:gd name="T0" fmla="*/ 2147483647 w 2"/>
              <a:gd name="T1" fmla="*/ 2147483647 h 4"/>
              <a:gd name="T2" fmla="*/ 2147483647 w 2"/>
              <a:gd name="T3" fmla="*/ 2147483647 h 4"/>
              <a:gd name="T4" fmla="*/ 0 w 2"/>
              <a:gd name="T5" fmla="*/ 0 h 4"/>
              <a:gd name="T6" fmla="*/ 0 60000 65536"/>
              <a:gd name="T7" fmla="*/ 0 60000 65536"/>
              <a:gd name="T8" fmla="*/ 0 60000 65536"/>
              <a:gd name="T9" fmla="*/ 0 w 2"/>
              <a:gd name="T10" fmla="*/ 0 h 4"/>
              <a:gd name="T11" fmla="*/ 2 w 2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4">
                <a:moveTo>
                  <a:pt x="2" y="4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8" name="Line 476"/>
          <xdr:cNvSpPr>
            <a:spLocks noChangeShapeType="1"/>
          </xdr:cNvSpPr>
        </xdr:nvSpPr>
        <xdr:spPr bwMode="auto">
          <a:xfrm>
            <a:off x="9065960" y="5221314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" name="Freeform 477"/>
          <xdr:cNvSpPr>
            <a:spLocks/>
          </xdr:cNvSpPr>
        </xdr:nvSpPr>
        <xdr:spPr bwMode="auto">
          <a:xfrm>
            <a:off x="9065960" y="4906814"/>
            <a:ext cx="95510" cy="157250"/>
          </a:xfrm>
          <a:custGeom>
            <a:avLst/>
            <a:gdLst>
              <a:gd name="T0" fmla="*/ 2147483647 w 10"/>
              <a:gd name="T1" fmla="*/ 0 h 16"/>
              <a:gd name="T2" fmla="*/ 2147483647 w 10"/>
              <a:gd name="T3" fmla="*/ 2147483647 h 16"/>
              <a:gd name="T4" fmla="*/ 0 w 10"/>
              <a:gd name="T5" fmla="*/ 2147483647 h 16"/>
              <a:gd name="T6" fmla="*/ 0 60000 65536"/>
              <a:gd name="T7" fmla="*/ 0 60000 65536"/>
              <a:gd name="T8" fmla="*/ 0 60000 65536"/>
              <a:gd name="T9" fmla="*/ 0 w 10"/>
              <a:gd name="T10" fmla="*/ 0 h 16"/>
              <a:gd name="T11" fmla="*/ 10 w 10"/>
              <a:gd name="T12" fmla="*/ 16 h 1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0" h="16">
                <a:moveTo>
                  <a:pt x="10" y="0"/>
                </a:moveTo>
                <a:lnTo>
                  <a:pt x="8" y="3"/>
                </a:lnTo>
                <a:lnTo>
                  <a:pt x="0" y="1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" name="Line 478"/>
          <xdr:cNvSpPr>
            <a:spLocks noChangeShapeType="1"/>
          </xdr:cNvSpPr>
        </xdr:nvSpPr>
        <xdr:spPr bwMode="auto">
          <a:xfrm flipH="1" flipV="1">
            <a:off x="9448000" y="5192194"/>
            <a:ext cx="9551" cy="291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Freeform 479"/>
          <xdr:cNvSpPr>
            <a:spLocks/>
          </xdr:cNvSpPr>
        </xdr:nvSpPr>
        <xdr:spPr bwMode="auto">
          <a:xfrm>
            <a:off x="9448000" y="5025238"/>
            <a:ext cx="38204" cy="166957"/>
          </a:xfrm>
          <a:custGeom>
            <a:avLst/>
            <a:gdLst>
              <a:gd name="T0" fmla="*/ 2147483647 w 4"/>
              <a:gd name="T1" fmla="*/ 0 h 17"/>
              <a:gd name="T2" fmla="*/ 2147483647 w 4"/>
              <a:gd name="T3" fmla="*/ 2147483647 h 17"/>
              <a:gd name="T4" fmla="*/ 0 w 4"/>
              <a:gd name="T5" fmla="*/ 2147483647 h 17"/>
              <a:gd name="T6" fmla="*/ 2147483647 w 4"/>
              <a:gd name="T7" fmla="*/ 2147483647 h 17"/>
              <a:gd name="T8" fmla="*/ 2147483647 w 4"/>
              <a:gd name="T9" fmla="*/ 2147483647 h 17"/>
              <a:gd name="T10" fmla="*/ 0 w 4"/>
              <a:gd name="T11" fmla="*/ 2147483647 h 17"/>
              <a:gd name="T12" fmla="*/ 0 w 4"/>
              <a:gd name="T13" fmla="*/ 2147483647 h 17"/>
              <a:gd name="T14" fmla="*/ 0 w 4"/>
              <a:gd name="T15" fmla="*/ 2147483647 h 1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"/>
              <a:gd name="T25" fmla="*/ 0 h 17"/>
              <a:gd name="T26" fmla="*/ 4 w 4"/>
              <a:gd name="T27" fmla="*/ 17 h 1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" h="17">
                <a:moveTo>
                  <a:pt x="4" y="0"/>
                </a:moveTo>
                <a:lnTo>
                  <a:pt x="1" y="7"/>
                </a:lnTo>
                <a:lnTo>
                  <a:pt x="0" y="8"/>
                </a:lnTo>
                <a:lnTo>
                  <a:pt x="1" y="11"/>
                </a:lnTo>
                <a:lnTo>
                  <a:pt x="1" y="12"/>
                </a:lnTo>
                <a:lnTo>
                  <a:pt x="0" y="14"/>
                </a:lnTo>
                <a:lnTo>
                  <a:pt x="0" y="16"/>
                </a:lnTo>
                <a:lnTo>
                  <a:pt x="0" y="1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2" name="Freeform 480"/>
          <xdr:cNvSpPr>
            <a:spLocks/>
          </xdr:cNvSpPr>
        </xdr:nvSpPr>
        <xdr:spPr bwMode="auto">
          <a:xfrm>
            <a:off x="9256980" y="4906814"/>
            <a:ext cx="238775" cy="118424"/>
          </a:xfrm>
          <a:custGeom>
            <a:avLst/>
            <a:gdLst>
              <a:gd name="T0" fmla="*/ 0 w 25"/>
              <a:gd name="T1" fmla="*/ 2147483647 h 12"/>
              <a:gd name="T2" fmla="*/ 2147483647 w 25"/>
              <a:gd name="T3" fmla="*/ 2147483647 h 12"/>
              <a:gd name="T4" fmla="*/ 2147483647 w 25"/>
              <a:gd name="T5" fmla="*/ 2147483647 h 12"/>
              <a:gd name="T6" fmla="*/ 2147483647 w 25"/>
              <a:gd name="T7" fmla="*/ 2147483647 h 12"/>
              <a:gd name="T8" fmla="*/ 2147483647 w 25"/>
              <a:gd name="T9" fmla="*/ 2147483647 h 12"/>
              <a:gd name="T10" fmla="*/ 2147483647 w 25"/>
              <a:gd name="T11" fmla="*/ 2147483647 h 12"/>
              <a:gd name="T12" fmla="*/ 2147483647 w 25"/>
              <a:gd name="T13" fmla="*/ 2147483647 h 12"/>
              <a:gd name="T14" fmla="*/ 2147483647 w 25"/>
              <a:gd name="T15" fmla="*/ 2147483647 h 12"/>
              <a:gd name="T16" fmla="*/ 2147483647 w 25"/>
              <a:gd name="T17" fmla="*/ 2147483647 h 12"/>
              <a:gd name="T18" fmla="*/ 2147483647 w 25"/>
              <a:gd name="T19" fmla="*/ 2147483647 h 12"/>
              <a:gd name="T20" fmla="*/ 2147483647 w 25"/>
              <a:gd name="T21" fmla="*/ 2147483647 h 12"/>
              <a:gd name="T22" fmla="*/ 2147483647 w 25"/>
              <a:gd name="T23" fmla="*/ 2147483647 h 12"/>
              <a:gd name="T24" fmla="*/ 2147483647 w 25"/>
              <a:gd name="T25" fmla="*/ 0 h 1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5"/>
              <a:gd name="T40" fmla="*/ 0 h 12"/>
              <a:gd name="T41" fmla="*/ 25 w 25"/>
              <a:gd name="T42" fmla="*/ 12 h 1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5" h="12">
                <a:moveTo>
                  <a:pt x="0" y="10"/>
                </a:moveTo>
                <a:lnTo>
                  <a:pt x="3" y="10"/>
                </a:lnTo>
                <a:lnTo>
                  <a:pt x="4" y="11"/>
                </a:lnTo>
                <a:lnTo>
                  <a:pt x="10" y="12"/>
                </a:lnTo>
                <a:lnTo>
                  <a:pt x="11" y="12"/>
                </a:lnTo>
                <a:lnTo>
                  <a:pt x="17" y="12"/>
                </a:lnTo>
                <a:lnTo>
                  <a:pt x="24" y="12"/>
                </a:lnTo>
                <a:lnTo>
                  <a:pt x="25" y="11"/>
                </a:lnTo>
                <a:lnTo>
                  <a:pt x="25" y="10"/>
                </a:lnTo>
                <a:lnTo>
                  <a:pt x="25" y="4"/>
                </a:lnTo>
                <a:lnTo>
                  <a:pt x="25" y="3"/>
                </a:lnTo>
                <a:lnTo>
                  <a:pt x="25" y="2"/>
                </a:lnTo>
                <a:lnTo>
                  <a:pt x="25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3" name="Freeform 481"/>
          <xdr:cNvSpPr>
            <a:spLocks/>
          </xdr:cNvSpPr>
        </xdr:nvSpPr>
        <xdr:spPr bwMode="auto">
          <a:xfrm>
            <a:off x="9075511" y="5221314"/>
            <a:ext cx="9551" cy="9707"/>
          </a:xfrm>
          <a:custGeom>
            <a:avLst/>
            <a:gdLst>
              <a:gd name="T0" fmla="*/ 0 w 1"/>
              <a:gd name="T1" fmla="*/ 0 h 1"/>
              <a:gd name="T2" fmla="*/ 2147483647 w 1"/>
              <a:gd name="T3" fmla="*/ 2147483647 h 1"/>
              <a:gd name="T4" fmla="*/ 2147483647 w 1"/>
              <a:gd name="T5" fmla="*/ 2147483647 h 1"/>
              <a:gd name="T6" fmla="*/ 0 60000 65536"/>
              <a:gd name="T7" fmla="*/ 0 60000 65536"/>
              <a:gd name="T8" fmla="*/ 0 60000 65536"/>
              <a:gd name="T9" fmla="*/ 0 w 1"/>
              <a:gd name="T10" fmla="*/ 0 h 1"/>
              <a:gd name="T11" fmla="*/ 1 w 1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4" name="Line 482"/>
          <xdr:cNvSpPr>
            <a:spLocks noChangeShapeType="1"/>
          </xdr:cNvSpPr>
        </xdr:nvSpPr>
        <xdr:spPr bwMode="auto">
          <a:xfrm flipV="1">
            <a:off x="9457552" y="52213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Freeform 483"/>
          <xdr:cNvSpPr>
            <a:spLocks/>
          </xdr:cNvSpPr>
        </xdr:nvSpPr>
        <xdr:spPr bwMode="auto">
          <a:xfrm>
            <a:off x="9837600" y="5211607"/>
            <a:ext cx="133714" cy="9707"/>
          </a:xfrm>
          <a:custGeom>
            <a:avLst/>
            <a:gdLst>
              <a:gd name="T0" fmla="*/ 0 w 14"/>
              <a:gd name="T1" fmla="*/ 2147483647 h 1"/>
              <a:gd name="T2" fmla="*/ 2147483647 w 14"/>
              <a:gd name="T3" fmla="*/ 2147483647 h 1"/>
              <a:gd name="T4" fmla="*/ 2147483647 w 14"/>
              <a:gd name="T5" fmla="*/ 0 h 1"/>
              <a:gd name="T6" fmla="*/ 2147483647 w 14"/>
              <a:gd name="T7" fmla="*/ 0 h 1"/>
              <a:gd name="T8" fmla="*/ 2147483647 w 14"/>
              <a:gd name="T9" fmla="*/ 0 h 1"/>
              <a:gd name="T10" fmla="*/ 2147483647 w 14"/>
              <a:gd name="T11" fmla="*/ 0 h 1"/>
              <a:gd name="T12" fmla="*/ 2147483647 w 14"/>
              <a:gd name="T13" fmla="*/ 0 h 1"/>
              <a:gd name="T14" fmla="*/ 2147483647 w 14"/>
              <a:gd name="T15" fmla="*/ 0 h 1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4"/>
              <a:gd name="T25" fmla="*/ 0 h 1"/>
              <a:gd name="T26" fmla="*/ 14 w 14"/>
              <a:gd name="T27" fmla="*/ 1 h 1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4" h="1">
                <a:moveTo>
                  <a:pt x="0" y="1"/>
                </a:moveTo>
                <a:lnTo>
                  <a:pt x="4" y="1"/>
                </a:lnTo>
                <a:lnTo>
                  <a:pt x="8" y="0"/>
                </a:lnTo>
                <a:lnTo>
                  <a:pt x="10" y="0"/>
                </a:lnTo>
                <a:lnTo>
                  <a:pt x="11" y="0"/>
                </a:lnTo>
                <a:lnTo>
                  <a:pt x="12" y="0"/>
                </a:lnTo>
                <a:lnTo>
                  <a:pt x="14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6" name="Line 484"/>
          <xdr:cNvSpPr>
            <a:spLocks noChangeShapeType="1"/>
          </xdr:cNvSpPr>
        </xdr:nvSpPr>
        <xdr:spPr bwMode="auto">
          <a:xfrm>
            <a:off x="9837600" y="522131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" name="Line 485"/>
          <xdr:cNvSpPr>
            <a:spLocks noChangeShapeType="1"/>
          </xdr:cNvSpPr>
        </xdr:nvSpPr>
        <xdr:spPr bwMode="auto">
          <a:xfrm flipH="1">
            <a:off x="9789844" y="5221314"/>
            <a:ext cx="47755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Freeform 486"/>
          <xdr:cNvSpPr>
            <a:spLocks/>
          </xdr:cNvSpPr>
        </xdr:nvSpPr>
        <xdr:spPr bwMode="auto">
          <a:xfrm>
            <a:off x="9971315" y="5170833"/>
            <a:ext cx="152816" cy="40776"/>
          </a:xfrm>
          <a:custGeom>
            <a:avLst/>
            <a:gdLst>
              <a:gd name="T0" fmla="*/ 0 w 16"/>
              <a:gd name="T1" fmla="*/ 2147483647 h 4"/>
              <a:gd name="T2" fmla="*/ 0 w 16"/>
              <a:gd name="T3" fmla="*/ 2147483647 h 4"/>
              <a:gd name="T4" fmla="*/ 2147483647 w 16"/>
              <a:gd name="T5" fmla="*/ 2147483647 h 4"/>
              <a:gd name="T6" fmla="*/ 2147483647 w 16"/>
              <a:gd name="T7" fmla="*/ 2147483647 h 4"/>
              <a:gd name="T8" fmla="*/ 2147483647 w 16"/>
              <a:gd name="T9" fmla="*/ 2147483647 h 4"/>
              <a:gd name="T10" fmla="*/ 2147483647 w 16"/>
              <a:gd name="T11" fmla="*/ 2147483647 h 4"/>
              <a:gd name="T12" fmla="*/ 2147483647 w 16"/>
              <a:gd name="T13" fmla="*/ 0 h 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6"/>
              <a:gd name="T22" fmla="*/ 0 h 4"/>
              <a:gd name="T23" fmla="*/ 16 w 16"/>
              <a:gd name="T24" fmla="*/ 4 h 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6" h="4">
                <a:moveTo>
                  <a:pt x="0" y="4"/>
                </a:moveTo>
                <a:lnTo>
                  <a:pt x="0" y="4"/>
                </a:lnTo>
                <a:lnTo>
                  <a:pt x="3" y="3"/>
                </a:lnTo>
                <a:lnTo>
                  <a:pt x="5" y="3"/>
                </a:lnTo>
                <a:lnTo>
                  <a:pt x="10" y="2"/>
                </a:lnTo>
                <a:lnTo>
                  <a:pt x="11" y="2"/>
                </a:lnTo>
                <a:lnTo>
                  <a:pt x="16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9" name="Freeform 487"/>
          <xdr:cNvSpPr>
            <a:spLocks/>
          </xdr:cNvSpPr>
        </xdr:nvSpPr>
        <xdr:spPr bwMode="auto">
          <a:xfrm>
            <a:off x="9085061" y="5514452"/>
            <a:ext cx="105061" cy="31067"/>
          </a:xfrm>
          <a:custGeom>
            <a:avLst/>
            <a:gdLst>
              <a:gd name="T0" fmla="*/ 2147483647 w 11"/>
              <a:gd name="T1" fmla="*/ 2147483647 h 3"/>
              <a:gd name="T2" fmla="*/ 2147483647 w 11"/>
              <a:gd name="T3" fmla="*/ 0 h 3"/>
              <a:gd name="T4" fmla="*/ 2147483647 w 11"/>
              <a:gd name="T5" fmla="*/ 0 h 3"/>
              <a:gd name="T6" fmla="*/ 0 w 11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11"/>
              <a:gd name="T13" fmla="*/ 0 h 3"/>
              <a:gd name="T14" fmla="*/ 11 w 11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1" h="3">
                <a:moveTo>
                  <a:pt x="11" y="3"/>
                </a:moveTo>
                <a:lnTo>
                  <a:pt x="2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0" name="Freeform 488"/>
          <xdr:cNvSpPr>
            <a:spLocks/>
          </xdr:cNvSpPr>
        </xdr:nvSpPr>
        <xdr:spPr bwMode="auto">
          <a:xfrm>
            <a:off x="9085061" y="5240726"/>
            <a:ext cx="171919" cy="77651"/>
          </a:xfrm>
          <a:custGeom>
            <a:avLst/>
            <a:gdLst>
              <a:gd name="T0" fmla="*/ 0 w 18"/>
              <a:gd name="T1" fmla="*/ 0 h 8"/>
              <a:gd name="T2" fmla="*/ 2147483647 w 18"/>
              <a:gd name="T3" fmla="*/ 2147483647 h 8"/>
              <a:gd name="T4" fmla="*/ 2147483647 w 18"/>
              <a:gd name="T5" fmla="*/ 2147483647 h 8"/>
              <a:gd name="T6" fmla="*/ 2147483647 w 18"/>
              <a:gd name="T7" fmla="*/ 2147483647 h 8"/>
              <a:gd name="T8" fmla="*/ 2147483647 w 18"/>
              <a:gd name="T9" fmla="*/ 2147483647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"/>
              <a:gd name="T16" fmla="*/ 0 h 8"/>
              <a:gd name="T17" fmla="*/ 18 w 18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" h="8">
                <a:moveTo>
                  <a:pt x="0" y="0"/>
                </a:moveTo>
                <a:lnTo>
                  <a:pt x="4" y="2"/>
                </a:lnTo>
                <a:lnTo>
                  <a:pt x="11" y="5"/>
                </a:lnTo>
                <a:lnTo>
                  <a:pt x="16" y="7"/>
                </a:lnTo>
                <a:lnTo>
                  <a:pt x="18" y="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1" name="Line 489"/>
          <xdr:cNvSpPr>
            <a:spLocks noChangeShapeType="1"/>
          </xdr:cNvSpPr>
        </xdr:nvSpPr>
        <xdr:spPr bwMode="auto">
          <a:xfrm>
            <a:off x="9065960" y="5504744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Freeform 490"/>
          <xdr:cNvSpPr>
            <a:spLocks/>
          </xdr:cNvSpPr>
        </xdr:nvSpPr>
        <xdr:spPr bwMode="auto">
          <a:xfrm>
            <a:off x="9457552" y="5240726"/>
            <a:ext cx="57307" cy="19412"/>
          </a:xfrm>
          <a:custGeom>
            <a:avLst/>
            <a:gdLst>
              <a:gd name="T0" fmla="*/ 2147483647 w 6"/>
              <a:gd name="T1" fmla="*/ 2147483647 h 2"/>
              <a:gd name="T2" fmla="*/ 2147483647 w 6"/>
              <a:gd name="T3" fmla="*/ 2147483647 h 2"/>
              <a:gd name="T4" fmla="*/ 2147483647 w 6"/>
              <a:gd name="T5" fmla="*/ 2147483647 h 2"/>
              <a:gd name="T6" fmla="*/ 2147483647 w 6"/>
              <a:gd name="T7" fmla="*/ 2147483647 h 2"/>
              <a:gd name="T8" fmla="*/ 2147483647 w 6"/>
              <a:gd name="T9" fmla="*/ 0 h 2"/>
              <a:gd name="T10" fmla="*/ 0 w 6"/>
              <a:gd name="T11" fmla="*/ 0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2"/>
              <a:gd name="T20" fmla="*/ 6 w 6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2">
                <a:moveTo>
                  <a:pt x="6" y="2"/>
                </a:moveTo>
                <a:lnTo>
                  <a:pt x="5" y="2"/>
                </a:lnTo>
                <a:lnTo>
                  <a:pt x="4" y="1"/>
                </a:lnTo>
                <a:lnTo>
                  <a:pt x="3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3" name="Freeform 491"/>
          <xdr:cNvSpPr>
            <a:spLocks/>
          </xdr:cNvSpPr>
        </xdr:nvSpPr>
        <xdr:spPr bwMode="auto">
          <a:xfrm>
            <a:off x="9448000" y="5231021"/>
            <a:ext cx="9551" cy="166956"/>
          </a:xfrm>
          <a:custGeom>
            <a:avLst/>
            <a:gdLst>
              <a:gd name="T0" fmla="*/ 0 w 1"/>
              <a:gd name="T1" fmla="*/ 2147483647 h 17"/>
              <a:gd name="T2" fmla="*/ 0 w 1"/>
              <a:gd name="T3" fmla="*/ 2147483647 h 17"/>
              <a:gd name="T4" fmla="*/ 0 w 1"/>
              <a:gd name="T5" fmla="*/ 2147483647 h 17"/>
              <a:gd name="T6" fmla="*/ 0 w 1"/>
              <a:gd name="T7" fmla="*/ 2147483647 h 17"/>
              <a:gd name="T8" fmla="*/ 0 w 1"/>
              <a:gd name="T9" fmla="*/ 2147483647 h 17"/>
              <a:gd name="T10" fmla="*/ 0 w 1"/>
              <a:gd name="T11" fmla="*/ 2147483647 h 17"/>
              <a:gd name="T12" fmla="*/ 0 w 1"/>
              <a:gd name="T13" fmla="*/ 2147483647 h 17"/>
              <a:gd name="T14" fmla="*/ 2147483647 w 1"/>
              <a:gd name="T15" fmla="*/ 2147483647 h 17"/>
              <a:gd name="T16" fmla="*/ 2147483647 w 1"/>
              <a:gd name="T17" fmla="*/ 2147483647 h 17"/>
              <a:gd name="T18" fmla="*/ 2147483647 w 1"/>
              <a:gd name="T19" fmla="*/ 0 h 17"/>
              <a:gd name="T20" fmla="*/ 2147483647 w 1"/>
              <a:gd name="T21" fmla="*/ 0 h 1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"/>
              <a:gd name="T34" fmla="*/ 0 h 17"/>
              <a:gd name="T35" fmla="*/ 1 w 1"/>
              <a:gd name="T36" fmla="*/ 17 h 1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" h="17">
                <a:moveTo>
                  <a:pt x="0" y="17"/>
                </a:moveTo>
                <a:lnTo>
                  <a:pt x="0" y="15"/>
                </a:lnTo>
                <a:lnTo>
                  <a:pt x="0" y="13"/>
                </a:lnTo>
                <a:lnTo>
                  <a:pt x="0" y="12"/>
                </a:lnTo>
                <a:lnTo>
                  <a:pt x="0" y="11"/>
                </a:lnTo>
                <a:lnTo>
                  <a:pt x="0" y="7"/>
                </a:lnTo>
                <a:lnTo>
                  <a:pt x="1" y="6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4" name="Freeform 492"/>
          <xdr:cNvSpPr>
            <a:spLocks/>
          </xdr:cNvSpPr>
        </xdr:nvSpPr>
        <xdr:spPr bwMode="auto">
          <a:xfrm>
            <a:off x="9256980" y="5318376"/>
            <a:ext cx="238775" cy="236848"/>
          </a:xfrm>
          <a:custGeom>
            <a:avLst/>
            <a:gdLst>
              <a:gd name="T0" fmla="*/ 2147483647 w 25"/>
              <a:gd name="T1" fmla="*/ 2147483647 h 24"/>
              <a:gd name="T2" fmla="*/ 2147483647 w 25"/>
              <a:gd name="T3" fmla="*/ 2147483647 h 24"/>
              <a:gd name="T4" fmla="*/ 2147483647 w 25"/>
              <a:gd name="T5" fmla="*/ 2147483647 h 24"/>
              <a:gd name="T6" fmla="*/ 2147483647 w 25"/>
              <a:gd name="T7" fmla="*/ 2147483647 h 24"/>
              <a:gd name="T8" fmla="*/ 2147483647 w 25"/>
              <a:gd name="T9" fmla="*/ 2147483647 h 24"/>
              <a:gd name="T10" fmla="*/ 2147483647 w 25"/>
              <a:gd name="T11" fmla="*/ 2147483647 h 24"/>
              <a:gd name="T12" fmla="*/ 2147483647 w 25"/>
              <a:gd name="T13" fmla="*/ 2147483647 h 24"/>
              <a:gd name="T14" fmla="*/ 2147483647 w 25"/>
              <a:gd name="T15" fmla="*/ 2147483647 h 24"/>
              <a:gd name="T16" fmla="*/ 2147483647 w 25"/>
              <a:gd name="T17" fmla="*/ 2147483647 h 24"/>
              <a:gd name="T18" fmla="*/ 2147483647 w 25"/>
              <a:gd name="T19" fmla="*/ 2147483647 h 24"/>
              <a:gd name="T20" fmla="*/ 2147483647 w 25"/>
              <a:gd name="T21" fmla="*/ 2147483647 h 24"/>
              <a:gd name="T22" fmla="*/ 2147483647 w 25"/>
              <a:gd name="T23" fmla="*/ 2147483647 h 24"/>
              <a:gd name="T24" fmla="*/ 2147483647 w 25"/>
              <a:gd name="T25" fmla="*/ 2147483647 h 24"/>
              <a:gd name="T26" fmla="*/ 0 w 25"/>
              <a:gd name="T27" fmla="*/ 0 h 2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5"/>
              <a:gd name="T43" fmla="*/ 0 h 24"/>
              <a:gd name="T44" fmla="*/ 25 w 25"/>
              <a:gd name="T45" fmla="*/ 24 h 24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5" h="24">
                <a:moveTo>
                  <a:pt x="24" y="24"/>
                </a:moveTo>
                <a:lnTo>
                  <a:pt x="25" y="23"/>
                </a:lnTo>
                <a:lnTo>
                  <a:pt x="24" y="23"/>
                </a:lnTo>
                <a:lnTo>
                  <a:pt x="19" y="20"/>
                </a:lnTo>
                <a:lnTo>
                  <a:pt x="24" y="11"/>
                </a:lnTo>
                <a:lnTo>
                  <a:pt x="25" y="10"/>
                </a:lnTo>
                <a:lnTo>
                  <a:pt x="20" y="9"/>
                </a:lnTo>
                <a:lnTo>
                  <a:pt x="15" y="7"/>
                </a:lnTo>
                <a:lnTo>
                  <a:pt x="11" y="6"/>
                </a:lnTo>
                <a:lnTo>
                  <a:pt x="8" y="4"/>
                </a:lnTo>
                <a:lnTo>
                  <a:pt x="5" y="3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5" name="Line 493"/>
          <xdr:cNvSpPr>
            <a:spLocks noChangeShapeType="1"/>
          </xdr:cNvSpPr>
        </xdr:nvSpPr>
        <xdr:spPr bwMode="auto">
          <a:xfrm flipH="1" flipV="1">
            <a:off x="9190123" y="5545519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4"/>
          <xdr:cNvSpPr>
            <a:spLocks noChangeShapeType="1"/>
          </xdr:cNvSpPr>
        </xdr:nvSpPr>
        <xdr:spPr bwMode="auto">
          <a:xfrm flipV="1">
            <a:off x="9476654" y="5545519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Freeform 495"/>
          <xdr:cNvSpPr>
            <a:spLocks/>
          </xdr:cNvSpPr>
        </xdr:nvSpPr>
        <xdr:spPr bwMode="auto">
          <a:xfrm>
            <a:off x="9514857" y="5240726"/>
            <a:ext cx="189028" cy="29119"/>
          </a:xfrm>
          <a:custGeom>
            <a:avLst/>
            <a:gdLst>
              <a:gd name="T0" fmla="*/ 2147483647 w 20"/>
              <a:gd name="T1" fmla="*/ 0 h 3"/>
              <a:gd name="T2" fmla="*/ 2147483647 w 20"/>
              <a:gd name="T3" fmla="*/ 0 h 3"/>
              <a:gd name="T4" fmla="*/ 2147483647 w 20"/>
              <a:gd name="T5" fmla="*/ 0 h 3"/>
              <a:gd name="T6" fmla="*/ 2147483647 w 20"/>
              <a:gd name="T7" fmla="*/ 2147483647 h 3"/>
              <a:gd name="T8" fmla="*/ 2147483647 w 20"/>
              <a:gd name="T9" fmla="*/ 2147483647 h 3"/>
              <a:gd name="T10" fmla="*/ 2147483647 w 20"/>
              <a:gd name="T11" fmla="*/ 2147483647 h 3"/>
              <a:gd name="T12" fmla="*/ 2147483647 w 20"/>
              <a:gd name="T13" fmla="*/ 2147483647 h 3"/>
              <a:gd name="T14" fmla="*/ 2147483647 w 20"/>
              <a:gd name="T15" fmla="*/ 2147483647 h 3"/>
              <a:gd name="T16" fmla="*/ 2147483647 w 20"/>
              <a:gd name="T17" fmla="*/ 2147483647 h 3"/>
              <a:gd name="T18" fmla="*/ 0 w 20"/>
              <a:gd name="T19" fmla="*/ 2147483647 h 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0"/>
              <a:gd name="T31" fmla="*/ 0 h 3"/>
              <a:gd name="T32" fmla="*/ 20 w 20"/>
              <a:gd name="T33" fmla="*/ 3 h 3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0" h="3">
                <a:moveTo>
                  <a:pt x="20" y="0"/>
                </a:moveTo>
                <a:lnTo>
                  <a:pt x="20" y="0"/>
                </a:lnTo>
                <a:lnTo>
                  <a:pt x="16" y="0"/>
                </a:lnTo>
                <a:lnTo>
                  <a:pt x="13" y="1"/>
                </a:lnTo>
                <a:lnTo>
                  <a:pt x="11" y="1"/>
                </a:lnTo>
                <a:lnTo>
                  <a:pt x="8" y="2"/>
                </a:lnTo>
                <a:lnTo>
                  <a:pt x="7" y="2"/>
                </a:lnTo>
                <a:lnTo>
                  <a:pt x="3" y="3"/>
                </a:lnTo>
                <a:lnTo>
                  <a:pt x="2" y="3"/>
                </a:lnTo>
                <a:lnTo>
                  <a:pt x="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8" name="Line 496"/>
          <xdr:cNvSpPr>
            <a:spLocks noChangeShapeType="1"/>
          </xdr:cNvSpPr>
        </xdr:nvSpPr>
        <xdr:spPr bwMode="auto">
          <a:xfrm flipH="1">
            <a:off x="9703885" y="5231021"/>
            <a:ext cx="85959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" name="Line 497"/>
          <xdr:cNvSpPr>
            <a:spLocks noChangeShapeType="1"/>
          </xdr:cNvSpPr>
        </xdr:nvSpPr>
        <xdr:spPr bwMode="auto">
          <a:xfrm flipH="1" flipV="1">
            <a:off x="9199674" y="5555224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Freeform 498"/>
          <xdr:cNvSpPr>
            <a:spLocks/>
          </xdr:cNvSpPr>
        </xdr:nvSpPr>
        <xdr:spPr bwMode="auto">
          <a:xfrm>
            <a:off x="9457552" y="5555224"/>
            <a:ext cx="19103" cy="116476"/>
          </a:xfrm>
          <a:custGeom>
            <a:avLst/>
            <a:gdLst>
              <a:gd name="T0" fmla="*/ 0 w 2"/>
              <a:gd name="T1" fmla="*/ 2147483647 h 12"/>
              <a:gd name="T2" fmla="*/ 0 w 2"/>
              <a:gd name="T3" fmla="*/ 2147483647 h 12"/>
              <a:gd name="T4" fmla="*/ 0 w 2"/>
              <a:gd name="T5" fmla="*/ 2147483647 h 12"/>
              <a:gd name="T6" fmla="*/ 2147483647 w 2"/>
              <a:gd name="T7" fmla="*/ 2147483647 h 12"/>
              <a:gd name="T8" fmla="*/ 2147483647 w 2"/>
              <a:gd name="T9" fmla="*/ 0 h 1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12"/>
              <a:gd name="T17" fmla="*/ 2 w 2"/>
              <a:gd name="T18" fmla="*/ 12 h 1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12">
                <a:moveTo>
                  <a:pt x="0" y="12"/>
                </a:moveTo>
                <a:lnTo>
                  <a:pt x="0" y="8"/>
                </a:lnTo>
                <a:lnTo>
                  <a:pt x="0" y="4"/>
                </a:lnTo>
                <a:lnTo>
                  <a:pt x="1" y="3"/>
                </a:lnTo>
                <a:lnTo>
                  <a:pt x="2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1" name="Freeform 499"/>
          <xdr:cNvSpPr>
            <a:spLocks/>
          </xdr:cNvSpPr>
        </xdr:nvSpPr>
        <xdr:spPr bwMode="auto">
          <a:xfrm>
            <a:off x="9256980" y="5574637"/>
            <a:ext cx="200571" cy="58238"/>
          </a:xfrm>
          <a:custGeom>
            <a:avLst/>
            <a:gdLst>
              <a:gd name="T0" fmla="*/ 2147483647 w 21"/>
              <a:gd name="T1" fmla="*/ 2147483647 h 6"/>
              <a:gd name="T2" fmla="*/ 2147483647 w 21"/>
              <a:gd name="T3" fmla="*/ 2147483647 h 6"/>
              <a:gd name="T4" fmla="*/ 2147483647 w 21"/>
              <a:gd name="T5" fmla="*/ 2147483647 h 6"/>
              <a:gd name="T6" fmla="*/ 2147483647 w 21"/>
              <a:gd name="T7" fmla="*/ 2147483647 h 6"/>
              <a:gd name="T8" fmla="*/ 2147483647 w 21"/>
              <a:gd name="T9" fmla="*/ 2147483647 h 6"/>
              <a:gd name="T10" fmla="*/ 2147483647 w 21"/>
              <a:gd name="T11" fmla="*/ 2147483647 h 6"/>
              <a:gd name="T12" fmla="*/ 2147483647 w 21"/>
              <a:gd name="T13" fmla="*/ 2147483647 h 6"/>
              <a:gd name="T14" fmla="*/ 0 w 21"/>
              <a:gd name="T15" fmla="*/ 0 h 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1"/>
              <a:gd name="T25" fmla="*/ 0 h 6"/>
              <a:gd name="T26" fmla="*/ 21 w 21"/>
              <a:gd name="T27" fmla="*/ 6 h 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" h="6">
                <a:moveTo>
                  <a:pt x="21" y="6"/>
                </a:moveTo>
                <a:lnTo>
                  <a:pt x="15" y="4"/>
                </a:lnTo>
                <a:lnTo>
                  <a:pt x="13" y="4"/>
                </a:lnTo>
                <a:lnTo>
                  <a:pt x="10" y="3"/>
                </a:lnTo>
                <a:lnTo>
                  <a:pt x="9" y="3"/>
                </a:lnTo>
                <a:lnTo>
                  <a:pt x="5" y="1"/>
                </a:lnTo>
                <a:lnTo>
                  <a:pt x="3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2" name="Line 500"/>
          <xdr:cNvSpPr>
            <a:spLocks noChangeShapeType="1"/>
          </xdr:cNvSpPr>
        </xdr:nvSpPr>
        <xdr:spPr bwMode="auto">
          <a:xfrm>
            <a:off x="2010577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" name="Line 501"/>
          <xdr:cNvSpPr>
            <a:spLocks noChangeShapeType="1"/>
          </xdr:cNvSpPr>
        </xdr:nvSpPr>
        <xdr:spPr bwMode="auto">
          <a:xfrm flipV="1">
            <a:off x="2010577" y="2953826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Freeform 502"/>
          <xdr:cNvSpPr>
            <a:spLocks/>
          </xdr:cNvSpPr>
        </xdr:nvSpPr>
        <xdr:spPr bwMode="auto">
          <a:xfrm>
            <a:off x="1981923" y="2963531"/>
            <a:ext cx="74416" cy="264019"/>
          </a:xfrm>
          <a:custGeom>
            <a:avLst/>
            <a:gdLst>
              <a:gd name="T0" fmla="*/ 2147483647 w 8"/>
              <a:gd name="T1" fmla="*/ 0 h 27"/>
              <a:gd name="T2" fmla="*/ 2147483647 w 8"/>
              <a:gd name="T3" fmla="*/ 2147483647 h 27"/>
              <a:gd name="T4" fmla="*/ 2147483647 w 8"/>
              <a:gd name="T5" fmla="*/ 2147483647 h 27"/>
              <a:gd name="T6" fmla="*/ 2147483647 w 8"/>
              <a:gd name="T7" fmla="*/ 2147483647 h 27"/>
              <a:gd name="T8" fmla="*/ 0 w 8"/>
              <a:gd name="T9" fmla="*/ 2147483647 h 27"/>
              <a:gd name="T10" fmla="*/ 2147483647 w 8"/>
              <a:gd name="T11" fmla="*/ 2147483647 h 27"/>
              <a:gd name="T12" fmla="*/ 2147483647 w 8"/>
              <a:gd name="T13" fmla="*/ 2147483647 h 27"/>
              <a:gd name="T14" fmla="*/ 2147483647 w 8"/>
              <a:gd name="T15" fmla="*/ 2147483647 h 27"/>
              <a:gd name="T16" fmla="*/ 2147483647 w 8"/>
              <a:gd name="T17" fmla="*/ 2147483647 h 27"/>
              <a:gd name="T18" fmla="*/ 2147483647 w 8"/>
              <a:gd name="T19" fmla="*/ 2147483647 h 27"/>
              <a:gd name="T20" fmla="*/ 2147483647 w 8"/>
              <a:gd name="T21" fmla="*/ 2147483647 h 2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8"/>
              <a:gd name="T34" fmla="*/ 0 h 27"/>
              <a:gd name="T35" fmla="*/ 8 w 8"/>
              <a:gd name="T36" fmla="*/ 27 h 2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8" h="27">
                <a:moveTo>
                  <a:pt x="3" y="0"/>
                </a:moveTo>
                <a:lnTo>
                  <a:pt x="3" y="1"/>
                </a:lnTo>
                <a:lnTo>
                  <a:pt x="2" y="2"/>
                </a:lnTo>
                <a:lnTo>
                  <a:pt x="1" y="6"/>
                </a:lnTo>
                <a:lnTo>
                  <a:pt x="0" y="8"/>
                </a:lnTo>
                <a:lnTo>
                  <a:pt x="1" y="10"/>
                </a:lnTo>
                <a:lnTo>
                  <a:pt x="2" y="11"/>
                </a:lnTo>
                <a:lnTo>
                  <a:pt x="2" y="12"/>
                </a:lnTo>
                <a:lnTo>
                  <a:pt x="3" y="13"/>
                </a:lnTo>
                <a:lnTo>
                  <a:pt x="4" y="18"/>
                </a:lnTo>
                <a:lnTo>
                  <a:pt x="8" y="2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5" name="Line 503"/>
          <xdr:cNvSpPr>
            <a:spLocks noChangeShapeType="1"/>
          </xdr:cNvSpPr>
        </xdr:nvSpPr>
        <xdr:spPr bwMode="auto">
          <a:xfrm>
            <a:off x="2056339" y="3227549"/>
            <a:ext cx="19103" cy="4853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" name="Line 504"/>
          <xdr:cNvSpPr>
            <a:spLocks noChangeShapeType="1"/>
          </xdr:cNvSpPr>
        </xdr:nvSpPr>
        <xdr:spPr bwMode="auto">
          <a:xfrm>
            <a:off x="2075441" y="3276081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" name="Freeform 505"/>
          <xdr:cNvSpPr>
            <a:spLocks/>
          </xdr:cNvSpPr>
        </xdr:nvSpPr>
        <xdr:spPr bwMode="auto">
          <a:xfrm>
            <a:off x="1210285" y="3522636"/>
            <a:ext cx="208128" cy="77651"/>
          </a:xfrm>
          <a:custGeom>
            <a:avLst/>
            <a:gdLst>
              <a:gd name="T0" fmla="*/ 0 w 22"/>
              <a:gd name="T1" fmla="*/ 2147483647 h 8"/>
              <a:gd name="T2" fmla="*/ 2147483647 w 22"/>
              <a:gd name="T3" fmla="*/ 2147483647 h 8"/>
              <a:gd name="T4" fmla="*/ 2147483647 w 22"/>
              <a:gd name="T5" fmla="*/ 2147483647 h 8"/>
              <a:gd name="T6" fmla="*/ 2147483647 w 22"/>
              <a:gd name="T7" fmla="*/ 2147483647 h 8"/>
              <a:gd name="T8" fmla="*/ 2147483647 w 22"/>
              <a:gd name="T9" fmla="*/ 2147483647 h 8"/>
              <a:gd name="T10" fmla="*/ 2147483647 w 22"/>
              <a:gd name="T11" fmla="*/ 2147483647 h 8"/>
              <a:gd name="T12" fmla="*/ 2147483647 w 22"/>
              <a:gd name="T13" fmla="*/ 0 h 8"/>
              <a:gd name="T14" fmla="*/ 2147483647 w 22"/>
              <a:gd name="T15" fmla="*/ 0 h 8"/>
              <a:gd name="T16" fmla="*/ 2147483647 w 22"/>
              <a:gd name="T17" fmla="*/ 2147483647 h 8"/>
              <a:gd name="T18" fmla="*/ 2147483647 w 22"/>
              <a:gd name="T19" fmla="*/ 2147483647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2"/>
              <a:gd name="T31" fmla="*/ 0 h 8"/>
              <a:gd name="T32" fmla="*/ 22 w 22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2" h="8">
                <a:moveTo>
                  <a:pt x="0" y="8"/>
                </a:moveTo>
                <a:lnTo>
                  <a:pt x="1" y="3"/>
                </a:lnTo>
                <a:lnTo>
                  <a:pt x="1" y="2"/>
                </a:lnTo>
                <a:lnTo>
                  <a:pt x="8" y="1"/>
                </a:lnTo>
                <a:lnTo>
                  <a:pt x="12" y="1"/>
                </a:lnTo>
                <a:lnTo>
                  <a:pt x="13" y="1"/>
                </a:lnTo>
                <a:lnTo>
                  <a:pt x="16" y="0"/>
                </a:lnTo>
                <a:lnTo>
                  <a:pt x="18" y="0"/>
                </a:lnTo>
                <a:lnTo>
                  <a:pt x="21" y="1"/>
                </a:lnTo>
                <a:lnTo>
                  <a:pt x="22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8" name="Line 506"/>
          <xdr:cNvSpPr>
            <a:spLocks noChangeShapeType="1"/>
          </xdr:cNvSpPr>
        </xdr:nvSpPr>
        <xdr:spPr bwMode="auto">
          <a:xfrm>
            <a:off x="1210285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Freeform 507"/>
          <xdr:cNvSpPr>
            <a:spLocks/>
          </xdr:cNvSpPr>
        </xdr:nvSpPr>
        <xdr:spPr bwMode="auto">
          <a:xfrm>
            <a:off x="1418413" y="3532343"/>
            <a:ext cx="143265" cy="67944"/>
          </a:xfrm>
          <a:custGeom>
            <a:avLst/>
            <a:gdLst>
              <a:gd name="T0" fmla="*/ 0 w 15"/>
              <a:gd name="T1" fmla="*/ 0 h 7"/>
              <a:gd name="T2" fmla="*/ 2147483647 w 15"/>
              <a:gd name="T3" fmla="*/ 0 h 7"/>
              <a:gd name="T4" fmla="*/ 2147483647 w 15"/>
              <a:gd name="T5" fmla="*/ 0 h 7"/>
              <a:gd name="T6" fmla="*/ 2147483647 w 15"/>
              <a:gd name="T7" fmla="*/ 0 h 7"/>
              <a:gd name="T8" fmla="*/ 2147483647 w 15"/>
              <a:gd name="T9" fmla="*/ 0 h 7"/>
              <a:gd name="T10" fmla="*/ 2147483647 w 15"/>
              <a:gd name="T11" fmla="*/ 2147483647 h 7"/>
              <a:gd name="T12" fmla="*/ 2147483647 w 15"/>
              <a:gd name="T13" fmla="*/ 2147483647 h 7"/>
              <a:gd name="T14" fmla="*/ 2147483647 w 15"/>
              <a:gd name="T15" fmla="*/ 2147483647 h 7"/>
              <a:gd name="T16" fmla="*/ 2147483647 w 15"/>
              <a:gd name="T17" fmla="*/ 2147483647 h 7"/>
              <a:gd name="T18" fmla="*/ 2147483647 w 15"/>
              <a:gd name="T19" fmla="*/ 2147483647 h 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5"/>
              <a:gd name="T31" fmla="*/ 0 h 7"/>
              <a:gd name="T32" fmla="*/ 15 w 15"/>
              <a:gd name="T33" fmla="*/ 7 h 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5" h="7">
                <a:moveTo>
                  <a:pt x="0" y="0"/>
                </a:moveTo>
                <a:lnTo>
                  <a:pt x="2" y="0"/>
                </a:lnTo>
                <a:lnTo>
                  <a:pt x="5" y="0"/>
                </a:lnTo>
                <a:lnTo>
                  <a:pt x="7" y="0"/>
                </a:lnTo>
                <a:lnTo>
                  <a:pt x="8" y="0"/>
                </a:lnTo>
                <a:lnTo>
                  <a:pt x="9" y="1"/>
                </a:lnTo>
                <a:lnTo>
                  <a:pt x="10" y="1"/>
                </a:lnTo>
                <a:lnTo>
                  <a:pt x="12" y="3"/>
                </a:lnTo>
                <a:lnTo>
                  <a:pt x="13" y="6"/>
                </a:lnTo>
                <a:lnTo>
                  <a:pt x="15" y="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0" name="Line 508"/>
          <xdr:cNvSpPr>
            <a:spLocks noChangeShapeType="1"/>
          </xdr:cNvSpPr>
        </xdr:nvSpPr>
        <xdr:spPr bwMode="auto">
          <a:xfrm>
            <a:off x="1561678" y="3600286"/>
            <a:ext cx="191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" name="Line 509"/>
          <xdr:cNvSpPr>
            <a:spLocks noChangeShapeType="1"/>
          </xdr:cNvSpPr>
        </xdr:nvSpPr>
        <xdr:spPr bwMode="auto">
          <a:xfrm flipV="1">
            <a:off x="2276012" y="3571168"/>
            <a:ext cx="47755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Freeform 510"/>
          <xdr:cNvSpPr>
            <a:spLocks/>
          </xdr:cNvSpPr>
        </xdr:nvSpPr>
        <xdr:spPr bwMode="auto">
          <a:xfrm>
            <a:off x="2084992" y="3276081"/>
            <a:ext cx="219674" cy="324206"/>
          </a:xfrm>
          <a:custGeom>
            <a:avLst/>
            <a:gdLst>
              <a:gd name="T0" fmla="*/ 0 w 23"/>
              <a:gd name="T1" fmla="*/ 0 h 33"/>
              <a:gd name="T2" fmla="*/ 0 w 23"/>
              <a:gd name="T3" fmla="*/ 2147483647 h 33"/>
              <a:gd name="T4" fmla="*/ 2147483647 w 23"/>
              <a:gd name="T5" fmla="*/ 2147483647 h 33"/>
              <a:gd name="T6" fmla="*/ 2147483647 w 23"/>
              <a:gd name="T7" fmla="*/ 2147483647 h 33"/>
              <a:gd name="T8" fmla="*/ 2147483647 w 23"/>
              <a:gd name="T9" fmla="*/ 2147483647 h 33"/>
              <a:gd name="T10" fmla="*/ 2147483647 w 23"/>
              <a:gd name="T11" fmla="*/ 2147483647 h 33"/>
              <a:gd name="T12" fmla="*/ 2147483647 w 23"/>
              <a:gd name="T13" fmla="*/ 2147483647 h 33"/>
              <a:gd name="T14" fmla="*/ 2147483647 w 23"/>
              <a:gd name="T15" fmla="*/ 2147483647 h 33"/>
              <a:gd name="T16" fmla="*/ 2147483647 w 23"/>
              <a:gd name="T17" fmla="*/ 2147483647 h 33"/>
              <a:gd name="T18" fmla="*/ 2147483647 w 23"/>
              <a:gd name="T19" fmla="*/ 2147483647 h 33"/>
              <a:gd name="T20" fmla="*/ 2147483647 w 23"/>
              <a:gd name="T21" fmla="*/ 2147483647 h 33"/>
              <a:gd name="T22" fmla="*/ 2147483647 w 23"/>
              <a:gd name="T23" fmla="*/ 2147483647 h 33"/>
              <a:gd name="T24" fmla="*/ 2147483647 w 23"/>
              <a:gd name="T25" fmla="*/ 2147483647 h 33"/>
              <a:gd name="T26" fmla="*/ 2147483647 w 23"/>
              <a:gd name="T27" fmla="*/ 2147483647 h 33"/>
              <a:gd name="T28" fmla="*/ 2147483647 w 23"/>
              <a:gd name="T29" fmla="*/ 2147483647 h 33"/>
              <a:gd name="T30" fmla="*/ 2147483647 w 23"/>
              <a:gd name="T31" fmla="*/ 2147483647 h 33"/>
              <a:gd name="T32" fmla="*/ 2147483647 w 23"/>
              <a:gd name="T33" fmla="*/ 2147483647 h 33"/>
              <a:gd name="T34" fmla="*/ 2147483647 w 23"/>
              <a:gd name="T35" fmla="*/ 2147483647 h 33"/>
              <a:gd name="T36" fmla="*/ 2147483647 w 23"/>
              <a:gd name="T37" fmla="*/ 2147483647 h 33"/>
              <a:gd name="T38" fmla="*/ 2147483647 w 23"/>
              <a:gd name="T39" fmla="*/ 2147483647 h 33"/>
              <a:gd name="T40" fmla="*/ 2147483647 w 23"/>
              <a:gd name="T41" fmla="*/ 2147483647 h 33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23"/>
              <a:gd name="T64" fmla="*/ 0 h 33"/>
              <a:gd name="T65" fmla="*/ 23 w 23"/>
              <a:gd name="T66" fmla="*/ 33 h 33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23" h="33">
                <a:moveTo>
                  <a:pt x="0" y="0"/>
                </a:moveTo>
                <a:lnTo>
                  <a:pt x="0" y="1"/>
                </a:lnTo>
                <a:lnTo>
                  <a:pt x="2" y="3"/>
                </a:lnTo>
                <a:lnTo>
                  <a:pt x="3" y="3"/>
                </a:lnTo>
                <a:lnTo>
                  <a:pt x="6" y="4"/>
                </a:lnTo>
                <a:lnTo>
                  <a:pt x="8" y="5"/>
                </a:lnTo>
                <a:lnTo>
                  <a:pt x="10" y="6"/>
                </a:lnTo>
                <a:lnTo>
                  <a:pt x="13" y="7"/>
                </a:lnTo>
                <a:lnTo>
                  <a:pt x="14" y="8"/>
                </a:lnTo>
                <a:lnTo>
                  <a:pt x="15" y="8"/>
                </a:lnTo>
                <a:lnTo>
                  <a:pt x="16" y="9"/>
                </a:lnTo>
                <a:lnTo>
                  <a:pt x="17" y="12"/>
                </a:lnTo>
                <a:lnTo>
                  <a:pt x="16" y="16"/>
                </a:lnTo>
                <a:lnTo>
                  <a:pt x="21" y="17"/>
                </a:lnTo>
                <a:lnTo>
                  <a:pt x="22" y="17"/>
                </a:lnTo>
                <a:lnTo>
                  <a:pt x="23" y="27"/>
                </a:lnTo>
                <a:lnTo>
                  <a:pt x="19" y="28"/>
                </a:lnTo>
                <a:lnTo>
                  <a:pt x="20" y="31"/>
                </a:lnTo>
                <a:lnTo>
                  <a:pt x="15" y="32"/>
                </a:lnTo>
                <a:lnTo>
                  <a:pt x="12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3" name="Line 511"/>
          <xdr:cNvSpPr>
            <a:spLocks noChangeShapeType="1"/>
          </xdr:cNvSpPr>
        </xdr:nvSpPr>
        <xdr:spPr bwMode="auto">
          <a:xfrm>
            <a:off x="2190053" y="3600286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4" name="Line 512"/>
          <xdr:cNvSpPr>
            <a:spLocks noChangeShapeType="1"/>
          </xdr:cNvSpPr>
        </xdr:nvSpPr>
        <xdr:spPr bwMode="auto">
          <a:xfrm flipV="1">
            <a:off x="1143427" y="3689592"/>
            <a:ext cx="19103" cy="10676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5" name="Freeform 513"/>
          <xdr:cNvSpPr>
            <a:spLocks/>
          </xdr:cNvSpPr>
        </xdr:nvSpPr>
        <xdr:spPr bwMode="auto">
          <a:xfrm>
            <a:off x="1067019" y="3796360"/>
            <a:ext cx="76409" cy="31068"/>
          </a:xfrm>
          <a:custGeom>
            <a:avLst/>
            <a:gdLst>
              <a:gd name="T0" fmla="*/ 0 w 8"/>
              <a:gd name="T1" fmla="*/ 2147483647 h 3"/>
              <a:gd name="T2" fmla="*/ 2147483647 w 8"/>
              <a:gd name="T3" fmla="*/ 2147483647 h 3"/>
              <a:gd name="T4" fmla="*/ 2147483647 w 8"/>
              <a:gd name="T5" fmla="*/ 0 h 3"/>
              <a:gd name="T6" fmla="*/ 0 60000 65536"/>
              <a:gd name="T7" fmla="*/ 0 60000 65536"/>
              <a:gd name="T8" fmla="*/ 0 60000 65536"/>
              <a:gd name="T9" fmla="*/ 0 w 8"/>
              <a:gd name="T10" fmla="*/ 0 h 3"/>
              <a:gd name="T11" fmla="*/ 8 w 8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" h="3">
                <a:moveTo>
                  <a:pt x="0" y="3"/>
                </a:moveTo>
                <a:lnTo>
                  <a:pt x="1" y="3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6" name="Freeform 514"/>
          <xdr:cNvSpPr>
            <a:spLocks/>
          </xdr:cNvSpPr>
        </xdr:nvSpPr>
        <xdr:spPr bwMode="auto">
          <a:xfrm>
            <a:off x="1162530" y="3600286"/>
            <a:ext cx="47755" cy="89306"/>
          </a:xfrm>
          <a:custGeom>
            <a:avLst/>
            <a:gdLst>
              <a:gd name="T0" fmla="*/ 0 w 5"/>
              <a:gd name="T1" fmla="*/ 2147483647 h 9"/>
              <a:gd name="T2" fmla="*/ 0 w 5"/>
              <a:gd name="T3" fmla="*/ 2147483647 h 9"/>
              <a:gd name="T4" fmla="*/ 2147483647 w 5"/>
              <a:gd name="T5" fmla="*/ 2147483647 h 9"/>
              <a:gd name="T6" fmla="*/ 2147483647 w 5"/>
              <a:gd name="T7" fmla="*/ 2147483647 h 9"/>
              <a:gd name="T8" fmla="*/ 2147483647 w 5"/>
              <a:gd name="T9" fmla="*/ 2147483647 h 9"/>
              <a:gd name="T10" fmla="*/ 2147483647 w 5"/>
              <a:gd name="T11" fmla="*/ 0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9"/>
              <a:gd name="T20" fmla="*/ 5 w 5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9">
                <a:moveTo>
                  <a:pt x="0" y="9"/>
                </a:moveTo>
                <a:lnTo>
                  <a:pt x="0" y="4"/>
                </a:lnTo>
                <a:lnTo>
                  <a:pt x="3" y="4"/>
                </a:lnTo>
                <a:lnTo>
                  <a:pt x="4" y="4"/>
                </a:lnTo>
                <a:lnTo>
                  <a:pt x="5" y="1"/>
                </a:lnTo>
                <a:lnTo>
                  <a:pt x="5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7" name="Line 515"/>
          <xdr:cNvSpPr>
            <a:spLocks noChangeShapeType="1"/>
          </xdr:cNvSpPr>
        </xdr:nvSpPr>
        <xdr:spPr bwMode="auto">
          <a:xfrm>
            <a:off x="1580780" y="3600286"/>
            <a:ext cx="28652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" name="Freeform 516"/>
          <xdr:cNvSpPr>
            <a:spLocks/>
          </xdr:cNvSpPr>
        </xdr:nvSpPr>
        <xdr:spPr bwMode="auto">
          <a:xfrm>
            <a:off x="1609434" y="3609993"/>
            <a:ext cx="114612" cy="99011"/>
          </a:xfrm>
          <a:custGeom>
            <a:avLst/>
            <a:gdLst>
              <a:gd name="T0" fmla="*/ 0 w 12"/>
              <a:gd name="T1" fmla="*/ 0 h 10"/>
              <a:gd name="T2" fmla="*/ 2147483647 w 12"/>
              <a:gd name="T3" fmla="*/ 2147483647 h 10"/>
              <a:gd name="T4" fmla="*/ 2147483647 w 12"/>
              <a:gd name="T5" fmla="*/ 2147483647 h 10"/>
              <a:gd name="T6" fmla="*/ 2147483647 w 12"/>
              <a:gd name="T7" fmla="*/ 2147483647 h 10"/>
              <a:gd name="T8" fmla="*/ 2147483647 w 12"/>
              <a:gd name="T9" fmla="*/ 2147483647 h 10"/>
              <a:gd name="T10" fmla="*/ 2147483647 w 12"/>
              <a:gd name="T11" fmla="*/ 2147483647 h 10"/>
              <a:gd name="T12" fmla="*/ 2147483647 w 12"/>
              <a:gd name="T13" fmla="*/ 2147483647 h 10"/>
              <a:gd name="T14" fmla="*/ 2147483647 w 12"/>
              <a:gd name="T15" fmla="*/ 2147483647 h 1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2"/>
              <a:gd name="T25" fmla="*/ 0 h 10"/>
              <a:gd name="T26" fmla="*/ 12 w 12"/>
              <a:gd name="T27" fmla="*/ 10 h 1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2" h="10">
                <a:moveTo>
                  <a:pt x="0" y="0"/>
                </a:moveTo>
                <a:lnTo>
                  <a:pt x="1" y="1"/>
                </a:lnTo>
                <a:lnTo>
                  <a:pt x="3" y="1"/>
                </a:lnTo>
                <a:lnTo>
                  <a:pt x="6" y="5"/>
                </a:lnTo>
                <a:lnTo>
                  <a:pt x="7" y="6"/>
                </a:lnTo>
                <a:lnTo>
                  <a:pt x="12" y="7"/>
                </a:lnTo>
                <a:lnTo>
                  <a:pt x="11" y="1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9" name="Freeform 517"/>
          <xdr:cNvSpPr>
            <a:spLocks/>
          </xdr:cNvSpPr>
        </xdr:nvSpPr>
        <xdr:spPr bwMode="auto">
          <a:xfrm>
            <a:off x="1714496" y="3709004"/>
            <a:ext cx="152816" cy="29119"/>
          </a:xfrm>
          <a:custGeom>
            <a:avLst/>
            <a:gdLst>
              <a:gd name="T0" fmla="*/ 0 w 16"/>
              <a:gd name="T1" fmla="*/ 0 h 3"/>
              <a:gd name="T2" fmla="*/ 2147483647 w 16"/>
              <a:gd name="T3" fmla="*/ 2147483647 h 3"/>
              <a:gd name="T4" fmla="*/ 2147483647 w 16"/>
              <a:gd name="T5" fmla="*/ 2147483647 h 3"/>
              <a:gd name="T6" fmla="*/ 2147483647 w 16"/>
              <a:gd name="T7" fmla="*/ 2147483647 h 3"/>
              <a:gd name="T8" fmla="*/ 2147483647 w 16"/>
              <a:gd name="T9" fmla="*/ 2147483647 h 3"/>
              <a:gd name="T10" fmla="*/ 2147483647 w 16"/>
              <a:gd name="T11" fmla="*/ 2147483647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6"/>
              <a:gd name="T19" fmla="*/ 0 h 3"/>
              <a:gd name="T20" fmla="*/ 16 w 16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6" h="3">
                <a:moveTo>
                  <a:pt x="0" y="0"/>
                </a:moveTo>
                <a:lnTo>
                  <a:pt x="1" y="1"/>
                </a:lnTo>
                <a:lnTo>
                  <a:pt x="7" y="1"/>
                </a:lnTo>
                <a:lnTo>
                  <a:pt x="9" y="2"/>
                </a:lnTo>
                <a:lnTo>
                  <a:pt x="11" y="1"/>
                </a:lnTo>
                <a:lnTo>
                  <a:pt x="16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0" name="Freeform 518"/>
          <xdr:cNvSpPr>
            <a:spLocks/>
          </xdr:cNvSpPr>
        </xdr:nvSpPr>
        <xdr:spPr bwMode="auto">
          <a:xfrm>
            <a:off x="1867312" y="3718711"/>
            <a:ext cx="189028" cy="67944"/>
          </a:xfrm>
          <a:custGeom>
            <a:avLst/>
            <a:gdLst>
              <a:gd name="T0" fmla="*/ 0 w 20"/>
              <a:gd name="T1" fmla="*/ 2147483647 h 7"/>
              <a:gd name="T2" fmla="*/ 2147483647 w 20"/>
              <a:gd name="T3" fmla="*/ 2147483647 h 7"/>
              <a:gd name="T4" fmla="*/ 2147483647 w 20"/>
              <a:gd name="T5" fmla="*/ 2147483647 h 7"/>
              <a:gd name="T6" fmla="*/ 2147483647 w 20"/>
              <a:gd name="T7" fmla="*/ 0 h 7"/>
              <a:gd name="T8" fmla="*/ 2147483647 w 20"/>
              <a:gd name="T9" fmla="*/ 2147483647 h 7"/>
              <a:gd name="T10" fmla="*/ 2147483647 w 20"/>
              <a:gd name="T11" fmla="*/ 2147483647 h 7"/>
              <a:gd name="T12" fmla="*/ 2147483647 w 20"/>
              <a:gd name="T13" fmla="*/ 2147483647 h 7"/>
              <a:gd name="T14" fmla="*/ 2147483647 w 20"/>
              <a:gd name="T15" fmla="*/ 2147483647 h 7"/>
              <a:gd name="T16" fmla="*/ 2147483647 w 20"/>
              <a:gd name="T17" fmla="*/ 2147483647 h 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0"/>
              <a:gd name="T28" fmla="*/ 0 h 7"/>
              <a:gd name="T29" fmla="*/ 20 w 20"/>
              <a:gd name="T30" fmla="*/ 7 h 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0" h="7">
                <a:moveTo>
                  <a:pt x="0" y="2"/>
                </a:moveTo>
                <a:lnTo>
                  <a:pt x="6" y="4"/>
                </a:lnTo>
                <a:lnTo>
                  <a:pt x="6" y="2"/>
                </a:lnTo>
                <a:lnTo>
                  <a:pt x="7" y="0"/>
                </a:lnTo>
                <a:lnTo>
                  <a:pt x="7" y="1"/>
                </a:lnTo>
                <a:lnTo>
                  <a:pt x="10" y="2"/>
                </a:lnTo>
                <a:lnTo>
                  <a:pt x="12" y="4"/>
                </a:lnTo>
                <a:lnTo>
                  <a:pt x="17" y="7"/>
                </a:lnTo>
                <a:lnTo>
                  <a:pt x="20" y="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1" name="Freeform 519"/>
          <xdr:cNvSpPr>
            <a:spLocks/>
          </xdr:cNvSpPr>
        </xdr:nvSpPr>
        <xdr:spPr bwMode="auto">
          <a:xfrm>
            <a:off x="1943719" y="3786655"/>
            <a:ext cx="85959" cy="137837"/>
          </a:xfrm>
          <a:custGeom>
            <a:avLst/>
            <a:gdLst>
              <a:gd name="T0" fmla="*/ 2147483647 w 9"/>
              <a:gd name="T1" fmla="*/ 0 h 14"/>
              <a:gd name="T2" fmla="*/ 2147483647 w 9"/>
              <a:gd name="T3" fmla="*/ 2147483647 h 14"/>
              <a:gd name="T4" fmla="*/ 0 w 9"/>
              <a:gd name="T5" fmla="*/ 2147483647 h 14"/>
              <a:gd name="T6" fmla="*/ 0 60000 65536"/>
              <a:gd name="T7" fmla="*/ 0 60000 65536"/>
              <a:gd name="T8" fmla="*/ 0 60000 65536"/>
              <a:gd name="T9" fmla="*/ 0 w 9"/>
              <a:gd name="T10" fmla="*/ 0 h 14"/>
              <a:gd name="T11" fmla="*/ 9 w 9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14">
                <a:moveTo>
                  <a:pt x="9" y="0"/>
                </a:moveTo>
                <a:lnTo>
                  <a:pt x="3" y="10"/>
                </a:lnTo>
                <a:lnTo>
                  <a:pt x="0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2" name="Freeform 520"/>
          <xdr:cNvSpPr>
            <a:spLocks/>
          </xdr:cNvSpPr>
        </xdr:nvSpPr>
        <xdr:spPr bwMode="auto">
          <a:xfrm>
            <a:off x="2056339" y="3600286"/>
            <a:ext cx="133714" cy="157250"/>
          </a:xfrm>
          <a:custGeom>
            <a:avLst/>
            <a:gdLst>
              <a:gd name="T0" fmla="*/ 0 w 14"/>
              <a:gd name="T1" fmla="*/ 2147483647 h 16"/>
              <a:gd name="T2" fmla="*/ 2147483647 w 14"/>
              <a:gd name="T3" fmla="*/ 2147483647 h 16"/>
              <a:gd name="T4" fmla="*/ 2147483647 w 14"/>
              <a:gd name="T5" fmla="*/ 2147483647 h 16"/>
              <a:gd name="T6" fmla="*/ 2147483647 w 14"/>
              <a:gd name="T7" fmla="*/ 2147483647 h 16"/>
              <a:gd name="T8" fmla="*/ 2147483647 w 14"/>
              <a:gd name="T9" fmla="*/ 2147483647 h 16"/>
              <a:gd name="T10" fmla="*/ 2147483647 w 14"/>
              <a:gd name="T11" fmla="*/ 0 h 1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4"/>
              <a:gd name="T19" fmla="*/ 0 h 16"/>
              <a:gd name="T20" fmla="*/ 14 w 14"/>
              <a:gd name="T21" fmla="*/ 16 h 1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4" h="16">
                <a:moveTo>
                  <a:pt x="0" y="16"/>
                </a:moveTo>
                <a:lnTo>
                  <a:pt x="5" y="8"/>
                </a:lnTo>
                <a:lnTo>
                  <a:pt x="6" y="6"/>
                </a:lnTo>
                <a:lnTo>
                  <a:pt x="9" y="4"/>
                </a:lnTo>
                <a:lnTo>
                  <a:pt x="12" y="1"/>
                </a:lnTo>
                <a:lnTo>
                  <a:pt x="14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3" name="Line 521"/>
          <xdr:cNvSpPr>
            <a:spLocks noChangeShapeType="1"/>
          </xdr:cNvSpPr>
        </xdr:nvSpPr>
        <xdr:spPr bwMode="auto">
          <a:xfrm flipH="1">
            <a:off x="1934168" y="3924493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Freeform 522"/>
          <xdr:cNvSpPr>
            <a:spLocks/>
          </xdr:cNvSpPr>
        </xdr:nvSpPr>
        <xdr:spPr bwMode="auto">
          <a:xfrm>
            <a:off x="1810005" y="4091447"/>
            <a:ext cx="57307" cy="157250"/>
          </a:xfrm>
          <a:custGeom>
            <a:avLst/>
            <a:gdLst>
              <a:gd name="T0" fmla="*/ 2147483647 w 6"/>
              <a:gd name="T1" fmla="*/ 0 h 16"/>
              <a:gd name="T2" fmla="*/ 2147483647 w 6"/>
              <a:gd name="T3" fmla="*/ 2147483647 h 16"/>
              <a:gd name="T4" fmla="*/ 2147483647 w 6"/>
              <a:gd name="T5" fmla="*/ 2147483647 h 16"/>
              <a:gd name="T6" fmla="*/ 2147483647 w 6"/>
              <a:gd name="T7" fmla="*/ 2147483647 h 16"/>
              <a:gd name="T8" fmla="*/ 2147483647 w 6"/>
              <a:gd name="T9" fmla="*/ 2147483647 h 16"/>
              <a:gd name="T10" fmla="*/ 2147483647 w 6"/>
              <a:gd name="T11" fmla="*/ 2147483647 h 16"/>
              <a:gd name="T12" fmla="*/ 2147483647 w 6"/>
              <a:gd name="T13" fmla="*/ 2147483647 h 16"/>
              <a:gd name="T14" fmla="*/ 2147483647 w 6"/>
              <a:gd name="T15" fmla="*/ 2147483647 h 16"/>
              <a:gd name="T16" fmla="*/ 2147483647 w 6"/>
              <a:gd name="T17" fmla="*/ 2147483647 h 16"/>
              <a:gd name="T18" fmla="*/ 2147483647 w 6"/>
              <a:gd name="T19" fmla="*/ 2147483647 h 16"/>
              <a:gd name="T20" fmla="*/ 2147483647 w 6"/>
              <a:gd name="T21" fmla="*/ 2147483647 h 16"/>
              <a:gd name="T22" fmla="*/ 2147483647 w 6"/>
              <a:gd name="T23" fmla="*/ 2147483647 h 16"/>
              <a:gd name="T24" fmla="*/ 0 w 6"/>
              <a:gd name="T25" fmla="*/ 2147483647 h 16"/>
              <a:gd name="T26" fmla="*/ 0 w 6"/>
              <a:gd name="T27" fmla="*/ 2147483647 h 1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"/>
              <a:gd name="T43" fmla="*/ 0 h 16"/>
              <a:gd name="T44" fmla="*/ 6 w 6"/>
              <a:gd name="T45" fmla="*/ 16 h 1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" h="16">
                <a:moveTo>
                  <a:pt x="6" y="0"/>
                </a:moveTo>
                <a:lnTo>
                  <a:pt x="6" y="1"/>
                </a:lnTo>
                <a:lnTo>
                  <a:pt x="6" y="2"/>
                </a:lnTo>
                <a:lnTo>
                  <a:pt x="5" y="3"/>
                </a:lnTo>
                <a:lnTo>
                  <a:pt x="5" y="4"/>
                </a:lnTo>
                <a:lnTo>
                  <a:pt x="5" y="5"/>
                </a:lnTo>
                <a:lnTo>
                  <a:pt x="4" y="6"/>
                </a:lnTo>
                <a:lnTo>
                  <a:pt x="4" y="7"/>
                </a:lnTo>
                <a:lnTo>
                  <a:pt x="3" y="9"/>
                </a:lnTo>
                <a:lnTo>
                  <a:pt x="2" y="11"/>
                </a:lnTo>
                <a:lnTo>
                  <a:pt x="1" y="12"/>
                </a:lnTo>
                <a:lnTo>
                  <a:pt x="0" y="15"/>
                </a:lnTo>
                <a:lnTo>
                  <a:pt x="0" y="1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5" name="Line 523"/>
          <xdr:cNvSpPr>
            <a:spLocks noChangeShapeType="1"/>
          </xdr:cNvSpPr>
        </xdr:nvSpPr>
        <xdr:spPr bwMode="auto">
          <a:xfrm flipH="1">
            <a:off x="1800454" y="4248697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" name="Freeform 524"/>
          <xdr:cNvSpPr>
            <a:spLocks/>
          </xdr:cNvSpPr>
        </xdr:nvSpPr>
        <xdr:spPr bwMode="auto">
          <a:xfrm>
            <a:off x="1867312" y="3924493"/>
            <a:ext cx="66857" cy="166956"/>
          </a:xfrm>
          <a:custGeom>
            <a:avLst/>
            <a:gdLst>
              <a:gd name="T0" fmla="*/ 2147483647 w 7"/>
              <a:gd name="T1" fmla="*/ 0 h 17"/>
              <a:gd name="T2" fmla="*/ 2147483647 w 7"/>
              <a:gd name="T3" fmla="*/ 2147483647 h 17"/>
              <a:gd name="T4" fmla="*/ 2147483647 w 7"/>
              <a:gd name="T5" fmla="*/ 2147483647 h 17"/>
              <a:gd name="T6" fmla="*/ 2147483647 w 7"/>
              <a:gd name="T7" fmla="*/ 2147483647 h 17"/>
              <a:gd name="T8" fmla="*/ 2147483647 w 7"/>
              <a:gd name="T9" fmla="*/ 2147483647 h 17"/>
              <a:gd name="T10" fmla="*/ 2147483647 w 7"/>
              <a:gd name="T11" fmla="*/ 2147483647 h 17"/>
              <a:gd name="T12" fmla="*/ 2147483647 w 7"/>
              <a:gd name="T13" fmla="*/ 2147483647 h 17"/>
              <a:gd name="T14" fmla="*/ 2147483647 w 7"/>
              <a:gd name="T15" fmla="*/ 2147483647 h 17"/>
              <a:gd name="T16" fmla="*/ 2147483647 w 7"/>
              <a:gd name="T17" fmla="*/ 2147483647 h 17"/>
              <a:gd name="T18" fmla="*/ 0 w 7"/>
              <a:gd name="T19" fmla="*/ 2147483647 h 1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7"/>
              <a:gd name="T31" fmla="*/ 0 h 17"/>
              <a:gd name="T32" fmla="*/ 7 w 7"/>
              <a:gd name="T33" fmla="*/ 17 h 1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7" h="17">
                <a:moveTo>
                  <a:pt x="7" y="0"/>
                </a:moveTo>
                <a:lnTo>
                  <a:pt x="5" y="3"/>
                </a:lnTo>
                <a:lnTo>
                  <a:pt x="2" y="8"/>
                </a:lnTo>
                <a:lnTo>
                  <a:pt x="1" y="10"/>
                </a:lnTo>
                <a:lnTo>
                  <a:pt x="1" y="12"/>
                </a:lnTo>
                <a:lnTo>
                  <a:pt x="1" y="13"/>
                </a:lnTo>
                <a:lnTo>
                  <a:pt x="1" y="14"/>
                </a:lnTo>
                <a:lnTo>
                  <a:pt x="1" y="15"/>
                </a:lnTo>
                <a:lnTo>
                  <a:pt x="1" y="17"/>
                </a:lnTo>
                <a:lnTo>
                  <a:pt x="0" y="1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7" name="Freeform 525"/>
          <xdr:cNvSpPr>
            <a:spLocks/>
          </xdr:cNvSpPr>
        </xdr:nvSpPr>
        <xdr:spPr bwMode="auto">
          <a:xfrm>
            <a:off x="1685841" y="4258403"/>
            <a:ext cx="114612" cy="314499"/>
          </a:xfrm>
          <a:custGeom>
            <a:avLst/>
            <a:gdLst>
              <a:gd name="T0" fmla="*/ 2147483647 w 12"/>
              <a:gd name="T1" fmla="*/ 0 h 32"/>
              <a:gd name="T2" fmla="*/ 2147483647 w 12"/>
              <a:gd name="T3" fmla="*/ 0 h 32"/>
              <a:gd name="T4" fmla="*/ 2147483647 w 12"/>
              <a:gd name="T5" fmla="*/ 2147483647 h 32"/>
              <a:gd name="T6" fmla="*/ 2147483647 w 12"/>
              <a:gd name="T7" fmla="*/ 2147483647 h 32"/>
              <a:gd name="T8" fmla="*/ 2147483647 w 12"/>
              <a:gd name="T9" fmla="*/ 2147483647 h 32"/>
              <a:gd name="T10" fmla="*/ 2147483647 w 12"/>
              <a:gd name="T11" fmla="*/ 2147483647 h 32"/>
              <a:gd name="T12" fmla="*/ 2147483647 w 12"/>
              <a:gd name="T13" fmla="*/ 2147483647 h 32"/>
              <a:gd name="T14" fmla="*/ 2147483647 w 12"/>
              <a:gd name="T15" fmla="*/ 2147483647 h 32"/>
              <a:gd name="T16" fmla="*/ 2147483647 w 12"/>
              <a:gd name="T17" fmla="*/ 2147483647 h 32"/>
              <a:gd name="T18" fmla="*/ 2147483647 w 12"/>
              <a:gd name="T19" fmla="*/ 2147483647 h 32"/>
              <a:gd name="T20" fmla="*/ 2147483647 w 12"/>
              <a:gd name="T21" fmla="*/ 2147483647 h 32"/>
              <a:gd name="T22" fmla="*/ 2147483647 w 12"/>
              <a:gd name="T23" fmla="*/ 2147483647 h 32"/>
              <a:gd name="T24" fmla="*/ 2147483647 w 12"/>
              <a:gd name="T25" fmla="*/ 2147483647 h 32"/>
              <a:gd name="T26" fmla="*/ 0 w 12"/>
              <a:gd name="T27" fmla="*/ 2147483647 h 32"/>
              <a:gd name="T28" fmla="*/ 0 w 12"/>
              <a:gd name="T29" fmla="*/ 2147483647 h 32"/>
              <a:gd name="T30" fmla="*/ 0 w 12"/>
              <a:gd name="T31" fmla="*/ 2147483647 h 32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2"/>
              <a:gd name="T49" fmla="*/ 0 h 32"/>
              <a:gd name="T50" fmla="*/ 12 w 12"/>
              <a:gd name="T51" fmla="*/ 32 h 32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2" h="32">
                <a:moveTo>
                  <a:pt x="12" y="0"/>
                </a:moveTo>
                <a:lnTo>
                  <a:pt x="12" y="0"/>
                </a:lnTo>
                <a:lnTo>
                  <a:pt x="7" y="5"/>
                </a:lnTo>
                <a:lnTo>
                  <a:pt x="7" y="6"/>
                </a:lnTo>
                <a:lnTo>
                  <a:pt x="4" y="9"/>
                </a:lnTo>
                <a:lnTo>
                  <a:pt x="4" y="11"/>
                </a:lnTo>
                <a:lnTo>
                  <a:pt x="3" y="16"/>
                </a:lnTo>
                <a:lnTo>
                  <a:pt x="3" y="20"/>
                </a:lnTo>
                <a:lnTo>
                  <a:pt x="3" y="21"/>
                </a:lnTo>
                <a:lnTo>
                  <a:pt x="3" y="23"/>
                </a:lnTo>
                <a:lnTo>
                  <a:pt x="3" y="24"/>
                </a:lnTo>
                <a:lnTo>
                  <a:pt x="2" y="24"/>
                </a:lnTo>
                <a:lnTo>
                  <a:pt x="1" y="27"/>
                </a:lnTo>
                <a:lnTo>
                  <a:pt x="0" y="29"/>
                </a:lnTo>
                <a:lnTo>
                  <a:pt x="0" y="30"/>
                </a:lnTo>
                <a:lnTo>
                  <a:pt x="0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8" name="Line 526"/>
          <xdr:cNvSpPr>
            <a:spLocks noChangeShapeType="1"/>
          </xdr:cNvSpPr>
        </xdr:nvSpPr>
        <xdr:spPr bwMode="auto">
          <a:xfrm flipV="1">
            <a:off x="1685841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7"/>
          <xdr:cNvSpPr>
            <a:spLocks noChangeShapeType="1"/>
          </xdr:cNvSpPr>
        </xdr:nvSpPr>
        <xdr:spPr bwMode="auto">
          <a:xfrm>
            <a:off x="3018998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" name="Line 528"/>
          <xdr:cNvSpPr>
            <a:spLocks noChangeShapeType="1"/>
          </xdr:cNvSpPr>
        </xdr:nvSpPr>
        <xdr:spPr bwMode="auto">
          <a:xfrm>
            <a:off x="3018998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" name="Line 529"/>
          <xdr:cNvSpPr>
            <a:spLocks noChangeShapeType="1"/>
          </xdr:cNvSpPr>
        </xdr:nvSpPr>
        <xdr:spPr bwMode="auto">
          <a:xfrm flipH="1">
            <a:off x="4038965" y="2854812"/>
            <a:ext cx="83966" cy="990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0"/>
          <xdr:cNvSpPr>
            <a:spLocks noChangeShapeType="1"/>
          </xdr:cNvSpPr>
        </xdr:nvSpPr>
        <xdr:spPr bwMode="auto">
          <a:xfrm>
            <a:off x="4029414" y="2953826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1"/>
          <xdr:cNvSpPr>
            <a:spLocks noChangeShapeType="1"/>
          </xdr:cNvSpPr>
        </xdr:nvSpPr>
        <xdr:spPr bwMode="auto">
          <a:xfrm flipV="1">
            <a:off x="2761121" y="3179018"/>
            <a:ext cx="9551" cy="5823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" name="Freeform 532"/>
          <xdr:cNvSpPr>
            <a:spLocks/>
          </xdr:cNvSpPr>
        </xdr:nvSpPr>
        <xdr:spPr bwMode="auto">
          <a:xfrm>
            <a:off x="2600747" y="3217843"/>
            <a:ext cx="169924" cy="58238"/>
          </a:xfrm>
          <a:custGeom>
            <a:avLst/>
            <a:gdLst>
              <a:gd name="T0" fmla="*/ 0 w 18"/>
              <a:gd name="T1" fmla="*/ 2147483647 h 6"/>
              <a:gd name="T2" fmla="*/ 2147483647 w 18"/>
              <a:gd name="T3" fmla="*/ 2147483647 h 6"/>
              <a:gd name="T4" fmla="*/ 2147483647 w 18"/>
              <a:gd name="T5" fmla="*/ 2147483647 h 6"/>
              <a:gd name="T6" fmla="*/ 2147483647 w 18"/>
              <a:gd name="T7" fmla="*/ 0 h 6"/>
              <a:gd name="T8" fmla="*/ 2147483647 w 18"/>
              <a:gd name="T9" fmla="*/ 0 h 6"/>
              <a:gd name="T10" fmla="*/ 2147483647 w 18"/>
              <a:gd name="T11" fmla="*/ 2147483647 h 6"/>
              <a:gd name="T12" fmla="*/ 2147483647 w 18"/>
              <a:gd name="T13" fmla="*/ 2147483647 h 6"/>
              <a:gd name="T14" fmla="*/ 2147483647 w 18"/>
              <a:gd name="T15" fmla="*/ 2147483647 h 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8"/>
              <a:gd name="T25" fmla="*/ 0 h 6"/>
              <a:gd name="T26" fmla="*/ 18 w 18"/>
              <a:gd name="T27" fmla="*/ 6 h 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8" h="6">
                <a:moveTo>
                  <a:pt x="0" y="6"/>
                </a:moveTo>
                <a:lnTo>
                  <a:pt x="3" y="4"/>
                </a:lnTo>
                <a:lnTo>
                  <a:pt x="9" y="1"/>
                </a:lnTo>
                <a:lnTo>
                  <a:pt x="12" y="0"/>
                </a:lnTo>
                <a:lnTo>
                  <a:pt x="13" y="0"/>
                </a:lnTo>
                <a:lnTo>
                  <a:pt x="16" y="1"/>
                </a:lnTo>
                <a:lnTo>
                  <a:pt x="17" y="2"/>
                </a:lnTo>
                <a:lnTo>
                  <a:pt x="18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5" name="Line 533"/>
          <xdr:cNvSpPr>
            <a:spLocks noChangeShapeType="1"/>
          </xdr:cNvSpPr>
        </xdr:nvSpPr>
        <xdr:spPr bwMode="auto">
          <a:xfrm>
            <a:off x="2591196" y="3276081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4"/>
          <xdr:cNvSpPr>
            <a:spLocks noChangeShapeType="1"/>
          </xdr:cNvSpPr>
        </xdr:nvSpPr>
        <xdr:spPr bwMode="auto">
          <a:xfrm>
            <a:off x="2770672" y="3237256"/>
            <a:ext cx="38204" cy="388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Freeform 535"/>
          <xdr:cNvSpPr>
            <a:spLocks/>
          </xdr:cNvSpPr>
        </xdr:nvSpPr>
        <xdr:spPr bwMode="auto">
          <a:xfrm>
            <a:off x="2770672" y="3099419"/>
            <a:ext cx="181470" cy="79599"/>
          </a:xfrm>
          <a:custGeom>
            <a:avLst/>
            <a:gdLst>
              <a:gd name="T0" fmla="*/ 0 w 19"/>
              <a:gd name="T1" fmla="*/ 2147483647 h 8"/>
              <a:gd name="T2" fmla="*/ 0 w 19"/>
              <a:gd name="T3" fmla="*/ 2147483647 h 8"/>
              <a:gd name="T4" fmla="*/ 2147483647 w 19"/>
              <a:gd name="T5" fmla="*/ 2147483647 h 8"/>
              <a:gd name="T6" fmla="*/ 2147483647 w 19"/>
              <a:gd name="T7" fmla="*/ 2147483647 h 8"/>
              <a:gd name="T8" fmla="*/ 2147483647 w 19"/>
              <a:gd name="T9" fmla="*/ 2147483647 h 8"/>
              <a:gd name="T10" fmla="*/ 2147483647 w 19"/>
              <a:gd name="T11" fmla="*/ 0 h 8"/>
              <a:gd name="T12" fmla="*/ 2147483647 w 19"/>
              <a:gd name="T13" fmla="*/ 0 h 8"/>
              <a:gd name="T14" fmla="*/ 2147483647 w 19"/>
              <a:gd name="T15" fmla="*/ 0 h 8"/>
              <a:gd name="T16" fmla="*/ 2147483647 w 19"/>
              <a:gd name="T17" fmla="*/ 0 h 8"/>
              <a:gd name="T18" fmla="*/ 2147483647 w 19"/>
              <a:gd name="T19" fmla="*/ 0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8"/>
              <a:gd name="T32" fmla="*/ 19 w 19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8">
                <a:moveTo>
                  <a:pt x="0" y="8"/>
                </a:moveTo>
                <a:lnTo>
                  <a:pt x="0" y="3"/>
                </a:lnTo>
                <a:lnTo>
                  <a:pt x="4" y="1"/>
                </a:lnTo>
                <a:lnTo>
                  <a:pt x="6" y="1"/>
                </a:lnTo>
                <a:lnTo>
                  <a:pt x="9" y="1"/>
                </a:lnTo>
                <a:lnTo>
                  <a:pt x="14" y="0"/>
                </a:lnTo>
                <a:lnTo>
                  <a:pt x="15" y="0"/>
                </a:lnTo>
                <a:lnTo>
                  <a:pt x="18" y="0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8" name="Freeform 536"/>
          <xdr:cNvSpPr>
            <a:spLocks/>
          </xdr:cNvSpPr>
        </xdr:nvSpPr>
        <xdr:spPr bwMode="auto">
          <a:xfrm>
            <a:off x="2952141" y="2953826"/>
            <a:ext cx="85959" cy="145594"/>
          </a:xfrm>
          <a:custGeom>
            <a:avLst/>
            <a:gdLst>
              <a:gd name="T0" fmla="*/ 2147483647 w 9"/>
              <a:gd name="T1" fmla="*/ 0 h 15"/>
              <a:gd name="T2" fmla="*/ 2147483647 w 9"/>
              <a:gd name="T3" fmla="*/ 2147483647 h 15"/>
              <a:gd name="T4" fmla="*/ 2147483647 w 9"/>
              <a:gd name="T5" fmla="*/ 2147483647 h 15"/>
              <a:gd name="T6" fmla="*/ 0 w 9"/>
              <a:gd name="T7" fmla="*/ 2147483647 h 15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15"/>
              <a:gd name="T14" fmla="*/ 9 w 9"/>
              <a:gd name="T15" fmla="*/ 15 h 1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15">
                <a:moveTo>
                  <a:pt x="7" y="0"/>
                </a:moveTo>
                <a:lnTo>
                  <a:pt x="8" y="10"/>
                </a:lnTo>
                <a:lnTo>
                  <a:pt x="9" y="14"/>
                </a:lnTo>
                <a:lnTo>
                  <a:pt x="0" y="1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9" name="Line 537"/>
          <xdr:cNvSpPr>
            <a:spLocks noChangeShapeType="1"/>
          </xdr:cNvSpPr>
        </xdr:nvSpPr>
        <xdr:spPr bwMode="auto">
          <a:xfrm>
            <a:off x="2808875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Freeform 538"/>
          <xdr:cNvSpPr>
            <a:spLocks/>
          </xdr:cNvSpPr>
        </xdr:nvSpPr>
        <xdr:spPr bwMode="auto">
          <a:xfrm>
            <a:off x="3410591" y="3237256"/>
            <a:ext cx="122170" cy="38825"/>
          </a:xfrm>
          <a:custGeom>
            <a:avLst/>
            <a:gdLst>
              <a:gd name="T0" fmla="*/ 0 w 13"/>
              <a:gd name="T1" fmla="*/ 2147483647 h 4"/>
              <a:gd name="T2" fmla="*/ 2147483647 w 13"/>
              <a:gd name="T3" fmla="*/ 2147483647 h 4"/>
              <a:gd name="T4" fmla="*/ 2147483647 w 13"/>
              <a:gd name="T5" fmla="*/ 2147483647 h 4"/>
              <a:gd name="T6" fmla="*/ 2147483647 w 13"/>
              <a:gd name="T7" fmla="*/ 0 h 4"/>
              <a:gd name="T8" fmla="*/ 2147483647 w 13"/>
              <a:gd name="T9" fmla="*/ 2147483647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"/>
              <a:gd name="T16" fmla="*/ 0 h 4"/>
              <a:gd name="T17" fmla="*/ 13 w 13"/>
              <a:gd name="T18" fmla="*/ 4 h 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" h="4">
                <a:moveTo>
                  <a:pt x="0" y="4"/>
                </a:moveTo>
                <a:lnTo>
                  <a:pt x="1" y="4"/>
                </a:lnTo>
                <a:lnTo>
                  <a:pt x="1" y="3"/>
                </a:lnTo>
                <a:lnTo>
                  <a:pt x="3" y="0"/>
                </a:lnTo>
                <a:lnTo>
                  <a:pt x="13" y="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1" name="Line 539"/>
          <xdr:cNvSpPr>
            <a:spLocks noChangeShapeType="1"/>
          </xdr:cNvSpPr>
        </xdr:nvSpPr>
        <xdr:spPr bwMode="auto">
          <a:xfrm>
            <a:off x="3401040" y="3276081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" name="Line 540"/>
          <xdr:cNvSpPr>
            <a:spLocks noChangeShapeType="1"/>
          </xdr:cNvSpPr>
        </xdr:nvSpPr>
        <xdr:spPr bwMode="auto">
          <a:xfrm flipH="1">
            <a:off x="3532761" y="3276081"/>
            <a:ext cx="191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3" name="Line 541"/>
          <xdr:cNvSpPr>
            <a:spLocks noChangeShapeType="1"/>
          </xdr:cNvSpPr>
        </xdr:nvSpPr>
        <xdr:spPr bwMode="auto">
          <a:xfrm>
            <a:off x="3410591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Freeform 542"/>
          <xdr:cNvSpPr>
            <a:spLocks/>
          </xdr:cNvSpPr>
        </xdr:nvSpPr>
        <xdr:spPr bwMode="auto">
          <a:xfrm>
            <a:off x="3800189" y="3188725"/>
            <a:ext cx="57307" cy="9707"/>
          </a:xfrm>
          <a:custGeom>
            <a:avLst/>
            <a:gdLst>
              <a:gd name="T0" fmla="*/ 0 w 6"/>
              <a:gd name="T1" fmla="*/ 0 h 1"/>
              <a:gd name="T2" fmla="*/ 2147483647 w 6"/>
              <a:gd name="T3" fmla="*/ 2147483647 h 1"/>
              <a:gd name="T4" fmla="*/ 2147483647 w 6"/>
              <a:gd name="T5" fmla="*/ 2147483647 h 1"/>
              <a:gd name="T6" fmla="*/ 2147483647 w 6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1"/>
              <a:gd name="T14" fmla="*/ 6 w 6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1">
                <a:moveTo>
                  <a:pt x="0" y="0"/>
                </a:moveTo>
                <a:lnTo>
                  <a:pt x="3" y="1"/>
                </a:lnTo>
                <a:lnTo>
                  <a:pt x="5" y="1"/>
                </a:lnTo>
                <a:lnTo>
                  <a:pt x="6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5" name="Freeform 543"/>
          <xdr:cNvSpPr>
            <a:spLocks/>
          </xdr:cNvSpPr>
        </xdr:nvSpPr>
        <xdr:spPr bwMode="auto">
          <a:xfrm>
            <a:off x="3704679" y="3140193"/>
            <a:ext cx="152816" cy="135888"/>
          </a:xfrm>
          <a:custGeom>
            <a:avLst/>
            <a:gdLst>
              <a:gd name="T0" fmla="*/ 2147483647 w 16"/>
              <a:gd name="T1" fmla="*/ 0 h 14"/>
              <a:gd name="T2" fmla="*/ 2147483647 w 16"/>
              <a:gd name="T3" fmla="*/ 2147483647 h 14"/>
              <a:gd name="T4" fmla="*/ 2147483647 w 16"/>
              <a:gd name="T5" fmla="*/ 2147483647 h 14"/>
              <a:gd name="T6" fmla="*/ 0 w 16"/>
              <a:gd name="T7" fmla="*/ 2147483647 h 14"/>
              <a:gd name="T8" fmla="*/ 0 60000 65536"/>
              <a:gd name="T9" fmla="*/ 0 60000 65536"/>
              <a:gd name="T10" fmla="*/ 0 60000 65536"/>
              <a:gd name="T11" fmla="*/ 0 60000 65536"/>
              <a:gd name="T12" fmla="*/ 0 w 16"/>
              <a:gd name="T13" fmla="*/ 0 h 14"/>
              <a:gd name="T14" fmla="*/ 16 w 16"/>
              <a:gd name="T15" fmla="*/ 14 h 1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" h="14">
                <a:moveTo>
                  <a:pt x="16" y="0"/>
                </a:moveTo>
                <a:lnTo>
                  <a:pt x="10" y="5"/>
                </a:lnTo>
                <a:lnTo>
                  <a:pt x="7" y="8"/>
                </a:lnTo>
                <a:lnTo>
                  <a:pt x="0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6" name="Freeform 544"/>
          <xdr:cNvSpPr>
            <a:spLocks/>
          </xdr:cNvSpPr>
        </xdr:nvSpPr>
        <xdr:spPr bwMode="auto">
          <a:xfrm>
            <a:off x="3857496" y="2953826"/>
            <a:ext cx="171919" cy="186368"/>
          </a:xfrm>
          <a:custGeom>
            <a:avLst/>
            <a:gdLst>
              <a:gd name="T0" fmla="*/ 0 w 18"/>
              <a:gd name="T1" fmla="*/ 2147483647 h 19"/>
              <a:gd name="T2" fmla="*/ 2147483647 w 18"/>
              <a:gd name="T3" fmla="*/ 2147483647 h 19"/>
              <a:gd name="T4" fmla="*/ 2147483647 w 18"/>
              <a:gd name="T5" fmla="*/ 2147483647 h 19"/>
              <a:gd name="T6" fmla="*/ 2147483647 w 18"/>
              <a:gd name="T7" fmla="*/ 0 h 19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19"/>
              <a:gd name="T14" fmla="*/ 18 w 18"/>
              <a:gd name="T15" fmla="*/ 19 h 1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19">
                <a:moveTo>
                  <a:pt x="0" y="19"/>
                </a:moveTo>
                <a:lnTo>
                  <a:pt x="4" y="15"/>
                </a:lnTo>
                <a:lnTo>
                  <a:pt x="9" y="10"/>
                </a:lnTo>
                <a:lnTo>
                  <a:pt x="1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7" name="Freeform 545"/>
          <xdr:cNvSpPr>
            <a:spLocks/>
          </xdr:cNvSpPr>
        </xdr:nvSpPr>
        <xdr:spPr bwMode="auto">
          <a:xfrm>
            <a:off x="3857496" y="3169312"/>
            <a:ext cx="265436" cy="29119"/>
          </a:xfrm>
          <a:custGeom>
            <a:avLst/>
            <a:gdLst>
              <a:gd name="T0" fmla="*/ 2147483647 w 28"/>
              <a:gd name="T1" fmla="*/ 0 h 3"/>
              <a:gd name="T2" fmla="*/ 2147483647 w 28"/>
              <a:gd name="T3" fmla="*/ 0 h 3"/>
              <a:gd name="T4" fmla="*/ 2147483647 w 28"/>
              <a:gd name="T5" fmla="*/ 0 h 3"/>
              <a:gd name="T6" fmla="*/ 2147483647 w 28"/>
              <a:gd name="T7" fmla="*/ 2147483647 h 3"/>
              <a:gd name="T8" fmla="*/ 0 w 28"/>
              <a:gd name="T9" fmla="*/ 2147483647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8"/>
              <a:gd name="T16" fmla="*/ 0 h 3"/>
              <a:gd name="T17" fmla="*/ 28 w 28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8" h="3">
                <a:moveTo>
                  <a:pt x="28" y="0"/>
                </a:moveTo>
                <a:lnTo>
                  <a:pt x="19" y="0"/>
                </a:lnTo>
                <a:lnTo>
                  <a:pt x="14" y="0"/>
                </a:lnTo>
                <a:lnTo>
                  <a:pt x="4" y="1"/>
                </a:lnTo>
                <a:lnTo>
                  <a:pt x="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8" name="Freeform 546"/>
          <xdr:cNvSpPr>
            <a:spLocks/>
          </xdr:cNvSpPr>
        </xdr:nvSpPr>
        <xdr:spPr bwMode="auto">
          <a:xfrm>
            <a:off x="3704679" y="3276081"/>
            <a:ext cx="0" cy="0"/>
          </a:xfrm>
          <a:custGeom>
            <a:avLst/>
            <a:gdLst>
              <a:gd name="T0" fmla="*/ 0 60000 65536"/>
              <a:gd name="T1" fmla="*/ 0 60000 65536"/>
              <a:gd name="T2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  <a:cxn ang="T2">
                <a:pos x="0" y="0"/>
              </a:cxn>
            </a:cxnLst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9" name="Line 547"/>
          <xdr:cNvSpPr>
            <a:spLocks noChangeShapeType="1"/>
          </xdr:cNvSpPr>
        </xdr:nvSpPr>
        <xdr:spPr bwMode="auto">
          <a:xfrm flipV="1">
            <a:off x="4218442" y="3188725"/>
            <a:ext cx="0" cy="8735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" name="Freeform 548"/>
          <xdr:cNvSpPr>
            <a:spLocks/>
          </xdr:cNvSpPr>
        </xdr:nvSpPr>
        <xdr:spPr bwMode="auto">
          <a:xfrm>
            <a:off x="4122932" y="3169312"/>
            <a:ext cx="181470" cy="19412"/>
          </a:xfrm>
          <a:custGeom>
            <a:avLst/>
            <a:gdLst>
              <a:gd name="T0" fmla="*/ 2147483647 w 19"/>
              <a:gd name="T1" fmla="*/ 0 h 2"/>
              <a:gd name="T2" fmla="*/ 2147483647 w 19"/>
              <a:gd name="T3" fmla="*/ 2147483647 h 2"/>
              <a:gd name="T4" fmla="*/ 2147483647 w 19"/>
              <a:gd name="T5" fmla="*/ 2147483647 h 2"/>
              <a:gd name="T6" fmla="*/ 2147483647 w 19"/>
              <a:gd name="T7" fmla="*/ 2147483647 h 2"/>
              <a:gd name="T8" fmla="*/ 0 w 19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2"/>
              <a:gd name="T17" fmla="*/ 19 w 19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2">
                <a:moveTo>
                  <a:pt x="19" y="0"/>
                </a:moveTo>
                <a:lnTo>
                  <a:pt x="10" y="2"/>
                </a:lnTo>
                <a:lnTo>
                  <a:pt x="9" y="2"/>
                </a:lnTo>
                <a:lnTo>
                  <a:pt x="4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1" name="Line 549"/>
          <xdr:cNvSpPr>
            <a:spLocks noChangeShapeType="1"/>
          </xdr:cNvSpPr>
        </xdr:nvSpPr>
        <xdr:spPr bwMode="auto">
          <a:xfrm>
            <a:off x="4218442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Freeform 550"/>
          <xdr:cNvSpPr>
            <a:spLocks/>
          </xdr:cNvSpPr>
        </xdr:nvSpPr>
        <xdr:spPr bwMode="auto">
          <a:xfrm>
            <a:off x="2505237" y="3276081"/>
            <a:ext cx="85959" cy="118425"/>
          </a:xfrm>
          <a:custGeom>
            <a:avLst/>
            <a:gdLst>
              <a:gd name="T0" fmla="*/ 0 w 9"/>
              <a:gd name="T1" fmla="*/ 2147483647 h 12"/>
              <a:gd name="T2" fmla="*/ 2147483647 w 9"/>
              <a:gd name="T3" fmla="*/ 2147483647 h 12"/>
              <a:gd name="T4" fmla="*/ 2147483647 w 9"/>
              <a:gd name="T5" fmla="*/ 2147483647 h 12"/>
              <a:gd name="T6" fmla="*/ 2147483647 w 9"/>
              <a:gd name="T7" fmla="*/ 2147483647 h 12"/>
              <a:gd name="T8" fmla="*/ 2147483647 w 9"/>
              <a:gd name="T9" fmla="*/ 2147483647 h 12"/>
              <a:gd name="T10" fmla="*/ 2147483647 w 9"/>
              <a:gd name="T11" fmla="*/ 2147483647 h 12"/>
              <a:gd name="T12" fmla="*/ 2147483647 w 9"/>
              <a:gd name="T13" fmla="*/ 0 h 1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12"/>
              <a:gd name="T23" fmla="*/ 9 w 9"/>
              <a:gd name="T24" fmla="*/ 12 h 1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12">
                <a:moveTo>
                  <a:pt x="0" y="12"/>
                </a:moveTo>
                <a:lnTo>
                  <a:pt x="2" y="7"/>
                </a:lnTo>
                <a:lnTo>
                  <a:pt x="3" y="5"/>
                </a:lnTo>
                <a:lnTo>
                  <a:pt x="5" y="4"/>
                </a:lnTo>
                <a:lnTo>
                  <a:pt x="6" y="2"/>
                </a:lnTo>
                <a:lnTo>
                  <a:pt x="7" y="2"/>
                </a:lnTo>
                <a:lnTo>
                  <a:pt x="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3" name="Freeform 551"/>
          <xdr:cNvSpPr>
            <a:spLocks/>
          </xdr:cNvSpPr>
        </xdr:nvSpPr>
        <xdr:spPr bwMode="auto">
          <a:xfrm>
            <a:off x="2808875" y="3276081"/>
            <a:ext cx="143265" cy="207730"/>
          </a:xfrm>
          <a:custGeom>
            <a:avLst/>
            <a:gdLst>
              <a:gd name="T0" fmla="*/ 0 w 15"/>
              <a:gd name="T1" fmla="*/ 0 h 21"/>
              <a:gd name="T2" fmla="*/ 2147483647 w 15"/>
              <a:gd name="T3" fmla="*/ 2147483647 h 21"/>
              <a:gd name="T4" fmla="*/ 2147483647 w 15"/>
              <a:gd name="T5" fmla="*/ 2147483647 h 21"/>
              <a:gd name="T6" fmla="*/ 2147483647 w 15"/>
              <a:gd name="T7" fmla="*/ 2147483647 h 21"/>
              <a:gd name="T8" fmla="*/ 2147483647 w 15"/>
              <a:gd name="T9" fmla="*/ 2147483647 h 21"/>
              <a:gd name="T10" fmla="*/ 2147483647 w 15"/>
              <a:gd name="T11" fmla="*/ 2147483647 h 21"/>
              <a:gd name="T12" fmla="*/ 2147483647 w 15"/>
              <a:gd name="T13" fmla="*/ 2147483647 h 21"/>
              <a:gd name="T14" fmla="*/ 2147483647 w 15"/>
              <a:gd name="T15" fmla="*/ 2147483647 h 21"/>
              <a:gd name="T16" fmla="*/ 2147483647 w 15"/>
              <a:gd name="T17" fmla="*/ 2147483647 h 21"/>
              <a:gd name="T18" fmla="*/ 2147483647 w 15"/>
              <a:gd name="T19" fmla="*/ 2147483647 h 21"/>
              <a:gd name="T20" fmla="*/ 2147483647 w 15"/>
              <a:gd name="T21" fmla="*/ 2147483647 h 21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5"/>
              <a:gd name="T34" fmla="*/ 0 h 21"/>
              <a:gd name="T35" fmla="*/ 15 w 15"/>
              <a:gd name="T36" fmla="*/ 21 h 21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5" h="21">
                <a:moveTo>
                  <a:pt x="0" y="0"/>
                </a:moveTo>
                <a:lnTo>
                  <a:pt x="3" y="4"/>
                </a:lnTo>
                <a:lnTo>
                  <a:pt x="5" y="8"/>
                </a:lnTo>
                <a:lnTo>
                  <a:pt x="6" y="12"/>
                </a:lnTo>
                <a:lnTo>
                  <a:pt x="7" y="15"/>
                </a:lnTo>
                <a:lnTo>
                  <a:pt x="8" y="17"/>
                </a:lnTo>
                <a:lnTo>
                  <a:pt x="8" y="19"/>
                </a:lnTo>
                <a:lnTo>
                  <a:pt x="11" y="20"/>
                </a:lnTo>
                <a:lnTo>
                  <a:pt x="12" y="21"/>
                </a:lnTo>
                <a:lnTo>
                  <a:pt x="15" y="2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4" name="Freeform 552"/>
          <xdr:cNvSpPr>
            <a:spLocks/>
          </xdr:cNvSpPr>
        </xdr:nvSpPr>
        <xdr:spPr bwMode="auto">
          <a:xfrm>
            <a:off x="2952141" y="3365387"/>
            <a:ext cx="267429" cy="118424"/>
          </a:xfrm>
          <a:custGeom>
            <a:avLst/>
            <a:gdLst>
              <a:gd name="T0" fmla="*/ 0 w 28"/>
              <a:gd name="T1" fmla="*/ 2147483647 h 12"/>
              <a:gd name="T2" fmla="*/ 2147483647 w 28"/>
              <a:gd name="T3" fmla="*/ 2147483647 h 12"/>
              <a:gd name="T4" fmla="*/ 2147483647 w 28"/>
              <a:gd name="T5" fmla="*/ 0 h 12"/>
              <a:gd name="T6" fmla="*/ 0 60000 65536"/>
              <a:gd name="T7" fmla="*/ 0 60000 65536"/>
              <a:gd name="T8" fmla="*/ 0 60000 65536"/>
              <a:gd name="T9" fmla="*/ 0 w 28"/>
              <a:gd name="T10" fmla="*/ 0 h 12"/>
              <a:gd name="T11" fmla="*/ 28 w 28"/>
              <a:gd name="T12" fmla="*/ 12 h 1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8" h="12">
                <a:moveTo>
                  <a:pt x="0" y="12"/>
                </a:moveTo>
                <a:lnTo>
                  <a:pt x="2" y="12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5" name="Line 553"/>
          <xdr:cNvSpPr>
            <a:spLocks noChangeShapeType="1"/>
          </xdr:cNvSpPr>
        </xdr:nvSpPr>
        <xdr:spPr bwMode="auto">
          <a:xfrm flipV="1">
            <a:off x="3219570" y="3276081"/>
            <a:ext cx="181470" cy="8930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Freeform 554"/>
          <xdr:cNvSpPr>
            <a:spLocks/>
          </xdr:cNvSpPr>
        </xdr:nvSpPr>
        <xdr:spPr bwMode="auto">
          <a:xfrm>
            <a:off x="3551862" y="3276081"/>
            <a:ext cx="105061" cy="50481"/>
          </a:xfrm>
          <a:custGeom>
            <a:avLst/>
            <a:gdLst>
              <a:gd name="T0" fmla="*/ 2147483647 w 11"/>
              <a:gd name="T1" fmla="*/ 2147483647 h 5"/>
              <a:gd name="T2" fmla="*/ 2147483647 w 11"/>
              <a:gd name="T3" fmla="*/ 2147483647 h 5"/>
              <a:gd name="T4" fmla="*/ 0 w 11"/>
              <a:gd name="T5" fmla="*/ 0 h 5"/>
              <a:gd name="T6" fmla="*/ 0 60000 65536"/>
              <a:gd name="T7" fmla="*/ 0 60000 65536"/>
              <a:gd name="T8" fmla="*/ 0 60000 65536"/>
              <a:gd name="T9" fmla="*/ 0 w 11"/>
              <a:gd name="T10" fmla="*/ 0 h 5"/>
              <a:gd name="T11" fmla="*/ 11 w 11"/>
              <a:gd name="T12" fmla="*/ 5 h 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1" h="5">
                <a:moveTo>
                  <a:pt x="11" y="5"/>
                </a:moveTo>
                <a:lnTo>
                  <a:pt x="5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7" name="Freeform 555"/>
          <xdr:cNvSpPr>
            <a:spLocks/>
          </xdr:cNvSpPr>
        </xdr:nvSpPr>
        <xdr:spPr bwMode="auto">
          <a:xfrm>
            <a:off x="3485005" y="3316855"/>
            <a:ext cx="181470" cy="283431"/>
          </a:xfrm>
          <a:custGeom>
            <a:avLst/>
            <a:gdLst>
              <a:gd name="T0" fmla="*/ 0 w 19"/>
              <a:gd name="T1" fmla="*/ 2147483647 h 29"/>
              <a:gd name="T2" fmla="*/ 2147483647 w 19"/>
              <a:gd name="T3" fmla="*/ 2147483647 h 29"/>
              <a:gd name="T4" fmla="*/ 2147483647 w 19"/>
              <a:gd name="T5" fmla="*/ 2147483647 h 29"/>
              <a:gd name="T6" fmla="*/ 2147483647 w 19"/>
              <a:gd name="T7" fmla="*/ 2147483647 h 29"/>
              <a:gd name="T8" fmla="*/ 2147483647 w 19"/>
              <a:gd name="T9" fmla="*/ 2147483647 h 29"/>
              <a:gd name="T10" fmla="*/ 2147483647 w 19"/>
              <a:gd name="T11" fmla="*/ 2147483647 h 29"/>
              <a:gd name="T12" fmla="*/ 2147483647 w 19"/>
              <a:gd name="T13" fmla="*/ 2147483647 h 29"/>
              <a:gd name="T14" fmla="*/ 2147483647 w 19"/>
              <a:gd name="T15" fmla="*/ 2147483647 h 29"/>
              <a:gd name="T16" fmla="*/ 2147483647 w 19"/>
              <a:gd name="T17" fmla="*/ 2147483647 h 29"/>
              <a:gd name="T18" fmla="*/ 2147483647 w 19"/>
              <a:gd name="T19" fmla="*/ 0 h 2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29"/>
              <a:gd name="T32" fmla="*/ 19 w 19"/>
              <a:gd name="T33" fmla="*/ 29 h 2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29">
                <a:moveTo>
                  <a:pt x="0" y="29"/>
                </a:moveTo>
                <a:lnTo>
                  <a:pt x="2" y="24"/>
                </a:lnTo>
                <a:lnTo>
                  <a:pt x="5" y="15"/>
                </a:lnTo>
                <a:lnTo>
                  <a:pt x="8" y="12"/>
                </a:lnTo>
                <a:lnTo>
                  <a:pt x="10" y="10"/>
                </a:lnTo>
                <a:lnTo>
                  <a:pt x="10" y="9"/>
                </a:lnTo>
                <a:lnTo>
                  <a:pt x="11" y="7"/>
                </a:lnTo>
                <a:lnTo>
                  <a:pt x="12" y="6"/>
                </a:lnTo>
                <a:lnTo>
                  <a:pt x="17" y="2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8" name="Line 556"/>
          <xdr:cNvSpPr>
            <a:spLocks noChangeShapeType="1"/>
          </xdr:cNvSpPr>
        </xdr:nvSpPr>
        <xdr:spPr bwMode="auto">
          <a:xfrm>
            <a:off x="3485005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" name="Freeform 557"/>
          <xdr:cNvSpPr>
            <a:spLocks/>
          </xdr:cNvSpPr>
        </xdr:nvSpPr>
        <xdr:spPr bwMode="auto">
          <a:xfrm>
            <a:off x="3666475" y="3276081"/>
            <a:ext cx="38204" cy="40776"/>
          </a:xfrm>
          <a:custGeom>
            <a:avLst/>
            <a:gdLst>
              <a:gd name="T0" fmla="*/ 0 w 4"/>
              <a:gd name="T1" fmla="*/ 2147483647 h 4"/>
              <a:gd name="T2" fmla="*/ 2147483647 w 4"/>
              <a:gd name="T3" fmla="*/ 2147483647 h 4"/>
              <a:gd name="T4" fmla="*/ 2147483647 w 4"/>
              <a:gd name="T5" fmla="*/ 2147483647 h 4"/>
              <a:gd name="T6" fmla="*/ 2147483647 w 4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  <a:gd name="T12" fmla="*/ 0 w 4"/>
              <a:gd name="T13" fmla="*/ 0 h 4"/>
              <a:gd name="T14" fmla="*/ 4 w 4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" h="4">
                <a:moveTo>
                  <a:pt x="0" y="4"/>
                </a:moveTo>
                <a:lnTo>
                  <a:pt x="1" y="4"/>
                </a:lnTo>
                <a:lnTo>
                  <a:pt x="4" y="1"/>
                </a:lnTo>
                <a:lnTo>
                  <a:pt x="4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0" name="Freeform 558"/>
          <xdr:cNvSpPr>
            <a:spLocks/>
          </xdr:cNvSpPr>
        </xdr:nvSpPr>
        <xdr:spPr bwMode="auto">
          <a:xfrm>
            <a:off x="4189788" y="3276081"/>
            <a:ext cx="38204" cy="324206"/>
          </a:xfrm>
          <a:custGeom>
            <a:avLst/>
            <a:gdLst>
              <a:gd name="T0" fmla="*/ 2147483647 w 4"/>
              <a:gd name="T1" fmla="*/ 0 h 33"/>
              <a:gd name="T2" fmla="*/ 2147483647 w 4"/>
              <a:gd name="T3" fmla="*/ 2147483647 h 33"/>
              <a:gd name="T4" fmla="*/ 2147483647 w 4"/>
              <a:gd name="T5" fmla="*/ 2147483647 h 33"/>
              <a:gd name="T6" fmla="*/ 2147483647 w 4"/>
              <a:gd name="T7" fmla="*/ 2147483647 h 33"/>
              <a:gd name="T8" fmla="*/ 0 w 4"/>
              <a:gd name="T9" fmla="*/ 2147483647 h 33"/>
              <a:gd name="T10" fmla="*/ 0 w 4"/>
              <a:gd name="T11" fmla="*/ 2147483647 h 33"/>
              <a:gd name="T12" fmla="*/ 0 w 4"/>
              <a:gd name="T13" fmla="*/ 2147483647 h 3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33"/>
              <a:gd name="T23" fmla="*/ 4 w 4"/>
              <a:gd name="T24" fmla="*/ 33 h 3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33">
                <a:moveTo>
                  <a:pt x="3" y="0"/>
                </a:moveTo>
                <a:lnTo>
                  <a:pt x="4" y="4"/>
                </a:lnTo>
                <a:lnTo>
                  <a:pt x="1" y="23"/>
                </a:lnTo>
                <a:lnTo>
                  <a:pt x="0" y="24"/>
                </a:lnTo>
                <a:lnTo>
                  <a:pt x="0" y="27"/>
                </a:lnTo>
                <a:lnTo>
                  <a:pt x="0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1" name="Line 559"/>
          <xdr:cNvSpPr>
            <a:spLocks noChangeShapeType="1"/>
          </xdr:cNvSpPr>
        </xdr:nvSpPr>
        <xdr:spPr bwMode="auto">
          <a:xfrm>
            <a:off x="4189788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" name="Freeform 560"/>
          <xdr:cNvSpPr>
            <a:spLocks/>
          </xdr:cNvSpPr>
        </xdr:nvSpPr>
        <xdr:spPr bwMode="auto">
          <a:xfrm>
            <a:off x="3381937" y="3786655"/>
            <a:ext cx="28652" cy="137837"/>
          </a:xfrm>
          <a:custGeom>
            <a:avLst/>
            <a:gdLst>
              <a:gd name="T0" fmla="*/ 0 w 3"/>
              <a:gd name="T1" fmla="*/ 2147483647 h 14"/>
              <a:gd name="T2" fmla="*/ 2147483647 w 3"/>
              <a:gd name="T3" fmla="*/ 2147483647 h 14"/>
              <a:gd name="T4" fmla="*/ 2147483647 w 3"/>
              <a:gd name="T5" fmla="*/ 2147483647 h 14"/>
              <a:gd name="T6" fmla="*/ 2147483647 w 3"/>
              <a:gd name="T7" fmla="*/ 2147483647 h 14"/>
              <a:gd name="T8" fmla="*/ 2147483647 w 3"/>
              <a:gd name="T9" fmla="*/ 0 h 1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14"/>
              <a:gd name="T17" fmla="*/ 3 w 3"/>
              <a:gd name="T18" fmla="*/ 14 h 1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14">
                <a:moveTo>
                  <a:pt x="0" y="14"/>
                </a:moveTo>
                <a:lnTo>
                  <a:pt x="2" y="9"/>
                </a:lnTo>
                <a:lnTo>
                  <a:pt x="2" y="7"/>
                </a:lnTo>
                <a:lnTo>
                  <a:pt x="2" y="2"/>
                </a:lnTo>
                <a:lnTo>
                  <a:pt x="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3" name="Freeform 561"/>
          <xdr:cNvSpPr>
            <a:spLocks/>
          </xdr:cNvSpPr>
        </xdr:nvSpPr>
        <xdr:spPr bwMode="auto">
          <a:xfrm>
            <a:off x="3410591" y="3600286"/>
            <a:ext cx="74416" cy="186368"/>
          </a:xfrm>
          <a:custGeom>
            <a:avLst/>
            <a:gdLst>
              <a:gd name="T0" fmla="*/ 2147483647 w 8"/>
              <a:gd name="T1" fmla="*/ 0 h 19"/>
              <a:gd name="T2" fmla="*/ 2147483647 w 8"/>
              <a:gd name="T3" fmla="*/ 2147483647 h 19"/>
              <a:gd name="T4" fmla="*/ 2147483647 w 8"/>
              <a:gd name="T5" fmla="*/ 2147483647 h 19"/>
              <a:gd name="T6" fmla="*/ 2147483647 w 8"/>
              <a:gd name="T7" fmla="*/ 2147483647 h 19"/>
              <a:gd name="T8" fmla="*/ 2147483647 w 8"/>
              <a:gd name="T9" fmla="*/ 2147483647 h 19"/>
              <a:gd name="T10" fmla="*/ 0 w 8"/>
              <a:gd name="T11" fmla="*/ 2147483647 h 1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19"/>
              <a:gd name="T20" fmla="*/ 8 w 8"/>
              <a:gd name="T21" fmla="*/ 19 h 1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19">
                <a:moveTo>
                  <a:pt x="8" y="0"/>
                </a:moveTo>
                <a:lnTo>
                  <a:pt x="5" y="6"/>
                </a:lnTo>
                <a:lnTo>
                  <a:pt x="5" y="7"/>
                </a:lnTo>
                <a:lnTo>
                  <a:pt x="3" y="11"/>
                </a:lnTo>
                <a:lnTo>
                  <a:pt x="1" y="14"/>
                </a:lnTo>
                <a:lnTo>
                  <a:pt x="0" y="1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4" name="Freeform 562"/>
          <xdr:cNvSpPr>
            <a:spLocks/>
          </xdr:cNvSpPr>
        </xdr:nvSpPr>
        <xdr:spPr bwMode="auto">
          <a:xfrm>
            <a:off x="4180237" y="3600286"/>
            <a:ext cx="9551" cy="324206"/>
          </a:xfrm>
          <a:custGeom>
            <a:avLst/>
            <a:gdLst>
              <a:gd name="T0" fmla="*/ 2147483647 w 1"/>
              <a:gd name="T1" fmla="*/ 0 h 33"/>
              <a:gd name="T2" fmla="*/ 0 w 1"/>
              <a:gd name="T3" fmla="*/ 2147483647 h 33"/>
              <a:gd name="T4" fmla="*/ 0 w 1"/>
              <a:gd name="T5" fmla="*/ 2147483647 h 33"/>
              <a:gd name="T6" fmla="*/ 0 60000 65536"/>
              <a:gd name="T7" fmla="*/ 0 60000 65536"/>
              <a:gd name="T8" fmla="*/ 0 60000 65536"/>
              <a:gd name="T9" fmla="*/ 0 w 1"/>
              <a:gd name="T10" fmla="*/ 0 h 33"/>
              <a:gd name="T11" fmla="*/ 1 w 1"/>
              <a:gd name="T12" fmla="*/ 33 h 3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3">
                <a:moveTo>
                  <a:pt x="1" y="0"/>
                </a:moveTo>
                <a:lnTo>
                  <a:pt x="0" y="14"/>
                </a:lnTo>
                <a:lnTo>
                  <a:pt x="0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5" name="Line 563"/>
          <xdr:cNvSpPr>
            <a:spLocks noChangeShapeType="1"/>
          </xdr:cNvSpPr>
        </xdr:nvSpPr>
        <xdr:spPr bwMode="auto">
          <a:xfrm>
            <a:off x="4180237" y="392449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" name="Freeform 564"/>
          <xdr:cNvSpPr>
            <a:spLocks/>
          </xdr:cNvSpPr>
        </xdr:nvSpPr>
        <xdr:spPr bwMode="auto">
          <a:xfrm>
            <a:off x="3248223" y="3934198"/>
            <a:ext cx="162368" cy="314498"/>
          </a:xfrm>
          <a:custGeom>
            <a:avLst/>
            <a:gdLst>
              <a:gd name="T0" fmla="*/ 2147483647 w 17"/>
              <a:gd name="T1" fmla="*/ 0 h 32"/>
              <a:gd name="T2" fmla="*/ 2147483647 w 17"/>
              <a:gd name="T3" fmla="*/ 0 h 32"/>
              <a:gd name="T4" fmla="*/ 2147483647 w 17"/>
              <a:gd name="T5" fmla="*/ 0 h 32"/>
              <a:gd name="T6" fmla="*/ 2147483647 w 17"/>
              <a:gd name="T7" fmla="*/ 2147483647 h 32"/>
              <a:gd name="T8" fmla="*/ 2147483647 w 17"/>
              <a:gd name="T9" fmla="*/ 2147483647 h 32"/>
              <a:gd name="T10" fmla="*/ 2147483647 w 17"/>
              <a:gd name="T11" fmla="*/ 2147483647 h 32"/>
              <a:gd name="T12" fmla="*/ 2147483647 w 17"/>
              <a:gd name="T13" fmla="*/ 2147483647 h 32"/>
              <a:gd name="T14" fmla="*/ 0 w 17"/>
              <a:gd name="T15" fmla="*/ 2147483647 h 3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7"/>
              <a:gd name="T25" fmla="*/ 0 h 32"/>
              <a:gd name="T26" fmla="*/ 17 w 17"/>
              <a:gd name="T27" fmla="*/ 32 h 3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7" h="32">
                <a:moveTo>
                  <a:pt x="17" y="0"/>
                </a:moveTo>
                <a:lnTo>
                  <a:pt x="12" y="0"/>
                </a:lnTo>
                <a:lnTo>
                  <a:pt x="9" y="7"/>
                </a:lnTo>
                <a:lnTo>
                  <a:pt x="4" y="22"/>
                </a:lnTo>
                <a:lnTo>
                  <a:pt x="2" y="26"/>
                </a:lnTo>
                <a:lnTo>
                  <a:pt x="1" y="31"/>
                </a:lnTo>
                <a:lnTo>
                  <a:pt x="0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7" name="Freeform 565"/>
          <xdr:cNvSpPr>
            <a:spLocks/>
          </xdr:cNvSpPr>
        </xdr:nvSpPr>
        <xdr:spPr bwMode="auto">
          <a:xfrm>
            <a:off x="3410591" y="3934198"/>
            <a:ext cx="255884" cy="19412"/>
          </a:xfrm>
          <a:custGeom>
            <a:avLst/>
            <a:gdLst>
              <a:gd name="T0" fmla="*/ 2147483647 w 27"/>
              <a:gd name="T1" fmla="*/ 2147483647 h 2"/>
              <a:gd name="T2" fmla="*/ 2147483647 w 27"/>
              <a:gd name="T3" fmla="*/ 2147483647 h 2"/>
              <a:gd name="T4" fmla="*/ 2147483647 w 27"/>
              <a:gd name="T5" fmla="*/ 2147483647 h 2"/>
              <a:gd name="T6" fmla="*/ 2147483647 w 27"/>
              <a:gd name="T7" fmla="*/ 2147483647 h 2"/>
              <a:gd name="T8" fmla="*/ 2147483647 w 27"/>
              <a:gd name="T9" fmla="*/ 2147483647 h 2"/>
              <a:gd name="T10" fmla="*/ 2147483647 w 27"/>
              <a:gd name="T11" fmla="*/ 2147483647 h 2"/>
              <a:gd name="T12" fmla="*/ 2147483647 w 27"/>
              <a:gd name="T13" fmla="*/ 2147483647 h 2"/>
              <a:gd name="T14" fmla="*/ 2147483647 w 27"/>
              <a:gd name="T15" fmla="*/ 0 h 2"/>
              <a:gd name="T16" fmla="*/ 2147483647 w 27"/>
              <a:gd name="T17" fmla="*/ 0 h 2"/>
              <a:gd name="T18" fmla="*/ 2147483647 w 27"/>
              <a:gd name="T19" fmla="*/ 0 h 2"/>
              <a:gd name="T20" fmla="*/ 2147483647 w 27"/>
              <a:gd name="T21" fmla="*/ 0 h 2"/>
              <a:gd name="T22" fmla="*/ 2147483647 w 27"/>
              <a:gd name="T23" fmla="*/ 0 h 2"/>
              <a:gd name="T24" fmla="*/ 2147483647 w 27"/>
              <a:gd name="T25" fmla="*/ 0 h 2"/>
              <a:gd name="T26" fmla="*/ 2147483647 w 27"/>
              <a:gd name="T27" fmla="*/ 0 h 2"/>
              <a:gd name="T28" fmla="*/ 2147483647 w 27"/>
              <a:gd name="T29" fmla="*/ 0 h 2"/>
              <a:gd name="T30" fmla="*/ 0 w 27"/>
              <a:gd name="T31" fmla="*/ 0 h 2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27"/>
              <a:gd name="T49" fmla="*/ 0 h 2"/>
              <a:gd name="T50" fmla="*/ 27 w 27"/>
              <a:gd name="T51" fmla="*/ 2 h 2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27" h="2">
                <a:moveTo>
                  <a:pt x="27" y="2"/>
                </a:moveTo>
                <a:lnTo>
                  <a:pt x="25" y="2"/>
                </a:lnTo>
                <a:lnTo>
                  <a:pt x="24" y="2"/>
                </a:lnTo>
                <a:lnTo>
                  <a:pt x="22" y="1"/>
                </a:lnTo>
                <a:lnTo>
                  <a:pt x="20" y="1"/>
                </a:lnTo>
                <a:lnTo>
                  <a:pt x="18" y="1"/>
                </a:lnTo>
                <a:lnTo>
                  <a:pt x="16" y="0"/>
                </a:lnTo>
                <a:lnTo>
                  <a:pt x="14" y="0"/>
                </a:lnTo>
                <a:lnTo>
                  <a:pt x="12" y="0"/>
                </a:lnTo>
                <a:lnTo>
                  <a:pt x="11" y="0"/>
                </a:lnTo>
                <a:lnTo>
                  <a:pt x="9" y="0"/>
                </a:lnTo>
                <a:lnTo>
                  <a:pt x="7" y="0"/>
                </a:lnTo>
                <a:lnTo>
                  <a:pt x="5" y="0"/>
                </a:lnTo>
                <a:lnTo>
                  <a:pt x="3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8" name="Line 566"/>
          <xdr:cNvSpPr>
            <a:spLocks noChangeShapeType="1"/>
          </xdr:cNvSpPr>
        </xdr:nvSpPr>
        <xdr:spPr bwMode="auto">
          <a:xfrm flipV="1">
            <a:off x="3248223" y="4248697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Freeform 567"/>
          <xdr:cNvSpPr>
            <a:spLocks/>
          </xdr:cNvSpPr>
        </xdr:nvSpPr>
        <xdr:spPr bwMode="auto">
          <a:xfrm>
            <a:off x="3666475" y="3953611"/>
            <a:ext cx="191020" cy="0"/>
          </a:xfrm>
          <a:custGeom>
            <a:avLst/>
            <a:gdLst>
              <a:gd name="T0" fmla="*/ 2147483647 w 20"/>
              <a:gd name="T1" fmla="*/ 2147483647 w 20"/>
              <a:gd name="T2" fmla="*/ 2147483647 w 20"/>
              <a:gd name="T3" fmla="*/ 2147483647 w 20"/>
              <a:gd name="T4" fmla="*/ 2147483647 w 20"/>
              <a:gd name="T5" fmla="*/ 2147483647 w 20"/>
              <a:gd name="T6" fmla="*/ 2147483647 w 20"/>
              <a:gd name="T7" fmla="*/ 2147483647 w 20"/>
              <a:gd name="T8" fmla="*/ 2147483647 w 20"/>
              <a:gd name="T9" fmla="*/ 2147483647 w 20"/>
              <a:gd name="T10" fmla="*/ 2147483647 w 20"/>
              <a:gd name="T11" fmla="*/ 2147483647 w 20"/>
              <a:gd name="T12" fmla="*/ 2147483647 w 20"/>
              <a:gd name="T13" fmla="*/ 2147483647 w 20"/>
              <a:gd name="T14" fmla="*/ 0 w 20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0"/>
              <a:gd name="T31" fmla="*/ 20 w 20"/>
            </a:gdLst>
            <a:ahLst/>
            <a:cxnLst>
              <a:cxn ang="T15">
                <a:pos x="T0" y="0"/>
              </a:cxn>
              <a:cxn ang="T16">
                <a:pos x="T1" y="0"/>
              </a:cxn>
              <a:cxn ang="T17">
                <a:pos x="T2" y="0"/>
              </a:cxn>
              <a:cxn ang="T18">
                <a:pos x="T3" y="0"/>
              </a:cxn>
              <a:cxn ang="T19">
                <a:pos x="T4" y="0"/>
              </a:cxn>
              <a:cxn ang="T20">
                <a:pos x="T5" y="0"/>
              </a:cxn>
              <a:cxn ang="T21">
                <a:pos x="T6" y="0"/>
              </a:cxn>
              <a:cxn ang="T22">
                <a:pos x="T7" y="0"/>
              </a:cxn>
              <a:cxn ang="T23">
                <a:pos x="T8" y="0"/>
              </a:cxn>
              <a:cxn ang="T24">
                <a:pos x="T9" y="0"/>
              </a:cxn>
              <a:cxn ang="T25">
                <a:pos x="T10" y="0"/>
              </a:cxn>
              <a:cxn ang="T26">
                <a:pos x="T11" y="0"/>
              </a:cxn>
              <a:cxn ang="T27">
                <a:pos x="T12" y="0"/>
              </a:cxn>
              <a:cxn ang="T28">
                <a:pos x="T13" y="0"/>
              </a:cxn>
              <a:cxn ang="T29">
                <a:pos x="T14" y="0"/>
              </a:cxn>
            </a:cxnLst>
            <a:rect l="T30" t="0" r="T31" b="0"/>
            <a:pathLst>
              <a:path w="20">
                <a:moveTo>
                  <a:pt x="20" y="0"/>
                </a:moveTo>
                <a:lnTo>
                  <a:pt x="19" y="0"/>
                </a:lnTo>
                <a:lnTo>
                  <a:pt x="17" y="0"/>
                </a:lnTo>
                <a:lnTo>
                  <a:pt x="16" y="0"/>
                </a:lnTo>
                <a:lnTo>
                  <a:pt x="15" y="0"/>
                </a:lnTo>
                <a:lnTo>
                  <a:pt x="14" y="0"/>
                </a:lnTo>
                <a:lnTo>
                  <a:pt x="12" y="0"/>
                </a:lnTo>
                <a:lnTo>
                  <a:pt x="11" y="0"/>
                </a:lnTo>
                <a:lnTo>
                  <a:pt x="9" y="0"/>
                </a:lnTo>
                <a:lnTo>
                  <a:pt x="7" y="0"/>
                </a:lnTo>
                <a:lnTo>
                  <a:pt x="5" y="0"/>
                </a:lnTo>
                <a:lnTo>
                  <a:pt x="3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0" name="Freeform 568"/>
          <xdr:cNvSpPr>
            <a:spLocks/>
          </xdr:cNvSpPr>
        </xdr:nvSpPr>
        <xdr:spPr bwMode="auto">
          <a:xfrm>
            <a:off x="3857496" y="3953611"/>
            <a:ext cx="265436" cy="9707"/>
          </a:xfrm>
          <a:custGeom>
            <a:avLst/>
            <a:gdLst>
              <a:gd name="T0" fmla="*/ 2147483647 w 28"/>
              <a:gd name="T1" fmla="*/ 2147483647 h 1"/>
              <a:gd name="T2" fmla="*/ 2147483647 w 28"/>
              <a:gd name="T3" fmla="*/ 2147483647 h 1"/>
              <a:gd name="T4" fmla="*/ 2147483647 w 28"/>
              <a:gd name="T5" fmla="*/ 2147483647 h 1"/>
              <a:gd name="T6" fmla="*/ 2147483647 w 28"/>
              <a:gd name="T7" fmla="*/ 2147483647 h 1"/>
              <a:gd name="T8" fmla="*/ 2147483647 w 28"/>
              <a:gd name="T9" fmla="*/ 2147483647 h 1"/>
              <a:gd name="T10" fmla="*/ 0 w 28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8"/>
              <a:gd name="T19" fmla="*/ 0 h 1"/>
              <a:gd name="T20" fmla="*/ 28 w 28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8" h="1">
                <a:moveTo>
                  <a:pt x="28" y="1"/>
                </a:moveTo>
                <a:lnTo>
                  <a:pt x="23" y="1"/>
                </a:lnTo>
                <a:lnTo>
                  <a:pt x="18" y="1"/>
                </a:lnTo>
                <a:lnTo>
                  <a:pt x="13" y="1"/>
                </a:lnTo>
                <a:lnTo>
                  <a:pt x="6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1" name="Line 569"/>
          <xdr:cNvSpPr>
            <a:spLocks noChangeShapeType="1"/>
          </xdr:cNvSpPr>
        </xdr:nvSpPr>
        <xdr:spPr bwMode="auto">
          <a:xfrm>
            <a:off x="4304401" y="3984678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Freeform 570"/>
          <xdr:cNvSpPr>
            <a:spLocks/>
          </xdr:cNvSpPr>
        </xdr:nvSpPr>
        <xdr:spPr bwMode="auto">
          <a:xfrm>
            <a:off x="4180237" y="3924493"/>
            <a:ext cx="0" cy="50480"/>
          </a:xfrm>
          <a:custGeom>
            <a:avLst/>
            <a:gdLst>
              <a:gd name="T0" fmla="*/ 2147483647 h 5"/>
              <a:gd name="T1" fmla="*/ 2147483647 h 5"/>
              <a:gd name="T2" fmla="*/ 0 h 5"/>
              <a:gd name="T3" fmla="*/ 0 60000 65536"/>
              <a:gd name="T4" fmla="*/ 0 60000 65536"/>
              <a:gd name="T5" fmla="*/ 0 60000 65536"/>
              <a:gd name="T6" fmla="*/ 0 h 5"/>
              <a:gd name="T7" fmla="*/ 5 h 5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5">
                <a:moveTo>
                  <a:pt x="0" y="5"/>
                </a:moveTo>
                <a:lnTo>
                  <a:pt x="0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3" name="Freeform 571"/>
          <xdr:cNvSpPr>
            <a:spLocks/>
          </xdr:cNvSpPr>
        </xdr:nvSpPr>
        <xdr:spPr bwMode="auto">
          <a:xfrm>
            <a:off x="4122932" y="3963317"/>
            <a:ext cx="181470" cy="21361"/>
          </a:xfrm>
          <a:custGeom>
            <a:avLst/>
            <a:gdLst>
              <a:gd name="T0" fmla="*/ 2147483647 w 19"/>
              <a:gd name="T1" fmla="*/ 2147483647 h 2"/>
              <a:gd name="T2" fmla="*/ 2147483647 w 19"/>
              <a:gd name="T3" fmla="*/ 2147483647 h 2"/>
              <a:gd name="T4" fmla="*/ 2147483647 w 19"/>
              <a:gd name="T5" fmla="*/ 2147483647 h 2"/>
              <a:gd name="T6" fmla="*/ 2147483647 w 19"/>
              <a:gd name="T7" fmla="*/ 2147483647 h 2"/>
              <a:gd name="T8" fmla="*/ 0 w 19"/>
              <a:gd name="T9" fmla="*/ 0 h 2"/>
              <a:gd name="T10" fmla="*/ 0 w 19"/>
              <a:gd name="T11" fmla="*/ 0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9"/>
              <a:gd name="T19" fmla="*/ 0 h 2"/>
              <a:gd name="T20" fmla="*/ 19 w 19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9" h="2">
                <a:moveTo>
                  <a:pt x="19" y="2"/>
                </a:moveTo>
                <a:lnTo>
                  <a:pt x="18" y="2"/>
                </a:lnTo>
                <a:lnTo>
                  <a:pt x="16" y="2"/>
                </a:lnTo>
                <a:lnTo>
                  <a:pt x="7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4" name="Freeform 572"/>
          <xdr:cNvSpPr>
            <a:spLocks/>
          </xdr:cNvSpPr>
        </xdr:nvSpPr>
        <xdr:spPr bwMode="auto">
          <a:xfrm>
            <a:off x="4227993" y="3974972"/>
            <a:ext cx="66857" cy="273725"/>
          </a:xfrm>
          <a:custGeom>
            <a:avLst/>
            <a:gdLst>
              <a:gd name="T0" fmla="*/ 0 w 7"/>
              <a:gd name="T1" fmla="*/ 0 h 28"/>
              <a:gd name="T2" fmla="*/ 0 w 7"/>
              <a:gd name="T3" fmla="*/ 2147483647 h 28"/>
              <a:gd name="T4" fmla="*/ 2147483647 w 7"/>
              <a:gd name="T5" fmla="*/ 2147483647 h 28"/>
              <a:gd name="T6" fmla="*/ 2147483647 w 7"/>
              <a:gd name="T7" fmla="*/ 2147483647 h 28"/>
              <a:gd name="T8" fmla="*/ 2147483647 w 7"/>
              <a:gd name="T9" fmla="*/ 2147483647 h 28"/>
              <a:gd name="T10" fmla="*/ 2147483647 w 7"/>
              <a:gd name="T11" fmla="*/ 2147483647 h 28"/>
              <a:gd name="T12" fmla="*/ 2147483647 w 7"/>
              <a:gd name="T13" fmla="*/ 2147483647 h 28"/>
              <a:gd name="T14" fmla="*/ 2147483647 w 7"/>
              <a:gd name="T15" fmla="*/ 2147483647 h 2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7"/>
              <a:gd name="T25" fmla="*/ 0 h 28"/>
              <a:gd name="T26" fmla="*/ 7 w 7"/>
              <a:gd name="T27" fmla="*/ 28 h 28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7" h="28">
                <a:moveTo>
                  <a:pt x="0" y="0"/>
                </a:moveTo>
                <a:lnTo>
                  <a:pt x="0" y="6"/>
                </a:lnTo>
                <a:lnTo>
                  <a:pt x="1" y="7"/>
                </a:lnTo>
                <a:lnTo>
                  <a:pt x="2" y="10"/>
                </a:lnTo>
                <a:lnTo>
                  <a:pt x="3" y="15"/>
                </a:lnTo>
                <a:lnTo>
                  <a:pt x="5" y="19"/>
                </a:lnTo>
                <a:lnTo>
                  <a:pt x="6" y="24"/>
                </a:lnTo>
                <a:lnTo>
                  <a:pt x="7" y="2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5" name="Line 573"/>
          <xdr:cNvSpPr>
            <a:spLocks noChangeShapeType="1"/>
          </xdr:cNvSpPr>
        </xdr:nvSpPr>
        <xdr:spPr bwMode="auto">
          <a:xfrm>
            <a:off x="4294849" y="4248697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Freeform 574"/>
          <xdr:cNvSpPr>
            <a:spLocks/>
          </xdr:cNvSpPr>
        </xdr:nvSpPr>
        <xdr:spPr bwMode="auto">
          <a:xfrm>
            <a:off x="2856631" y="4524371"/>
            <a:ext cx="95510" cy="48531"/>
          </a:xfrm>
          <a:custGeom>
            <a:avLst/>
            <a:gdLst>
              <a:gd name="T0" fmla="*/ 0 w 10"/>
              <a:gd name="T1" fmla="*/ 2147483647 h 5"/>
              <a:gd name="T2" fmla="*/ 2147483647 w 10"/>
              <a:gd name="T3" fmla="*/ 2147483647 h 5"/>
              <a:gd name="T4" fmla="*/ 2147483647 w 10"/>
              <a:gd name="T5" fmla="*/ 2147483647 h 5"/>
              <a:gd name="T6" fmla="*/ 2147483647 w 10"/>
              <a:gd name="T7" fmla="*/ 0 h 5"/>
              <a:gd name="T8" fmla="*/ 2147483647 w 10"/>
              <a:gd name="T9" fmla="*/ 0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0"/>
              <a:gd name="T16" fmla="*/ 0 h 5"/>
              <a:gd name="T17" fmla="*/ 10 w 10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0" h="5">
                <a:moveTo>
                  <a:pt x="0" y="5"/>
                </a:moveTo>
                <a:lnTo>
                  <a:pt x="4" y="3"/>
                </a:lnTo>
                <a:lnTo>
                  <a:pt x="9" y="1"/>
                </a:lnTo>
                <a:lnTo>
                  <a:pt x="1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7" name="Freeform 575"/>
          <xdr:cNvSpPr>
            <a:spLocks/>
          </xdr:cNvSpPr>
        </xdr:nvSpPr>
        <xdr:spPr bwMode="auto">
          <a:xfrm>
            <a:off x="3114509" y="4338003"/>
            <a:ext cx="105061" cy="234899"/>
          </a:xfrm>
          <a:custGeom>
            <a:avLst/>
            <a:gdLst>
              <a:gd name="T0" fmla="*/ 2147483647 w 11"/>
              <a:gd name="T1" fmla="*/ 2147483647 h 24"/>
              <a:gd name="T2" fmla="*/ 2147483647 w 11"/>
              <a:gd name="T3" fmla="*/ 2147483647 h 24"/>
              <a:gd name="T4" fmla="*/ 2147483647 w 11"/>
              <a:gd name="T5" fmla="*/ 2147483647 h 24"/>
              <a:gd name="T6" fmla="*/ 0 w 11"/>
              <a:gd name="T7" fmla="*/ 2147483647 h 24"/>
              <a:gd name="T8" fmla="*/ 2147483647 w 11"/>
              <a:gd name="T9" fmla="*/ 2147483647 h 24"/>
              <a:gd name="T10" fmla="*/ 2147483647 w 11"/>
              <a:gd name="T11" fmla="*/ 0 h 2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"/>
              <a:gd name="T19" fmla="*/ 0 h 24"/>
              <a:gd name="T20" fmla="*/ 11 w 11"/>
              <a:gd name="T21" fmla="*/ 24 h 2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" h="24">
                <a:moveTo>
                  <a:pt x="3" y="24"/>
                </a:moveTo>
                <a:lnTo>
                  <a:pt x="2" y="19"/>
                </a:lnTo>
                <a:lnTo>
                  <a:pt x="1" y="15"/>
                </a:lnTo>
                <a:lnTo>
                  <a:pt x="0" y="3"/>
                </a:lnTo>
                <a:lnTo>
                  <a:pt x="10" y="2"/>
                </a:lnTo>
                <a:lnTo>
                  <a:pt x="1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8" name="Freeform 576"/>
          <xdr:cNvSpPr>
            <a:spLocks/>
          </xdr:cNvSpPr>
        </xdr:nvSpPr>
        <xdr:spPr bwMode="auto">
          <a:xfrm>
            <a:off x="2952141" y="4495253"/>
            <a:ext cx="171919" cy="29119"/>
          </a:xfrm>
          <a:custGeom>
            <a:avLst/>
            <a:gdLst>
              <a:gd name="T0" fmla="*/ 2147483647 w 18"/>
              <a:gd name="T1" fmla="*/ 0 h 3"/>
              <a:gd name="T2" fmla="*/ 2147483647 w 18"/>
              <a:gd name="T3" fmla="*/ 2147483647 h 3"/>
              <a:gd name="T4" fmla="*/ 0 w 18"/>
              <a:gd name="T5" fmla="*/ 2147483647 h 3"/>
              <a:gd name="T6" fmla="*/ 0 60000 65536"/>
              <a:gd name="T7" fmla="*/ 0 60000 65536"/>
              <a:gd name="T8" fmla="*/ 0 60000 65536"/>
              <a:gd name="T9" fmla="*/ 0 w 18"/>
              <a:gd name="T10" fmla="*/ 0 h 3"/>
              <a:gd name="T11" fmla="*/ 18 w 18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8" h="3">
                <a:moveTo>
                  <a:pt x="18" y="0"/>
                </a:moveTo>
                <a:lnTo>
                  <a:pt x="11" y="1"/>
                </a:lnTo>
                <a:lnTo>
                  <a:pt x="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9" name="Line 577"/>
          <xdr:cNvSpPr>
            <a:spLocks noChangeShapeType="1"/>
          </xdr:cNvSpPr>
        </xdr:nvSpPr>
        <xdr:spPr bwMode="auto">
          <a:xfrm flipV="1">
            <a:off x="2847079" y="4572903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578"/>
          <xdr:cNvSpPr>
            <a:spLocks noChangeShapeType="1"/>
          </xdr:cNvSpPr>
        </xdr:nvSpPr>
        <xdr:spPr bwMode="auto">
          <a:xfrm flipV="1">
            <a:off x="3143162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Freeform 579"/>
          <xdr:cNvSpPr>
            <a:spLocks/>
          </xdr:cNvSpPr>
        </xdr:nvSpPr>
        <xdr:spPr bwMode="auto">
          <a:xfrm>
            <a:off x="3219570" y="4258403"/>
            <a:ext cx="28652" cy="79600"/>
          </a:xfrm>
          <a:custGeom>
            <a:avLst/>
            <a:gdLst>
              <a:gd name="T0" fmla="*/ 0 w 3"/>
              <a:gd name="T1" fmla="*/ 2147483647 h 8"/>
              <a:gd name="T2" fmla="*/ 2147483647 w 3"/>
              <a:gd name="T3" fmla="*/ 2147483647 h 8"/>
              <a:gd name="T4" fmla="*/ 2147483647 w 3"/>
              <a:gd name="T5" fmla="*/ 0 h 8"/>
              <a:gd name="T6" fmla="*/ 2147483647 w 3"/>
              <a:gd name="T7" fmla="*/ 0 h 8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8"/>
              <a:gd name="T14" fmla="*/ 3 w 3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8">
                <a:moveTo>
                  <a:pt x="0" y="8"/>
                </a:moveTo>
                <a:lnTo>
                  <a:pt x="2" y="3"/>
                </a:lnTo>
                <a:lnTo>
                  <a:pt x="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2" name="Line 580"/>
          <xdr:cNvSpPr>
            <a:spLocks noChangeShapeType="1"/>
          </xdr:cNvSpPr>
        </xdr:nvSpPr>
        <xdr:spPr bwMode="auto">
          <a:xfrm>
            <a:off x="4304401" y="42584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" name="Line 581"/>
          <xdr:cNvSpPr>
            <a:spLocks noChangeShapeType="1"/>
          </xdr:cNvSpPr>
        </xdr:nvSpPr>
        <xdr:spPr bwMode="auto">
          <a:xfrm flipH="1" flipV="1">
            <a:off x="5343469" y="2893638"/>
            <a:ext cx="9551" cy="6018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Freeform 582"/>
          <xdr:cNvSpPr>
            <a:spLocks/>
          </xdr:cNvSpPr>
        </xdr:nvSpPr>
        <xdr:spPr bwMode="auto">
          <a:xfrm>
            <a:off x="5333918" y="2864518"/>
            <a:ext cx="133714" cy="29119"/>
          </a:xfrm>
          <a:custGeom>
            <a:avLst/>
            <a:gdLst>
              <a:gd name="T0" fmla="*/ 2147483647 w 14"/>
              <a:gd name="T1" fmla="*/ 0 h 3"/>
              <a:gd name="T2" fmla="*/ 2147483647 w 14"/>
              <a:gd name="T3" fmla="*/ 0 h 3"/>
              <a:gd name="T4" fmla="*/ 2147483647 w 14"/>
              <a:gd name="T5" fmla="*/ 2147483647 h 3"/>
              <a:gd name="T6" fmla="*/ 2147483647 w 14"/>
              <a:gd name="T7" fmla="*/ 2147483647 h 3"/>
              <a:gd name="T8" fmla="*/ 2147483647 w 14"/>
              <a:gd name="T9" fmla="*/ 2147483647 h 3"/>
              <a:gd name="T10" fmla="*/ 0 w 14"/>
              <a:gd name="T11" fmla="*/ 2147483647 h 3"/>
              <a:gd name="T12" fmla="*/ 2147483647 w 14"/>
              <a:gd name="T13" fmla="*/ 2147483647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4"/>
              <a:gd name="T22" fmla="*/ 0 h 3"/>
              <a:gd name="T23" fmla="*/ 14 w 14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4" h="3">
                <a:moveTo>
                  <a:pt x="14" y="0"/>
                </a:moveTo>
                <a:lnTo>
                  <a:pt x="9" y="0"/>
                </a:lnTo>
                <a:lnTo>
                  <a:pt x="6" y="1"/>
                </a:lnTo>
                <a:lnTo>
                  <a:pt x="5" y="1"/>
                </a:lnTo>
                <a:lnTo>
                  <a:pt x="1" y="1"/>
                </a:lnTo>
                <a:lnTo>
                  <a:pt x="0" y="1"/>
                </a:lnTo>
                <a:lnTo>
                  <a:pt x="1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5" name="Line 583"/>
          <xdr:cNvSpPr>
            <a:spLocks noChangeShapeType="1"/>
          </xdr:cNvSpPr>
        </xdr:nvSpPr>
        <xdr:spPr bwMode="auto">
          <a:xfrm>
            <a:off x="5066489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" name="Line 584"/>
          <xdr:cNvSpPr>
            <a:spLocks noChangeShapeType="1"/>
          </xdr:cNvSpPr>
        </xdr:nvSpPr>
        <xdr:spPr bwMode="auto">
          <a:xfrm>
            <a:off x="5238407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" name="Line 585"/>
          <xdr:cNvSpPr>
            <a:spLocks noChangeShapeType="1"/>
          </xdr:cNvSpPr>
        </xdr:nvSpPr>
        <xdr:spPr bwMode="auto">
          <a:xfrm flipH="1">
            <a:off x="5353019" y="2953826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586"/>
          <xdr:cNvSpPr>
            <a:spLocks noChangeShapeType="1"/>
          </xdr:cNvSpPr>
        </xdr:nvSpPr>
        <xdr:spPr bwMode="auto">
          <a:xfrm>
            <a:off x="5238407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Freeform 587"/>
          <xdr:cNvSpPr>
            <a:spLocks/>
          </xdr:cNvSpPr>
        </xdr:nvSpPr>
        <xdr:spPr bwMode="auto">
          <a:xfrm>
            <a:off x="6153313" y="2874226"/>
            <a:ext cx="208129" cy="69893"/>
          </a:xfrm>
          <a:custGeom>
            <a:avLst/>
            <a:gdLst>
              <a:gd name="T0" fmla="*/ 2147483647 w 22"/>
              <a:gd name="T1" fmla="*/ 0 h 7"/>
              <a:gd name="T2" fmla="*/ 2147483647 w 22"/>
              <a:gd name="T3" fmla="*/ 0 h 7"/>
              <a:gd name="T4" fmla="*/ 2147483647 w 22"/>
              <a:gd name="T5" fmla="*/ 0 h 7"/>
              <a:gd name="T6" fmla="*/ 2147483647 w 22"/>
              <a:gd name="T7" fmla="*/ 0 h 7"/>
              <a:gd name="T8" fmla="*/ 2147483647 w 22"/>
              <a:gd name="T9" fmla="*/ 2147483647 h 7"/>
              <a:gd name="T10" fmla="*/ 2147483647 w 22"/>
              <a:gd name="T11" fmla="*/ 2147483647 h 7"/>
              <a:gd name="T12" fmla="*/ 2147483647 w 22"/>
              <a:gd name="T13" fmla="*/ 2147483647 h 7"/>
              <a:gd name="T14" fmla="*/ 0 w 22"/>
              <a:gd name="T15" fmla="*/ 2147483647 h 7"/>
              <a:gd name="T16" fmla="*/ 0 w 22"/>
              <a:gd name="T17" fmla="*/ 2147483647 h 7"/>
              <a:gd name="T18" fmla="*/ 0 w 22"/>
              <a:gd name="T19" fmla="*/ 2147483647 h 7"/>
              <a:gd name="T20" fmla="*/ 0 w 22"/>
              <a:gd name="T21" fmla="*/ 2147483647 h 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2"/>
              <a:gd name="T34" fmla="*/ 0 h 7"/>
              <a:gd name="T35" fmla="*/ 22 w 22"/>
              <a:gd name="T36" fmla="*/ 7 h 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2" h="7">
                <a:moveTo>
                  <a:pt x="22" y="0"/>
                </a:moveTo>
                <a:lnTo>
                  <a:pt x="1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0" name="Line 588"/>
          <xdr:cNvSpPr>
            <a:spLocks noChangeShapeType="1"/>
          </xdr:cNvSpPr>
        </xdr:nvSpPr>
        <xdr:spPr bwMode="auto">
          <a:xfrm>
            <a:off x="6162864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1" name="Freeform 589"/>
          <xdr:cNvSpPr>
            <a:spLocks/>
          </xdr:cNvSpPr>
        </xdr:nvSpPr>
        <xdr:spPr bwMode="auto">
          <a:xfrm>
            <a:off x="4724646" y="3099419"/>
            <a:ext cx="28652" cy="60187"/>
          </a:xfrm>
          <a:custGeom>
            <a:avLst/>
            <a:gdLst>
              <a:gd name="T0" fmla="*/ 0 w 3"/>
              <a:gd name="T1" fmla="*/ 0 h 6"/>
              <a:gd name="T2" fmla="*/ 2147483647 w 3"/>
              <a:gd name="T3" fmla="*/ 2147483647 h 6"/>
              <a:gd name="T4" fmla="*/ 2147483647 w 3"/>
              <a:gd name="T5" fmla="*/ 2147483647 h 6"/>
              <a:gd name="T6" fmla="*/ 2147483647 w 3"/>
              <a:gd name="T7" fmla="*/ 2147483647 h 6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6"/>
              <a:gd name="T14" fmla="*/ 3 w 3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6">
                <a:moveTo>
                  <a:pt x="0" y="0"/>
                </a:moveTo>
                <a:lnTo>
                  <a:pt x="1" y="1"/>
                </a:lnTo>
                <a:lnTo>
                  <a:pt x="1" y="5"/>
                </a:lnTo>
                <a:lnTo>
                  <a:pt x="3" y="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2" name="Freeform 590"/>
          <xdr:cNvSpPr>
            <a:spLocks/>
          </xdr:cNvSpPr>
        </xdr:nvSpPr>
        <xdr:spPr bwMode="auto">
          <a:xfrm>
            <a:off x="4571829" y="3060595"/>
            <a:ext cx="181470" cy="118424"/>
          </a:xfrm>
          <a:custGeom>
            <a:avLst/>
            <a:gdLst>
              <a:gd name="T0" fmla="*/ 0 w 19"/>
              <a:gd name="T1" fmla="*/ 2147483647 h 12"/>
              <a:gd name="T2" fmla="*/ 2147483647 w 19"/>
              <a:gd name="T3" fmla="*/ 2147483647 h 12"/>
              <a:gd name="T4" fmla="*/ 2147483647 w 19"/>
              <a:gd name="T5" fmla="*/ 2147483647 h 12"/>
              <a:gd name="T6" fmla="*/ 2147483647 w 19"/>
              <a:gd name="T7" fmla="*/ 2147483647 h 12"/>
              <a:gd name="T8" fmla="*/ 2147483647 w 19"/>
              <a:gd name="T9" fmla="*/ 2147483647 h 12"/>
              <a:gd name="T10" fmla="*/ 2147483647 w 19"/>
              <a:gd name="T11" fmla="*/ 2147483647 h 12"/>
              <a:gd name="T12" fmla="*/ 2147483647 w 19"/>
              <a:gd name="T13" fmla="*/ 2147483647 h 12"/>
              <a:gd name="T14" fmla="*/ 2147483647 w 19"/>
              <a:gd name="T15" fmla="*/ 0 h 12"/>
              <a:gd name="T16" fmla="*/ 2147483647 w 19"/>
              <a:gd name="T17" fmla="*/ 2147483647 h 1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9"/>
              <a:gd name="T28" fmla="*/ 0 h 12"/>
              <a:gd name="T29" fmla="*/ 19 w 19"/>
              <a:gd name="T30" fmla="*/ 12 h 1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9" h="12">
                <a:moveTo>
                  <a:pt x="0" y="12"/>
                </a:moveTo>
                <a:lnTo>
                  <a:pt x="2" y="12"/>
                </a:lnTo>
                <a:lnTo>
                  <a:pt x="3" y="12"/>
                </a:lnTo>
                <a:lnTo>
                  <a:pt x="4" y="10"/>
                </a:lnTo>
                <a:lnTo>
                  <a:pt x="10" y="5"/>
                </a:lnTo>
                <a:lnTo>
                  <a:pt x="11" y="4"/>
                </a:lnTo>
                <a:lnTo>
                  <a:pt x="16" y="4"/>
                </a:lnTo>
                <a:lnTo>
                  <a:pt x="17" y="0"/>
                </a:lnTo>
                <a:lnTo>
                  <a:pt x="19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3" name="Freeform 591"/>
          <xdr:cNvSpPr>
            <a:spLocks/>
          </xdr:cNvSpPr>
        </xdr:nvSpPr>
        <xdr:spPr bwMode="auto">
          <a:xfrm>
            <a:off x="4753299" y="2973238"/>
            <a:ext cx="265435" cy="97063"/>
          </a:xfrm>
          <a:custGeom>
            <a:avLst/>
            <a:gdLst>
              <a:gd name="T0" fmla="*/ 0 w 28"/>
              <a:gd name="T1" fmla="*/ 2147483647 h 10"/>
              <a:gd name="T2" fmla="*/ 2147483647 w 28"/>
              <a:gd name="T3" fmla="*/ 2147483647 h 10"/>
              <a:gd name="T4" fmla="*/ 2147483647 w 28"/>
              <a:gd name="T5" fmla="*/ 0 h 10"/>
              <a:gd name="T6" fmla="*/ 2147483647 w 28"/>
              <a:gd name="T7" fmla="*/ 2147483647 h 10"/>
              <a:gd name="T8" fmla="*/ 2147483647 w 28"/>
              <a:gd name="T9" fmla="*/ 2147483647 h 10"/>
              <a:gd name="T10" fmla="*/ 2147483647 w 28"/>
              <a:gd name="T11" fmla="*/ 2147483647 h 10"/>
              <a:gd name="T12" fmla="*/ 2147483647 w 28"/>
              <a:gd name="T13" fmla="*/ 2147483647 h 1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8"/>
              <a:gd name="T22" fmla="*/ 0 h 10"/>
              <a:gd name="T23" fmla="*/ 28 w 28"/>
              <a:gd name="T24" fmla="*/ 10 h 10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8" h="10">
                <a:moveTo>
                  <a:pt x="0" y="10"/>
                </a:moveTo>
                <a:lnTo>
                  <a:pt x="4" y="10"/>
                </a:lnTo>
                <a:lnTo>
                  <a:pt x="8" y="0"/>
                </a:lnTo>
                <a:lnTo>
                  <a:pt x="17" y="3"/>
                </a:lnTo>
                <a:lnTo>
                  <a:pt x="24" y="4"/>
                </a:lnTo>
                <a:lnTo>
                  <a:pt x="27" y="5"/>
                </a:lnTo>
                <a:lnTo>
                  <a:pt x="28" y="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4" name="Line 592"/>
          <xdr:cNvSpPr>
            <a:spLocks noChangeShapeType="1"/>
          </xdr:cNvSpPr>
        </xdr:nvSpPr>
        <xdr:spPr bwMode="auto">
          <a:xfrm flipV="1">
            <a:off x="4781952" y="3246961"/>
            <a:ext cx="0" cy="291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" name="Freeform 593"/>
          <xdr:cNvSpPr>
            <a:spLocks/>
          </xdr:cNvSpPr>
        </xdr:nvSpPr>
        <xdr:spPr bwMode="auto">
          <a:xfrm>
            <a:off x="4753299" y="3159606"/>
            <a:ext cx="38204" cy="87357"/>
          </a:xfrm>
          <a:custGeom>
            <a:avLst/>
            <a:gdLst>
              <a:gd name="T0" fmla="*/ 0 w 4"/>
              <a:gd name="T1" fmla="*/ 0 h 9"/>
              <a:gd name="T2" fmla="*/ 2147483647 w 4"/>
              <a:gd name="T3" fmla="*/ 0 h 9"/>
              <a:gd name="T4" fmla="*/ 2147483647 w 4"/>
              <a:gd name="T5" fmla="*/ 2147483647 h 9"/>
              <a:gd name="T6" fmla="*/ 0 60000 65536"/>
              <a:gd name="T7" fmla="*/ 0 60000 65536"/>
              <a:gd name="T8" fmla="*/ 0 60000 65536"/>
              <a:gd name="T9" fmla="*/ 0 w 4"/>
              <a:gd name="T10" fmla="*/ 0 h 9"/>
              <a:gd name="T11" fmla="*/ 4 w 4"/>
              <a:gd name="T12" fmla="*/ 9 h 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" h="9">
                <a:moveTo>
                  <a:pt x="0" y="0"/>
                </a:moveTo>
                <a:lnTo>
                  <a:pt x="4" y="0"/>
                </a:lnTo>
                <a:lnTo>
                  <a:pt x="3" y="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6" name="Line 594"/>
          <xdr:cNvSpPr>
            <a:spLocks noChangeShapeType="1"/>
          </xdr:cNvSpPr>
        </xdr:nvSpPr>
        <xdr:spPr bwMode="auto">
          <a:xfrm>
            <a:off x="4781952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Freeform 595"/>
          <xdr:cNvSpPr>
            <a:spLocks/>
          </xdr:cNvSpPr>
        </xdr:nvSpPr>
        <xdr:spPr bwMode="auto">
          <a:xfrm>
            <a:off x="5066489" y="2953826"/>
            <a:ext cx="0" cy="38825"/>
          </a:xfrm>
          <a:custGeom>
            <a:avLst/>
            <a:gdLst>
              <a:gd name="T0" fmla="*/ 2147483647 h 4"/>
              <a:gd name="T1" fmla="*/ 2147483647 h 4"/>
              <a:gd name="T2" fmla="*/ 2147483647 h 4"/>
              <a:gd name="T3" fmla="*/ 0 h 4"/>
              <a:gd name="T4" fmla="*/ 0 60000 65536"/>
              <a:gd name="T5" fmla="*/ 0 60000 65536"/>
              <a:gd name="T6" fmla="*/ 0 60000 65536"/>
              <a:gd name="T7" fmla="*/ 0 60000 65536"/>
              <a:gd name="T8" fmla="*/ 0 h 4"/>
              <a:gd name="T9" fmla="*/ 4 h 4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4">
                <a:moveTo>
                  <a:pt x="0" y="4"/>
                </a:moveTo>
                <a:lnTo>
                  <a:pt x="0" y="3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8" name="Freeform 596"/>
          <xdr:cNvSpPr>
            <a:spLocks/>
          </xdr:cNvSpPr>
        </xdr:nvSpPr>
        <xdr:spPr bwMode="auto">
          <a:xfrm>
            <a:off x="5018734" y="2992650"/>
            <a:ext cx="47755" cy="38825"/>
          </a:xfrm>
          <a:custGeom>
            <a:avLst/>
            <a:gdLst>
              <a:gd name="T0" fmla="*/ 0 w 5"/>
              <a:gd name="T1" fmla="*/ 2147483647 h 4"/>
              <a:gd name="T2" fmla="*/ 2147483647 w 5"/>
              <a:gd name="T3" fmla="*/ 2147483647 h 4"/>
              <a:gd name="T4" fmla="*/ 2147483647 w 5"/>
              <a:gd name="T5" fmla="*/ 2147483647 h 4"/>
              <a:gd name="T6" fmla="*/ 2147483647 w 5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  <a:gd name="T12" fmla="*/ 0 w 5"/>
              <a:gd name="T13" fmla="*/ 0 h 4"/>
              <a:gd name="T14" fmla="*/ 5 w 5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" h="4">
                <a:moveTo>
                  <a:pt x="0" y="3"/>
                </a:moveTo>
                <a:lnTo>
                  <a:pt x="4" y="4"/>
                </a:lnTo>
                <a:lnTo>
                  <a:pt x="4" y="3"/>
                </a:lnTo>
                <a:lnTo>
                  <a:pt x="5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9" name="Freeform 597"/>
          <xdr:cNvSpPr>
            <a:spLocks/>
          </xdr:cNvSpPr>
        </xdr:nvSpPr>
        <xdr:spPr bwMode="auto">
          <a:xfrm>
            <a:off x="5362571" y="3099419"/>
            <a:ext cx="9551" cy="176662"/>
          </a:xfrm>
          <a:custGeom>
            <a:avLst/>
            <a:gdLst>
              <a:gd name="T0" fmla="*/ 0 w 1"/>
              <a:gd name="T1" fmla="*/ 0 h 18"/>
              <a:gd name="T2" fmla="*/ 0 w 1"/>
              <a:gd name="T3" fmla="*/ 2147483647 h 18"/>
              <a:gd name="T4" fmla="*/ 2147483647 w 1"/>
              <a:gd name="T5" fmla="*/ 2147483647 h 18"/>
              <a:gd name="T6" fmla="*/ 2147483647 w 1"/>
              <a:gd name="T7" fmla="*/ 2147483647 h 18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18"/>
              <a:gd name="T14" fmla="*/ 1 w 1"/>
              <a:gd name="T15" fmla="*/ 18 h 1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18">
                <a:moveTo>
                  <a:pt x="0" y="0"/>
                </a:moveTo>
                <a:lnTo>
                  <a:pt x="0" y="3"/>
                </a:lnTo>
                <a:lnTo>
                  <a:pt x="1" y="11"/>
                </a:lnTo>
                <a:lnTo>
                  <a:pt x="1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0" name="Line 598"/>
          <xdr:cNvSpPr>
            <a:spLocks noChangeShapeType="1"/>
          </xdr:cNvSpPr>
        </xdr:nvSpPr>
        <xdr:spPr bwMode="auto">
          <a:xfrm>
            <a:off x="5372122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599"/>
          <xdr:cNvSpPr>
            <a:spLocks noChangeShapeType="1"/>
          </xdr:cNvSpPr>
        </xdr:nvSpPr>
        <xdr:spPr bwMode="auto">
          <a:xfrm>
            <a:off x="5372122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" name="Freeform 600"/>
          <xdr:cNvSpPr>
            <a:spLocks/>
          </xdr:cNvSpPr>
        </xdr:nvSpPr>
        <xdr:spPr bwMode="auto">
          <a:xfrm>
            <a:off x="6143761" y="2953826"/>
            <a:ext cx="55313" cy="322256"/>
          </a:xfrm>
          <a:custGeom>
            <a:avLst/>
            <a:gdLst>
              <a:gd name="T0" fmla="*/ 0 w 6"/>
              <a:gd name="T1" fmla="*/ 0 h 33"/>
              <a:gd name="T2" fmla="*/ 0 w 6"/>
              <a:gd name="T3" fmla="*/ 2147483647 h 33"/>
              <a:gd name="T4" fmla="*/ 0 w 6"/>
              <a:gd name="T5" fmla="*/ 2147483647 h 33"/>
              <a:gd name="T6" fmla="*/ 2147483647 w 6"/>
              <a:gd name="T7" fmla="*/ 2147483647 h 33"/>
              <a:gd name="T8" fmla="*/ 2147483647 w 6"/>
              <a:gd name="T9" fmla="*/ 2147483647 h 33"/>
              <a:gd name="T10" fmla="*/ 2147483647 w 6"/>
              <a:gd name="T11" fmla="*/ 2147483647 h 33"/>
              <a:gd name="T12" fmla="*/ 2147483647 w 6"/>
              <a:gd name="T13" fmla="*/ 2147483647 h 33"/>
              <a:gd name="T14" fmla="*/ 2147483647 w 6"/>
              <a:gd name="T15" fmla="*/ 2147483647 h 3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6"/>
              <a:gd name="T25" fmla="*/ 0 h 33"/>
              <a:gd name="T26" fmla="*/ 6 w 6"/>
              <a:gd name="T27" fmla="*/ 33 h 3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6" h="33">
                <a:moveTo>
                  <a:pt x="0" y="0"/>
                </a:moveTo>
                <a:lnTo>
                  <a:pt x="0" y="14"/>
                </a:lnTo>
                <a:lnTo>
                  <a:pt x="0" y="16"/>
                </a:lnTo>
                <a:lnTo>
                  <a:pt x="1" y="18"/>
                </a:lnTo>
                <a:lnTo>
                  <a:pt x="1" y="20"/>
                </a:lnTo>
                <a:lnTo>
                  <a:pt x="2" y="22"/>
                </a:lnTo>
                <a:lnTo>
                  <a:pt x="4" y="28"/>
                </a:lnTo>
                <a:lnTo>
                  <a:pt x="6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3" name="Line 601"/>
          <xdr:cNvSpPr>
            <a:spLocks noChangeShapeType="1"/>
          </xdr:cNvSpPr>
        </xdr:nvSpPr>
        <xdr:spPr bwMode="auto">
          <a:xfrm>
            <a:off x="6218177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602"/>
          <xdr:cNvSpPr>
            <a:spLocks noChangeShapeType="1"/>
          </xdr:cNvSpPr>
        </xdr:nvSpPr>
        <xdr:spPr bwMode="auto">
          <a:xfrm flipH="1">
            <a:off x="4942326" y="3365387"/>
            <a:ext cx="7640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Freeform 603"/>
          <xdr:cNvSpPr>
            <a:spLocks/>
          </xdr:cNvSpPr>
        </xdr:nvSpPr>
        <xdr:spPr bwMode="auto">
          <a:xfrm>
            <a:off x="4772401" y="3287737"/>
            <a:ext cx="169924" cy="87357"/>
          </a:xfrm>
          <a:custGeom>
            <a:avLst/>
            <a:gdLst>
              <a:gd name="T0" fmla="*/ 2147483647 w 18"/>
              <a:gd name="T1" fmla="*/ 2147483647 h 9"/>
              <a:gd name="T2" fmla="*/ 2147483647 w 18"/>
              <a:gd name="T3" fmla="*/ 2147483647 h 9"/>
              <a:gd name="T4" fmla="*/ 2147483647 w 18"/>
              <a:gd name="T5" fmla="*/ 2147483647 h 9"/>
              <a:gd name="T6" fmla="*/ 0 w 18"/>
              <a:gd name="T7" fmla="*/ 2147483647 h 9"/>
              <a:gd name="T8" fmla="*/ 2147483647 w 18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"/>
              <a:gd name="T16" fmla="*/ 0 h 9"/>
              <a:gd name="T17" fmla="*/ 18 w 18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" h="9">
                <a:moveTo>
                  <a:pt x="18" y="9"/>
                </a:moveTo>
                <a:lnTo>
                  <a:pt x="12" y="9"/>
                </a:lnTo>
                <a:lnTo>
                  <a:pt x="9" y="8"/>
                </a:lnTo>
                <a:lnTo>
                  <a:pt x="0" y="7"/>
                </a:lnTo>
                <a:lnTo>
                  <a:pt x="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6" name="Freeform 604"/>
          <xdr:cNvSpPr>
            <a:spLocks/>
          </xdr:cNvSpPr>
        </xdr:nvSpPr>
        <xdr:spPr bwMode="auto">
          <a:xfrm>
            <a:off x="5018734" y="3365387"/>
            <a:ext cx="191020" cy="19412"/>
          </a:xfrm>
          <a:custGeom>
            <a:avLst/>
            <a:gdLst>
              <a:gd name="T0" fmla="*/ 2147483647 w 20"/>
              <a:gd name="T1" fmla="*/ 2147483647 h 2"/>
              <a:gd name="T2" fmla="*/ 2147483647 w 20"/>
              <a:gd name="T3" fmla="*/ 0 h 2"/>
              <a:gd name="T4" fmla="*/ 2147483647 w 20"/>
              <a:gd name="T5" fmla="*/ 0 h 2"/>
              <a:gd name="T6" fmla="*/ 2147483647 w 20"/>
              <a:gd name="T7" fmla="*/ 0 h 2"/>
              <a:gd name="T8" fmla="*/ 0 w 20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0"/>
              <a:gd name="T16" fmla="*/ 0 h 2"/>
              <a:gd name="T17" fmla="*/ 20 w 20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0" h="2">
                <a:moveTo>
                  <a:pt x="20" y="2"/>
                </a:moveTo>
                <a:lnTo>
                  <a:pt x="9" y="0"/>
                </a:lnTo>
                <a:lnTo>
                  <a:pt x="5" y="0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7" name="Line 605"/>
          <xdr:cNvSpPr>
            <a:spLocks noChangeShapeType="1"/>
          </xdr:cNvSpPr>
        </xdr:nvSpPr>
        <xdr:spPr bwMode="auto">
          <a:xfrm>
            <a:off x="5372122" y="3276081"/>
            <a:ext cx="0" cy="32420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Freeform 606"/>
          <xdr:cNvSpPr>
            <a:spLocks/>
          </xdr:cNvSpPr>
        </xdr:nvSpPr>
        <xdr:spPr bwMode="auto">
          <a:xfrm>
            <a:off x="5209754" y="3384799"/>
            <a:ext cx="38204" cy="215487"/>
          </a:xfrm>
          <a:custGeom>
            <a:avLst/>
            <a:gdLst>
              <a:gd name="T0" fmla="*/ 2147483647 w 4"/>
              <a:gd name="T1" fmla="*/ 2147483647 h 22"/>
              <a:gd name="T2" fmla="*/ 2147483647 w 4"/>
              <a:gd name="T3" fmla="*/ 2147483647 h 22"/>
              <a:gd name="T4" fmla="*/ 0 w 4"/>
              <a:gd name="T5" fmla="*/ 2147483647 h 22"/>
              <a:gd name="T6" fmla="*/ 2147483647 w 4"/>
              <a:gd name="T7" fmla="*/ 2147483647 h 22"/>
              <a:gd name="T8" fmla="*/ 0 w 4"/>
              <a:gd name="T9" fmla="*/ 0 h 2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22"/>
              <a:gd name="T17" fmla="*/ 4 w 4"/>
              <a:gd name="T18" fmla="*/ 22 h 2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22">
                <a:moveTo>
                  <a:pt x="3" y="22"/>
                </a:moveTo>
                <a:lnTo>
                  <a:pt x="4" y="16"/>
                </a:lnTo>
                <a:lnTo>
                  <a:pt x="0" y="16"/>
                </a:lnTo>
                <a:lnTo>
                  <a:pt x="4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9" name="Line 607"/>
          <xdr:cNvSpPr>
            <a:spLocks noChangeShapeType="1"/>
          </xdr:cNvSpPr>
        </xdr:nvSpPr>
        <xdr:spPr bwMode="auto">
          <a:xfrm>
            <a:off x="5372122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" name="Line 608"/>
          <xdr:cNvSpPr>
            <a:spLocks noChangeShapeType="1"/>
          </xdr:cNvSpPr>
        </xdr:nvSpPr>
        <xdr:spPr bwMode="auto">
          <a:xfrm>
            <a:off x="5238407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" name="Freeform 609"/>
          <xdr:cNvSpPr>
            <a:spLocks/>
          </xdr:cNvSpPr>
        </xdr:nvSpPr>
        <xdr:spPr bwMode="auto">
          <a:xfrm>
            <a:off x="6179973" y="3483811"/>
            <a:ext cx="191020" cy="48531"/>
          </a:xfrm>
          <a:custGeom>
            <a:avLst/>
            <a:gdLst>
              <a:gd name="T0" fmla="*/ 0 w 20"/>
              <a:gd name="T1" fmla="*/ 2147483647 h 5"/>
              <a:gd name="T2" fmla="*/ 2147483647 w 20"/>
              <a:gd name="T3" fmla="*/ 2147483647 h 5"/>
              <a:gd name="T4" fmla="*/ 2147483647 w 20"/>
              <a:gd name="T5" fmla="*/ 2147483647 h 5"/>
              <a:gd name="T6" fmla="*/ 2147483647 w 20"/>
              <a:gd name="T7" fmla="*/ 2147483647 h 5"/>
              <a:gd name="T8" fmla="*/ 2147483647 w 20"/>
              <a:gd name="T9" fmla="*/ 2147483647 h 5"/>
              <a:gd name="T10" fmla="*/ 2147483647 w 20"/>
              <a:gd name="T11" fmla="*/ 2147483647 h 5"/>
              <a:gd name="T12" fmla="*/ 2147483647 w 20"/>
              <a:gd name="T13" fmla="*/ 2147483647 h 5"/>
              <a:gd name="T14" fmla="*/ 2147483647 w 20"/>
              <a:gd name="T15" fmla="*/ 2147483647 h 5"/>
              <a:gd name="T16" fmla="*/ 2147483647 w 20"/>
              <a:gd name="T17" fmla="*/ 0 h 5"/>
              <a:gd name="T18" fmla="*/ 2147483647 w 20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0"/>
              <a:gd name="T31" fmla="*/ 0 h 5"/>
              <a:gd name="T32" fmla="*/ 20 w 20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0" h="5">
                <a:moveTo>
                  <a:pt x="0" y="5"/>
                </a:moveTo>
                <a:lnTo>
                  <a:pt x="3" y="4"/>
                </a:lnTo>
                <a:lnTo>
                  <a:pt x="4" y="4"/>
                </a:lnTo>
                <a:lnTo>
                  <a:pt x="14" y="4"/>
                </a:lnTo>
                <a:lnTo>
                  <a:pt x="19" y="3"/>
                </a:lnTo>
                <a:lnTo>
                  <a:pt x="17" y="1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2" name="Freeform 610"/>
          <xdr:cNvSpPr>
            <a:spLocks/>
          </xdr:cNvSpPr>
        </xdr:nvSpPr>
        <xdr:spPr bwMode="auto">
          <a:xfrm>
            <a:off x="6124661" y="3276081"/>
            <a:ext cx="74416" cy="324206"/>
          </a:xfrm>
          <a:custGeom>
            <a:avLst/>
            <a:gdLst>
              <a:gd name="T0" fmla="*/ 2147483647 w 8"/>
              <a:gd name="T1" fmla="*/ 0 h 33"/>
              <a:gd name="T2" fmla="*/ 2147483647 w 8"/>
              <a:gd name="T3" fmla="*/ 2147483647 h 33"/>
              <a:gd name="T4" fmla="*/ 2147483647 w 8"/>
              <a:gd name="T5" fmla="*/ 2147483647 h 33"/>
              <a:gd name="T6" fmla="*/ 2147483647 w 8"/>
              <a:gd name="T7" fmla="*/ 2147483647 h 33"/>
              <a:gd name="T8" fmla="*/ 0 w 8"/>
              <a:gd name="T9" fmla="*/ 2147483647 h 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33"/>
              <a:gd name="T17" fmla="*/ 8 w 8"/>
              <a:gd name="T18" fmla="*/ 33 h 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33">
                <a:moveTo>
                  <a:pt x="8" y="0"/>
                </a:moveTo>
                <a:lnTo>
                  <a:pt x="8" y="1"/>
                </a:lnTo>
                <a:lnTo>
                  <a:pt x="5" y="24"/>
                </a:lnTo>
                <a:lnTo>
                  <a:pt x="1" y="31"/>
                </a:lnTo>
                <a:lnTo>
                  <a:pt x="0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3" name="Line 611"/>
          <xdr:cNvSpPr>
            <a:spLocks noChangeShapeType="1"/>
          </xdr:cNvSpPr>
        </xdr:nvSpPr>
        <xdr:spPr bwMode="auto">
          <a:xfrm>
            <a:off x="6143761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" name="Freeform 612"/>
          <xdr:cNvSpPr>
            <a:spLocks/>
          </xdr:cNvSpPr>
        </xdr:nvSpPr>
        <xdr:spPr bwMode="auto">
          <a:xfrm>
            <a:off x="5372122" y="3609993"/>
            <a:ext cx="95510" cy="21361"/>
          </a:xfrm>
          <a:custGeom>
            <a:avLst/>
            <a:gdLst>
              <a:gd name="T0" fmla="*/ 2147483647 w 10"/>
              <a:gd name="T1" fmla="*/ 0 h 2"/>
              <a:gd name="T2" fmla="*/ 2147483647 w 10"/>
              <a:gd name="T3" fmla="*/ 2147483647 h 2"/>
              <a:gd name="T4" fmla="*/ 2147483647 w 10"/>
              <a:gd name="T5" fmla="*/ 2147483647 h 2"/>
              <a:gd name="T6" fmla="*/ 0 w 10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10"/>
              <a:gd name="T13" fmla="*/ 0 h 2"/>
              <a:gd name="T14" fmla="*/ 10 w 10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" h="2">
                <a:moveTo>
                  <a:pt x="10" y="0"/>
                </a:moveTo>
                <a:lnTo>
                  <a:pt x="5" y="1"/>
                </a:ln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5" name="Line 613"/>
          <xdr:cNvSpPr>
            <a:spLocks noChangeShapeType="1"/>
          </xdr:cNvSpPr>
        </xdr:nvSpPr>
        <xdr:spPr bwMode="auto">
          <a:xfrm>
            <a:off x="5372122" y="3600286"/>
            <a:ext cx="0" cy="4077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Freeform 614"/>
          <xdr:cNvSpPr>
            <a:spLocks/>
          </xdr:cNvSpPr>
        </xdr:nvSpPr>
        <xdr:spPr bwMode="auto">
          <a:xfrm>
            <a:off x="5238407" y="3600286"/>
            <a:ext cx="76409" cy="166956"/>
          </a:xfrm>
          <a:custGeom>
            <a:avLst/>
            <a:gdLst>
              <a:gd name="T0" fmla="*/ 2147483647 w 8"/>
              <a:gd name="T1" fmla="*/ 2147483647 h 17"/>
              <a:gd name="T2" fmla="*/ 2147483647 w 8"/>
              <a:gd name="T3" fmla="*/ 2147483647 h 17"/>
              <a:gd name="T4" fmla="*/ 2147483647 w 8"/>
              <a:gd name="T5" fmla="*/ 2147483647 h 17"/>
              <a:gd name="T6" fmla="*/ 2147483647 w 8"/>
              <a:gd name="T7" fmla="*/ 2147483647 h 17"/>
              <a:gd name="T8" fmla="*/ 2147483647 w 8"/>
              <a:gd name="T9" fmla="*/ 2147483647 h 17"/>
              <a:gd name="T10" fmla="*/ 0 w 8"/>
              <a:gd name="T11" fmla="*/ 2147483647 h 17"/>
              <a:gd name="T12" fmla="*/ 0 w 8"/>
              <a:gd name="T13" fmla="*/ 0 h 1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8"/>
              <a:gd name="T22" fmla="*/ 0 h 17"/>
              <a:gd name="T23" fmla="*/ 8 w 8"/>
              <a:gd name="T24" fmla="*/ 17 h 1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8" h="17">
                <a:moveTo>
                  <a:pt x="8" y="17"/>
                </a:moveTo>
                <a:lnTo>
                  <a:pt x="6" y="15"/>
                </a:lnTo>
                <a:lnTo>
                  <a:pt x="6" y="10"/>
                </a:lnTo>
                <a:lnTo>
                  <a:pt x="4" y="9"/>
                </a:lnTo>
                <a:lnTo>
                  <a:pt x="4" y="4"/>
                </a:lnTo>
                <a:lnTo>
                  <a:pt x="0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7" name="Freeform 615"/>
          <xdr:cNvSpPr>
            <a:spLocks/>
          </xdr:cNvSpPr>
        </xdr:nvSpPr>
        <xdr:spPr bwMode="auto">
          <a:xfrm>
            <a:off x="5467632" y="3600286"/>
            <a:ext cx="189028" cy="0"/>
          </a:xfrm>
          <a:custGeom>
            <a:avLst/>
            <a:gdLst>
              <a:gd name="T0" fmla="*/ 2147483647 w 20"/>
              <a:gd name="T1" fmla="*/ 2147483647 w 20"/>
              <a:gd name="T2" fmla="*/ 2147483647 w 20"/>
              <a:gd name="T3" fmla="*/ 0 w 20"/>
              <a:gd name="T4" fmla="*/ 0 60000 65536"/>
              <a:gd name="T5" fmla="*/ 0 60000 65536"/>
              <a:gd name="T6" fmla="*/ 0 60000 65536"/>
              <a:gd name="T7" fmla="*/ 0 60000 65536"/>
              <a:gd name="T8" fmla="*/ 0 w 20"/>
              <a:gd name="T9" fmla="*/ 20 w 20"/>
            </a:gdLst>
            <a:ahLst/>
            <a:cxnLst>
              <a:cxn ang="T4">
                <a:pos x="T0" y="0"/>
              </a:cxn>
              <a:cxn ang="T5">
                <a:pos x="T1" y="0"/>
              </a:cxn>
              <a:cxn ang="T6">
                <a:pos x="T2" y="0"/>
              </a:cxn>
              <a:cxn ang="T7">
                <a:pos x="T3" y="0"/>
              </a:cxn>
            </a:cxnLst>
            <a:rect l="T8" t="0" r="T9" b="0"/>
            <a:pathLst>
              <a:path w="20">
                <a:moveTo>
                  <a:pt x="20" y="0"/>
                </a:moveTo>
                <a:lnTo>
                  <a:pt x="12" y="0"/>
                </a:lnTo>
                <a:lnTo>
                  <a:pt x="3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8" name="Freeform 616"/>
          <xdr:cNvSpPr>
            <a:spLocks/>
          </xdr:cNvSpPr>
        </xdr:nvSpPr>
        <xdr:spPr bwMode="auto">
          <a:xfrm>
            <a:off x="5467632" y="3885667"/>
            <a:ext cx="64864" cy="38825"/>
          </a:xfrm>
          <a:custGeom>
            <a:avLst/>
            <a:gdLst>
              <a:gd name="T0" fmla="*/ 2147483647 w 7"/>
              <a:gd name="T1" fmla="*/ 2147483647 h 4"/>
              <a:gd name="T2" fmla="*/ 2147483647 w 7"/>
              <a:gd name="T3" fmla="*/ 0 h 4"/>
              <a:gd name="T4" fmla="*/ 0 w 7"/>
              <a:gd name="T5" fmla="*/ 0 h 4"/>
              <a:gd name="T6" fmla="*/ 0 60000 65536"/>
              <a:gd name="T7" fmla="*/ 0 60000 65536"/>
              <a:gd name="T8" fmla="*/ 0 60000 65536"/>
              <a:gd name="T9" fmla="*/ 0 w 7"/>
              <a:gd name="T10" fmla="*/ 0 h 4"/>
              <a:gd name="T11" fmla="*/ 7 w 7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7" h="4">
                <a:moveTo>
                  <a:pt x="7" y="4"/>
                </a:moveTo>
                <a:lnTo>
                  <a:pt x="7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9" name="Freeform 617"/>
          <xdr:cNvSpPr>
            <a:spLocks/>
          </xdr:cNvSpPr>
        </xdr:nvSpPr>
        <xdr:spPr bwMode="auto">
          <a:xfrm>
            <a:off x="5656660" y="3600286"/>
            <a:ext cx="267429" cy="0"/>
          </a:xfrm>
          <a:custGeom>
            <a:avLst/>
            <a:gdLst>
              <a:gd name="T0" fmla="*/ 0 w 28"/>
              <a:gd name="T1" fmla="*/ 2147483647 w 28"/>
              <a:gd name="T2" fmla="*/ 2147483647 w 28"/>
              <a:gd name="T3" fmla="*/ 2147483647 w 28"/>
              <a:gd name="T4" fmla="*/ 2147483647 w 28"/>
              <a:gd name="T5" fmla="*/ 2147483647 w 28"/>
              <a:gd name="T6" fmla="*/ 2147483647 w 28"/>
              <a:gd name="T7" fmla="*/ 0 60000 65536"/>
              <a:gd name="T8" fmla="*/ 0 60000 65536"/>
              <a:gd name="T9" fmla="*/ 0 60000 65536"/>
              <a:gd name="T10" fmla="*/ 0 60000 65536"/>
              <a:gd name="T11" fmla="*/ 0 60000 65536"/>
              <a:gd name="T12" fmla="*/ 0 60000 65536"/>
              <a:gd name="T13" fmla="*/ 0 60000 65536"/>
              <a:gd name="T14" fmla="*/ 0 w 28"/>
              <a:gd name="T15" fmla="*/ 28 w 28"/>
            </a:gdLst>
            <a:ahLst/>
            <a:cxnLst>
              <a:cxn ang="T7">
                <a:pos x="T0" y="0"/>
              </a:cxn>
              <a:cxn ang="T8">
                <a:pos x="T1" y="0"/>
              </a:cxn>
              <a:cxn ang="T9">
                <a:pos x="T2" y="0"/>
              </a:cxn>
              <a:cxn ang="T10">
                <a:pos x="T3" y="0"/>
              </a:cxn>
              <a:cxn ang="T11">
                <a:pos x="T4" y="0"/>
              </a:cxn>
              <a:cxn ang="T12">
                <a:pos x="T5" y="0"/>
              </a:cxn>
              <a:cxn ang="T13">
                <a:pos x="T6" y="0"/>
              </a:cxn>
            </a:cxnLst>
            <a:rect l="T14" t="0" r="T15" b="0"/>
            <a:pathLst>
              <a:path w="28">
                <a:moveTo>
                  <a:pt x="0" y="0"/>
                </a:moveTo>
                <a:lnTo>
                  <a:pt x="9" y="0"/>
                </a:lnTo>
                <a:lnTo>
                  <a:pt x="10" y="0"/>
                </a:lnTo>
                <a:lnTo>
                  <a:pt x="12" y="0"/>
                </a:lnTo>
                <a:lnTo>
                  <a:pt x="24" y="0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0" name="Line 618"/>
          <xdr:cNvSpPr>
            <a:spLocks noChangeShapeType="1"/>
          </xdr:cNvSpPr>
        </xdr:nvSpPr>
        <xdr:spPr bwMode="auto">
          <a:xfrm>
            <a:off x="5532496" y="392449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Freeform 619"/>
          <xdr:cNvSpPr>
            <a:spLocks/>
          </xdr:cNvSpPr>
        </xdr:nvSpPr>
        <xdr:spPr bwMode="auto">
          <a:xfrm>
            <a:off x="5924089" y="3600286"/>
            <a:ext cx="181470" cy="0"/>
          </a:xfrm>
          <a:custGeom>
            <a:avLst/>
            <a:gdLst>
              <a:gd name="T0" fmla="*/ 0 w 19"/>
              <a:gd name="T1" fmla="*/ 2147483647 w 19"/>
              <a:gd name="T2" fmla="*/ 2147483647 w 19"/>
              <a:gd name="T3" fmla="*/ 2147483647 w 19"/>
              <a:gd name="T4" fmla="*/ 2147483647 w 19"/>
              <a:gd name="T5" fmla="*/ 2147483647 w 19"/>
              <a:gd name="T6" fmla="*/ 0 60000 65536"/>
              <a:gd name="T7" fmla="*/ 0 60000 65536"/>
              <a:gd name="T8" fmla="*/ 0 60000 65536"/>
              <a:gd name="T9" fmla="*/ 0 60000 65536"/>
              <a:gd name="T10" fmla="*/ 0 60000 65536"/>
              <a:gd name="T11" fmla="*/ 0 60000 65536"/>
              <a:gd name="T12" fmla="*/ 0 w 19"/>
              <a:gd name="T13" fmla="*/ 19 w 19"/>
            </a:gdLst>
            <a:ahLst/>
            <a:cxnLst>
              <a:cxn ang="T6">
                <a:pos x="T0" y="0"/>
              </a:cxn>
              <a:cxn ang="T7">
                <a:pos x="T1" y="0"/>
              </a:cxn>
              <a:cxn ang="T8">
                <a:pos x="T2" y="0"/>
              </a:cxn>
              <a:cxn ang="T9">
                <a:pos x="T3" y="0"/>
              </a:cxn>
              <a:cxn ang="T10">
                <a:pos x="T4" y="0"/>
              </a:cxn>
              <a:cxn ang="T11">
                <a:pos x="T5" y="0"/>
              </a:cxn>
            </a:cxnLst>
            <a:rect l="T12" t="0" r="T13" b="0"/>
            <a:pathLst>
              <a:path w="19">
                <a:moveTo>
                  <a:pt x="0" y="0"/>
                </a:moveTo>
                <a:lnTo>
                  <a:pt x="4" y="0"/>
                </a:lnTo>
                <a:lnTo>
                  <a:pt x="10" y="0"/>
                </a:lnTo>
                <a:lnTo>
                  <a:pt x="13" y="0"/>
                </a:lnTo>
                <a:lnTo>
                  <a:pt x="17" y="0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2" name="Line 620"/>
          <xdr:cNvSpPr>
            <a:spLocks noChangeShapeType="1"/>
          </xdr:cNvSpPr>
        </xdr:nvSpPr>
        <xdr:spPr bwMode="auto">
          <a:xfrm flipH="1">
            <a:off x="6134211" y="3600286"/>
            <a:ext cx="9551" cy="3106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" name="Freeform 621"/>
          <xdr:cNvSpPr>
            <a:spLocks/>
          </xdr:cNvSpPr>
        </xdr:nvSpPr>
        <xdr:spPr bwMode="auto">
          <a:xfrm>
            <a:off x="6275483" y="3885667"/>
            <a:ext cx="95510" cy="9707"/>
          </a:xfrm>
          <a:custGeom>
            <a:avLst/>
            <a:gdLst>
              <a:gd name="T0" fmla="*/ 0 w 10"/>
              <a:gd name="T1" fmla="*/ 0 h 1"/>
              <a:gd name="T2" fmla="*/ 2147483647 w 10"/>
              <a:gd name="T3" fmla="*/ 2147483647 h 1"/>
              <a:gd name="T4" fmla="*/ 2147483647 w 10"/>
              <a:gd name="T5" fmla="*/ 2147483647 h 1"/>
              <a:gd name="T6" fmla="*/ 2147483647 w 10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10"/>
              <a:gd name="T13" fmla="*/ 0 h 1"/>
              <a:gd name="T14" fmla="*/ 10 w 10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" h="1">
                <a:moveTo>
                  <a:pt x="0" y="0"/>
                </a:moveTo>
                <a:lnTo>
                  <a:pt x="6" y="1"/>
                </a:lnTo>
                <a:lnTo>
                  <a:pt x="9" y="1"/>
                </a:lnTo>
                <a:lnTo>
                  <a:pt x="1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4" name="Line 622"/>
          <xdr:cNvSpPr>
            <a:spLocks noChangeShapeType="1"/>
          </xdr:cNvSpPr>
        </xdr:nvSpPr>
        <xdr:spPr bwMode="auto">
          <a:xfrm flipV="1">
            <a:off x="6275483" y="3866255"/>
            <a:ext cx="0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Freeform 623"/>
          <xdr:cNvSpPr>
            <a:spLocks/>
          </xdr:cNvSpPr>
        </xdr:nvSpPr>
        <xdr:spPr bwMode="auto">
          <a:xfrm>
            <a:off x="6096006" y="3600286"/>
            <a:ext cx="169925" cy="246556"/>
          </a:xfrm>
          <a:custGeom>
            <a:avLst/>
            <a:gdLst>
              <a:gd name="T0" fmla="*/ 2147483647 w 18"/>
              <a:gd name="T1" fmla="*/ 2147483647 h 25"/>
              <a:gd name="T2" fmla="*/ 2147483647 w 18"/>
              <a:gd name="T3" fmla="*/ 2147483647 h 25"/>
              <a:gd name="T4" fmla="*/ 2147483647 w 18"/>
              <a:gd name="T5" fmla="*/ 2147483647 h 25"/>
              <a:gd name="T6" fmla="*/ 2147483647 w 18"/>
              <a:gd name="T7" fmla="*/ 2147483647 h 25"/>
              <a:gd name="T8" fmla="*/ 2147483647 w 18"/>
              <a:gd name="T9" fmla="*/ 2147483647 h 25"/>
              <a:gd name="T10" fmla="*/ 2147483647 w 18"/>
              <a:gd name="T11" fmla="*/ 2147483647 h 25"/>
              <a:gd name="T12" fmla="*/ 2147483647 w 18"/>
              <a:gd name="T13" fmla="*/ 2147483647 h 25"/>
              <a:gd name="T14" fmla="*/ 2147483647 w 18"/>
              <a:gd name="T15" fmla="*/ 2147483647 h 25"/>
              <a:gd name="T16" fmla="*/ 2147483647 w 18"/>
              <a:gd name="T17" fmla="*/ 2147483647 h 25"/>
              <a:gd name="T18" fmla="*/ 2147483647 w 18"/>
              <a:gd name="T19" fmla="*/ 2147483647 h 25"/>
              <a:gd name="T20" fmla="*/ 2147483647 w 18"/>
              <a:gd name="T21" fmla="*/ 2147483647 h 25"/>
              <a:gd name="T22" fmla="*/ 2147483647 w 18"/>
              <a:gd name="T23" fmla="*/ 2147483647 h 25"/>
              <a:gd name="T24" fmla="*/ 2147483647 w 18"/>
              <a:gd name="T25" fmla="*/ 2147483647 h 25"/>
              <a:gd name="T26" fmla="*/ 0 w 18"/>
              <a:gd name="T27" fmla="*/ 0 h 2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8"/>
              <a:gd name="T43" fmla="*/ 0 h 25"/>
              <a:gd name="T44" fmla="*/ 18 w 18"/>
              <a:gd name="T45" fmla="*/ 25 h 2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8" h="25">
                <a:moveTo>
                  <a:pt x="18" y="25"/>
                </a:moveTo>
                <a:lnTo>
                  <a:pt x="18" y="24"/>
                </a:lnTo>
                <a:lnTo>
                  <a:pt x="18" y="20"/>
                </a:lnTo>
                <a:lnTo>
                  <a:pt x="18" y="19"/>
                </a:lnTo>
                <a:lnTo>
                  <a:pt x="17" y="19"/>
                </a:lnTo>
                <a:lnTo>
                  <a:pt x="14" y="17"/>
                </a:lnTo>
                <a:lnTo>
                  <a:pt x="12" y="17"/>
                </a:lnTo>
                <a:lnTo>
                  <a:pt x="7" y="13"/>
                </a:lnTo>
                <a:lnTo>
                  <a:pt x="6" y="13"/>
                </a:lnTo>
                <a:lnTo>
                  <a:pt x="6" y="9"/>
                </a:lnTo>
                <a:lnTo>
                  <a:pt x="6" y="6"/>
                </a:lnTo>
                <a:lnTo>
                  <a:pt x="5" y="1"/>
                </a:lnTo>
                <a:lnTo>
                  <a:pt x="4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6" name="Freeform 624"/>
          <xdr:cNvSpPr>
            <a:spLocks/>
          </xdr:cNvSpPr>
        </xdr:nvSpPr>
        <xdr:spPr bwMode="auto">
          <a:xfrm>
            <a:off x="6418748" y="3895373"/>
            <a:ext cx="19103" cy="29119"/>
          </a:xfrm>
          <a:custGeom>
            <a:avLst/>
            <a:gdLst>
              <a:gd name="T0" fmla="*/ 0 w 2"/>
              <a:gd name="T1" fmla="*/ 0 h 3"/>
              <a:gd name="T2" fmla="*/ 0 w 2"/>
              <a:gd name="T3" fmla="*/ 0 h 3"/>
              <a:gd name="T4" fmla="*/ 2147483647 w 2"/>
              <a:gd name="T5" fmla="*/ 2147483647 h 3"/>
              <a:gd name="T6" fmla="*/ 0 60000 65536"/>
              <a:gd name="T7" fmla="*/ 0 60000 65536"/>
              <a:gd name="T8" fmla="*/ 0 60000 65536"/>
              <a:gd name="T9" fmla="*/ 0 w 2"/>
              <a:gd name="T10" fmla="*/ 0 h 3"/>
              <a:gd name="T11" fmla="*/ 2 w 2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3">
                <a:moveTo>
                  <a:pt x="0" y="0"/>
                </a:moveTo>
                <a:lnTo>
                  <a:pt x="0" y="0"/>
                </a:lnTo>
                <a:lnTo>
                  <a:pt x="2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7" name="Freeform 625"/>
          <xdr:cNvSpPr>
            <a:spLocks/>
          </xdr:cNvSpPr>
        </xdr:nvSpPr>
        <xdr:spPr bwMode="auto">
          <a:xfrm>
            <a:off x="6370993" y="3895373"/>
            <a:ext cx="47755" cy="0"/>
          </a:xfrm>
          <a:custGeom>
            <a:avLst/>
            <a:gdLst>
              <a:gd name="T0" fmla="*/ 0 w 5"/>
              <a:gd name="T1" fmla="*/ 2147483647 w 5"/>
              <a:gd name="T2" fmla="*/ 2147483647 w 5"/>
              <a:gd name="T3" fmla="*/ 0 60000 65536"/>
              <a:gd name="T4" fmla="*/ 0 60000 65536"/>
              <a:gd name="T5" fmla="*/ 0 60000 65536"/>
              <a:gd name="T6" fmla="*/ 0 w 5"/>
              <a:gd name="T7" fmla="*/ 5 w 5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5">
                <a:moveTo>
                  <a:pt x="0" y="0"/>
                </a:moveTo>
                <a:lnTo>
                  <a:pt x="2" y="0"/>
                </a:lnTo>
                <a:lnTo>
                  <a:pt x="5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8" name="Line 626"/>
          <xdr:cNvSpPr>
            <a:spLocks noChangeShapeType="1"/>
          </xdr:cNvSpPr>
        </xdr:nvSpPr>
        <xdr:spPr bwMode="auto">
          <a:xfrm>
            <a:off x="6437850" y="3924493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Freeform 627"/>
          <xdr:cNvSpPr>
            <a:spLocks/>
          </xdr:cNvSpPr>
        </xdr:nvSpPr>
        <xdr:spPr bwMode="auto">
          <a:xfrm>
            <a:off x="4571829" y="4013797"/>
            <a:ext cx="181470" cy="38825"/>
          </a:xfrm>
          <a:custGeom>
            <a:avLst/>
            <a:gdLst>
              <a:gd name="T0" fmla="*/ 2147483647 w 19"/>
              <a:gd name="T1" fmla="*/ 2147483647 h 4"/>
              <a:gd name="T2" fmla="*/ 2147483647 w 19"/>
              <a:gd name="T3" fmla="*/ 2147483647 h 4"/>
              <a:gd name="T4" fmla="*/ 2147483647 w 19"/>
              <a:gd name="T5" fmla="*/ 2147483647 h 4"/>
              <a:gd name="T6" fmla="*/ 2147483647 w 19"/>
              <a:gd name="T7" fmla="*/ 2147483647 h 4"/>
              <a:gd name="T8" fmla="*/ 2147483647 w 19"/>
              <a:gd name="T9" fmla="*/ 2147483647 h 4"/>
              <a:gd name="T10" fmla="*/ 2147483647 w 19"/>
              <a:gd name="T11" fmla="*/ 2147483647 h 4"/>
              <a:gd name="T12" fmla="*/ 2147483647 w 19"/>
              <a:gd name="T13" fmla="*/ 2147483647 h 4"/>
              <a:gd name="T14" fmla="*/ 2147483647 w 19"/>
              <a:gd name="T15" fmla="*/ 2147483647 h 4"/>
              <a:gd name="T16" fmla="*/ 2147483647 w 19"/>
              <a:gd name="T17" fmla="*/ 2147483647 h 4"/>
              <a:gd name="T18" fmla="*/ 2147483647 w 19"/>
              <a:gd name="T19" fmla="*/ 2147483647 h 4"/>
              <a:gd name="T20" fmla="*/ 2147483647 w 19"/>
              <a:gd name="T21" fmla="*/ 2147483647 h 4"/>
              <a:gd name="T22" fmla="*/ 0 w 19"/>
              <a:gd name="T23" fmla="*/ 0 h 4"/>
              <a:gd name="T24" fmla="*/ 0 w 19"/>
              <a:gd name="T25" fmla="*/ 0 h 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9"/>
              <a:gd name="T40" fmla="*/ 0 h 4"/>
              <a:gd name="T41" fmla="*/ 19 w 19"/>
              <a:gd name="T42" fmla="*/ 4 h 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9" h="4">
                <a:moveTo>
                  <a:pt x="19" y="4"/>
                </a:moveTo>
                <a:lnTo>
                  <a:pt x="17" y="4"/>
                </a:lnTo>
                <a:lnTo>
                  <a:pt x="15" y="4"/>
                </a:lnTo>
                <a:lnTo>
                  <a:pt x="13" y="3"/>
                </a:lnTo>
                <a:lnTo>
                  <a:pt x="11" y="3"/>
                </a:lnTo>
                <a:lnTo>
                  <a:pt x="9" y="2"/>
                </a:lnTo>
                <a:lnTo>
                  <a:pt x="8" y="2"/>
                </a:lnTo>
                <a:lnTo>
                  <a:pt x="7" y="2"/>
                </a:lnTo>
                <a:lnTo>
                  <a:pt x="4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0" name="Freeform 628"/>
          <xdr:cNvSpPr>
            <a:spLocks/>
          </xdr:cNvSpPr>
        </xdr:nvSpPr>
        <xdr:spPr bwMode="auto">
          <a:xfrm>
            <a:off x="4913673" y="4052623"/>
            <a:ext cx="191020" cy="19412"/>
          </a:xfrm>
          <a:custGeom>
            <a:avLst/>
            <a:gdLst>
              <a:gd name="T0" fmla="*/ 0 w 20"/>
              <a:gd name="T1" fmla="*/ 2147483647 h 2"/>
              <a:gd name="T2" fmla="*/ 2147483647 w 20"/>
              <a:gd name="T3" fmla="*/ 2147483647 h 2"/>
              <a:gd name="T4" fmla="*/ 2147483647 w 20"/>
              <a:gd name="T5" fmla="*/ 0 h 2"/>
              <a:gd name="T6" fmla="*/ 2147483647 w 20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20"/>
              <a:gd name="T13" fmla="*/ 0 h 2"/>
              <a:gd name="T14" fmla="*/ 20 w 20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0" h="2">
                <a:moveTo>
                  <a:pt x="0" y="1"/>
                </a:moveTo>
                <a:lnTo>
                  <a:pt x="4" y="1"/>
                </a:lnTo>
                <a:lnTo>
                  <a:pt x="10" y="0"/>
                </a:lnTo>
                <a:lnTo>
                  <a:pt x="2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1" name="Freeform 629"/>
          <xdr:cNvSpPr>
            <a:spLocks/>
          </xdr:cNvSpPr>
        </xdr:nvSpPr>
        <xdr:spPr bwMode="auto">
          <a:xfrm>
            <a:off x="5209754" y="4091447"/>
            <a:ext cx="257878" cy="137836"/>
          </a:xfrm>
          <a:custGeom>
            <a:avLst/>
            <a:gdLst>
              <a:gd name="T0" fmla="*/ 0 w 27"/>
              <a:gd name="T1" fmla="*/ 0 h 14"/>
              <a:gd name="T2" fmla="*/ 2147483647 w 27"/>
              <a:gd name="T3" fmla="*/ 2147483647 h 14"/>
              <a:gd name="T4" fmla="*/ 2147483647 w 27"/>
              <a:gd name="T5" fmla="*/ 2147483647 h 14"/>
              <a:gd name="T6" fmla="*/ 2147483647 w 27"/>
              <a:gd name="T7" fmla="*/ 2147483647 h 14"/>
              <a:gd name="T8" fmla="*/ 2147483647 w 27"/>
              <a:gd name="T9" fmla="*/ 2147483647 h 14"/>
              <a:gd name="T10" fmla="*/ 2147483647 w 27"/>
              <a:gd name="T11" fmla="*/ 2147483647 h 1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7"/>
              <a:gd name="T19" fmla="*/ 0 h 14"/>
              <a:gd name="T20" fmla="*/ 27 w 27"/>
              <a:gd name="T21" fmla="*/ 14 h 1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7" h="14">
                <a:moveTo>
                  <a:pt x="0" y="0"/>
                </a:moveTo>
                <a:lnTo>
                  <a:pt x="5" y="1"/>
                </a:lnTo>
                <a:lnTo>
                  <a:pt x="9" y="2"/>
                </a:lnTo>
                <a:lnTo>
                  <a:pt x="14" y="6"/>
                </a:lnTo>
                <a:lnTo>
                  <a:pt x="22" y="11"/>
                </a:lnTo>
                <a:lnTo>
                  <a:pt x="27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2" name="Line 630"/>
          <xdr:cNvSpPr>
            <a:spLocks noChangeShapeType="1"/>
          </xdr:cNvSpPr>
        </xdr:nvSpPr>
        <xdr:spPr bwMode="auto">
          <a:xfrm flipH="1" flipV="1">
            <a:off x="5532496" y="3924493"/>
            <a:ext cx="9551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Freeform 631"/>
          <xdr:cNvSpPr>
            <a:spLocks/>
          </xdr:cNvSpPr>
        </xdr:nvSpPr>
        <xdr:spPr bwMode="auto">
          <a:xfrm>
            <a:off x="5542047" y="3943905"/>
            <a:ext cx="114612" cy="166956"/>
          </a:xfrm>
          <a:custGeom>
            <a:avLst/>
            <a:gdLst>
              <a:gd name="T0" fmla="*/ 2147483647 w 12"/>
              <a:gd name="T1" fmla="*/ 2147483647 h 17"/>
              <a:gd name="T2" fmla="*/ 2147483647 w 12"/>
              <a:gd name="T3" fmla="*/ 2147483647 h 17"/>
              <a:gd name="T4" fmla="*/ 2147483647 w 12"/>
              <a:gd name="T5" fmla="*/ 2147483647 h 17"/>
              <a:gd name="T6" fmla="*/ 2147483647 w 12"/>
              <a:gd name="T7" fmla="*/ 2147483647 h 17"/>
              <a:gd name="T8" fmla="*/ 2147483647 w 12"/>
              <a:gd name="T9" fmla="*/ 2147483647 h 17"/>
              <a:gd name="T10" fmla="*/ 2147483647 w 12"/>
              <a:gd name="T11" fmla="*/ 2147483647 h 17"/>
              <a:gd name="T12" fmla="*/ 2147483647 w 12"/>
              <a:gd name="T13" fmla="*/ 2147483647 h 17"/>
              <a:gd name="T14" fmla="*/ 2147483647 w 12"/>
              <a:gd name="T15" fmla="*/ 2147483647 h 17"/>
              <a:gd name="T16" fmla="*/ 0 w 12"/>
              <a:gd name="T17" fmla="*/ 0 h 1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2"/>
              <a:gd name="T28" fmla="*/ 0 h 17"/>
              <a:gd name="T29" fmla="*/ 12 w 12"/>
              <a:gd name="T30" fmla="*/ 17 h 1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2" h="17">
                <a:moveTo>
                  <a:pt x="12" y="17"/>
                </a:moveTo>
                <a:lnTo>
                  <a:pt x="10" y="15"/>
                </a:lnTo>
                <a:lnTo>
                  <a:pt x="9" y="13"/>
                </a:lnTo>
                <a:lnTo>
                  <a:pt x="8" y="11"/>
                </a:lnTo>
                <a:lnTo>
                  <a:pt x="7" y="10"/>
                </a:lnTo>
                <a:lnTo>
                  <a:pt x="7" y="9"/>
                </a:lnTo>
                <a:lnTo>
                  <a:pt x="4" y="5"/>
                </a:lnTo>
                <a:lnTo>
                  <a:pt x="2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4" name="Line 632"/>
          <xdr:cNvSpPr>
            <a:spLocks noChangeShapeType="1"/>
          </xdr:cNvSpPr>
        </xdr:nvSpPr>
        <xdr:spPr bwMode="auto">
          <a:xfrm>
            <a:off x="5467632" y="4229284"/>
            <a:ext cx="36212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5" name="Freeform 633"/>
          <xdr:cNvSpPr>
            <a:spLocks/>
          </xdr:cNvSpPr>
        </xdr:nvSpPr>
        <xdr:spPr bwMode="auto">
          <a:xfrm>
            <a:off x="5656660" y="4110860"/>
            <a:ext cx="19103" cy="137836"/>
          </a:xfrm>
          <a:custGeom>
            <a:avLst/>
            <a:gdLst>
              <a:gd name="T0" fmla="*/ 2147483647 w 2"/>
              <a:gd name="T1" fmla="*/ 2147483647 h 14"/>
              <a:gd name="T2" fmla="*/ 2147483647 w 2"/>
              <a:gd name="T3" fmla="*/ 2147483647 h 14"/>
              <a:gd name="T4" fmla="*/ 2147483647 w 2"/>
              <a:gd name="T5" fmla="*/ 2147483647 h 14"/>
              <a:gd name="T6" fmla="*/ 2147483647 w 2"/>
              <a:gd name="T7" fmla="*/ 2147483647 h 14"/>
              <a:gd name="T8" fmla="*/ 2147483647 w 2"/>
              <a:gd name="T9" fmla="*/ 2147483647 h 14"/>
              <a:gd name="T10" fmla="*/ 0 w 2"/>
              <a:gd name="T11" fmla="*/ 2147483647 h 14"/>
              <a:gd name="T12" fmla="*/ 0 w 2"/>
              <a:gd name="T13" fmla="*/ 0 h 1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14"/>
              <a:gd name="T23" fmla="*/ 2 w 2"/>
              <a:gd name="T24" fmla="*/ 14 h 1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14">
                <a:moveTo>
                  <a:pt x="2" y="14"/>
                </a:moveTo>
                <a:lnTo>
                  <a:pt x="2" y="10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6" name="Line 634"/>
          <xdr:cNvSpPr>
            <a:spLocks noChangeShapeType="1"/>
          </xdr:cNvSpPr>
        </xdr:nvSpPr>
        <xdr:spPr bwMode="auto">
          <a:xfrm>
            <a:off x="5503843" y="4248697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635"/>
          <xdr:cNvSpPr>
            <a:spLocks noChangeShapeType="1"/>
          </xdr:cNvSpPr>
        </xdr:nvSpPr>
        <xdr:spPr bwMode="auto">
          <a:xfrm flipV="1">
            <a:off x="5675761" y="4248697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" name="Line 636"/>
          <xdr:cNvSpPr>
            <a:spLocks noChangeShapeType="1"/>
          </xdr:cNvSpPr>
        </xdr:nvSpPr>
        <xdr:spPr bwMode="auto">
          <a:xfrm>
            <a:off x="4514524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9" name="Line 637"/>
          <xdr:cNvSpPr>
            <a:spLocks noChangeShapeType="1"/>
          </xdr:cNvSpPr>
        </xdr:nvSpPr>
        <xdr:spPr bwMode="auto">
          <a:xfrm flipV="1">
            <a:off x="5200203" y="4563197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Freeform 638"/>
          <xdr:cNvSpPr>
            <a:spLocks/>
          </xdr:cNvSpPr>
        </xdr:nvSpPr>
        <xdr:spPr bwMode="auto">
          <a:xfrm>
            <a:off x="5209754" y="4367122"/>
            <a:ext cx="257878" cy="196075"/>
          </a:xfrm>
          <a:custGeom>
            <a:avLst/>
            <a:gdLst>
              <a:gd name="T0" fmla="*/ 2147483647 w 27"/>
              <a:gd name="T1" fmla="*/ 2147483647 h 20"/>
              <a:gd name="T2" fmla="*/ 2147483647 w 27"/>
              <a:gd name="T3" fmla="*/ 0 h 20"/>
              <a:gd name="T4" fmla="*/ 2147483647 w 27"/>
              <a:gd name="T5" fmla="*/ 0 h 20"/>
              <a:gd name="T6" fmla="*/ 2147483647 w 27"/>
              <a:gd name="T7" fmla="*/ 2147483647 h 20"/>
              <a:gd name="T8" fmla="*/ 2147483647 w 27"/>
              <a:gd name="T9" fmla="*/ 2147483647 h 20"/>
              <a:gd name="T10" fmla="*/ 2147483647 w 27"/>
              <a:gd name="T11" fmla="*/ 2147483647 h 20"/>
              <a:gd name="T12" fmla="*/ 0 w 27"/>
              <a:gd name="T13" fmla="*/ 2147483647 h 2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7"/>
              <a:gd name="T22" fmla="*/ 0 h 20"/>
              <a:gd name="T23" fmla="*/ 27 w 27"/>
              <a:gd name="T24" fmla="*/ 20 h 20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7" h="20">
                <a:moveTo>
                  <a:pt x="27" y="1"/>
                </a:moveTo>
                <a:lnTo>
                  <a:pt x="16" y="0"/>
                </a:lnTo>
                <a:lnTo>
                  <a:pt x="14" y="0"/>
                </a:lnTo>
                <a:lnTo>
                  <a:pt x="12" y="1"/>
                </a:lnTo>
                <a:lnTo>
                  <a:pt x="10" y="2"/>
                </a:lnTo>
                <a:lnTo>
                  <a:pt x="9" y="4"/>
                </a:lnTo>
                <a:lnTo>
                  <a:pt x="0" y="2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1" name="Line 639"/>
          <xdr:cNvSpPr>
            <a:spLocks noChangeShapeType="1"/>
          </xdr:cNvSpPr>
        </xdr:nvSpPr>
        <xdr:spPr bwMode="auto">
          <a:xfrm flipV="1">
            <a:off x="5200203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" name="Line 640"/>
          <xdr:cNvSpPr>
            <a:spLocks noChangeShapeType="1"/>
          </xdr:cNvSpPr>
        </xdr:nvSpPr>
        <xdr:spPr bwMode="auto">
          <a:xfrm>
            <a:off x="5503843" y="4258403"/>
            <a:ext cx="152816" cy="990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" name="Line 641"/>
          <xdr:cNvSpPr>
            <a:spLocks noChangeShapeType="1"/>
          </xdr:cNvSpPr>
        </xdr:nvSpPr>
        <xdr:spPr bwMode="auto">
          <a:xfrm flipH="1" flipV="1">
            <a:off x="5467632" y="4376828"/>
            <a:ext cx="189028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642"/>
          <xdr:cNvSpPr>
            <a:spLocks noChangeShapeType="1"/>
          </xdr:cNvSpPr>
        </xdr:nvSpPr>
        <xdr:spPr bwMode="auto">
          <a:xfrm flipH="1" flipV="1">
            <a:off x="5675761" y="4258403"/>
            <a:ext cx="9551" cy="291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643"/>
          <xdr:cNvSpPr>
            <a:spLocks noChangeShapeType="1"/>
          </xdr:cNvSpPr>
        </xdr:nvSpPr>
        <xdr:spPr bwMode="auto">
          <a:xfrm flipH="1" flipV="1">
            <a:off x="5656660" y="4357415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" name="Freeform 644"/>
          <xdr:cNvSpPr>
            <a:spLocks/>
          </xdr:cNvSpPr>
        </xdr:nvSpPr>
        <xdr:spPr bwMode="auto">
          <a:xfrm>
            <a:off x="5656660" y="4396241"/>
            <a:ext cx="267429" cy="99011"/>
          </a:xfrm>
          <a:custGeom>
            <a:avLst/>
            <a:gdLst>
              <a:gd name="T0" fmla="*/ 0 w 28"/>
              <a:gd name="T1" fmla="*/ 0 h 10"/>
              <a:gd name="T2" fmla="*/ 2147483647 w 28"/>
              <a:gd name="T3" fmla="*/ 2147483647 h 10"/>
              <a:gd name="T4" fmla="*/ 2147483647 w 28"/>
              <a:gd name="T5" fmla="*/ 2147483647 h 10"/>
              <a:gd name="T6" fmla="*/ 2147483647 w 28"/>
              <a:gd name="T7" fmla="*/ 2147483647 h 10"/>
              <a:gd name="T8" fmla="*/ 2147483647 w 28"/>
              <a:gd name="T9" fmla="*/ 2147483647 h 1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8"/>
              <a:gd name="T16" fmla="*/ 0 h 10"/>
              <a:gd name="T17" fmla="*/ 28 w 28"/>
              <a:gd name="T18" fmla="*/ 10 h 1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8" h="10">
                <a:moveTo>
                  <a:pt x="0" y="0"/>
                </a:moveTo>
                <a:lnTo>
                  <a:pt x="3" y="1"/>
                </a:lnTo>
                <a:lnTo>
                  <a:pt x="7" y="3"/>
                </a:lnTo>
                <a:lnTo>
                  <a:pt x="19" y="10"/>
                </a:lnTo>
                <a:lnTo>
                  <a:pt x="28" y="1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7" name="Freeform 645"/>
          <xdr:cNvSpPr>
            <a:spLocks/>
          </xdr:cNvSpPr>
        </xdr:nvSpPr>
        <xdr:spPr bwMode="auto">
          <a:xfrm>
            <a:off x="5666210" y="4287523"/>
            <a:ext cx="19103" cy="285380"/>
          </a:xfrm>
          <a:custGeom>
            <a:avLst/>
            <a:gdLst>
              <a:gd name="T0" fmla="*/ 2147483647 w 2"/>
              <a:gd name="T1" fmla="*/ 0 h 29"/>
              <a:gd name="T2" fmla="*/ 2147483647 w 2"/>
              <a:gd name="T3" fmla="*/ 2147483647 h 29"/>
              <a:gd name="T4" fmla="*/ 2147483647 w 2"/>
              <a:gd name="T5" fmla="*/ 2147483647 h 29"/>
              <a:gd name="T6" fmla="*/ 0 w 2"/>
              <a:gd name="T7" fmla="*/ 2147483647 h 29"/>
              <a:gd name="T8" fmla="*/ 0 w 2"/>
              <a:gd name="T9" fmla="*/ 2147483647 h 29"/>
              <a:gd name="T10" fmla="*/ 2147483647 w 2"/>
              <a:gd name="T11" fmla="*/ 2147483647 h 29"/>
              <a:gd name="T12" fmla="*/ 0 w 2"/>
              <a:gd name="T13" fmla="*/ 2147483647 h 29"/>
              <a:gd name="T14" fmla="*/ 0 w 2"/>
              <a:gd name="T15" fmla="*/ 2147483647 h 29"/>
              <a:gd name="T16" fmla="*/ 0 w 2"/>
              <a:gd name="T17" fmla="*/ 2147483647 h 29"/>
              <a:gd name="T18" fmla="*/ 0 w 2"/>
              <a:gd name="T19" fmla="*/ 2147483647 h 2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"/>
              <a:gd name="T31" fmla="*/ 0 h 29"/>
              <a:gd name="T32" fmla="*/ 2 w 2"/>
              <a:gd name="T33" fmla="*/ 29 h 2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" h="29">
                <a:moveTo>
                  <a:pt x="2" y="0"/>
                </a:moveTo>
                <a:lnTo>
                  <a:pt x="2" y="2"/>
                </a:lnTo>
                <a:lnTo>
                  <a:pt x="1" y="6"/>
                </a:lnTo>
                <a:lnTo>
                  <a:pt x="0" y="10"/>
                </a:lnTo>
                <a:lnTo>
                  <a:pt x="0" y="13"/>
                </a:lnTo>
                <a:lnTo>
                  <a:pt x="1" y="16"/>
                </a:lnTo>
                <a:lnTo>
                  <a:pt x="0" y="16"/>
                </a:lnTo>
                <a:lnTo>
                  <a:pt x="0" y="20"/>
                </a:lnTo>
                <a:lnTo>
                  <a:pt x="0" y="27"/>
                </a:lnTo>
                <a:lnTo>
                  <a:pt x="0" y="2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8" name="Line 646"/>
          <xdr:cNvSpPr>
            <a:spLocks noChangeShapeType="1"/>
          </xdr:cNvSpPr>
        </xdr:nvSpPr>
        <xdr:spPr bwMode="auto">
          <a:xfrm flipV="1">
            <a:off x="5666210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647"/>
          <xdr:cNvSpPr>
            <a:spLocks noChangeShapeType="1"/>
          </xdr:cNvSpPr>
        </xdr:nvSpPr>
        <xdr:spPr bwMode="auto">
          <a:xfrm>
            <a:off x="6105558" y="4504958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0" name="Line 648"/>
          <xdr:cNvSpPr>
            <a:spLocks noChangeShapeType="1"/>
          </xdr:cNvSpPr>
        </xdr:nvSpPr>
        <xdr:spPr bwMode="auto">
          <a:xfrm>
            <a:off x="5924089" y="4495253"/>
            <a:ext cx="18147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1" name="Freeform 649"/>
          <xdr:cNvSpPr>
            <a:spLocks/>
          </xdr:cNvSpPr>
        </xdr:nvSpPr>
        <xdr:spPr bwMode="auto">
          <a:xfrm>
            <a:off x="6285034" y="4495253"/>
            <a:ext cx="85959" cy="48531"/>
          </a:xfrm>
          <a:custGeom>
            <a:avLst/>
            <a:gdLst>
              <a:gd name="T0" fmla="*/ 0 w 9"/>
              <a:gd name="T1" fmla="*/ 0 h 5"/>
              <a:gd name="T2" fmla="*/ 2147483647 w 9"/>
              <a:gd name="T3" fmla="*/ 2147483647 h 5"/>
              <a:gd name="T4" fmla="*/ 2147483647 w 9"/>
              <a:gd name="T5" fmla="*/ 2147483647 h 5"/>
              <a:gd name="T6" fmla="*/ 2147483647 w 9"/>
              <a:gd name="T7" fmla="*/ 2147483647 h 5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5"/>
              <a:gd name="T14" fmla="*/ 9 w 9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5">
                <a:moveTo>
                  <a:pt x="0" y="0"/>
                </a:moveTo>
                <a:lnTo>
                  <a:pt x="6" y="3"/>
                </a:lnTo>
                <a:lnTo>
                  <a:pt x="8" y="4"/>
                </a:lnTo>
                <a:lnTo>
                  <a:pt x="9" y="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52" name="Freeform 650"/>
          <xdr:cNvSpPr>
            <a:spLocks/>
          </xdr:cNvSpPr>
        </xdr:nvSpPr>
        <xdr:spPr bwMode="auto">
          <a:xfrm>
            <a:off x="6105558" y="4483598"/>
            <a:ext cx="265436" cy="21361"/>
          </a:xfrm>
          <a:custGeom>
            <a:avLst/>
            <a:gdLst>
              <a:gd name="T0" fmla="*/ 0 w 28"/>
              <a:gd name="T1" fmla="*/ 2147483647 h 2"/>
              <a:gd name="T2" fmla="*/ 2147483647 w 28"/>
              <a:gd name="T3" fmla="*/ 2147483647 h 2"/>
              <a:gd name="T4" fmla="*/ 2147483647 w 28"/>
              <a:gd name="T5" fmla="*/ 2147483647 h 2"/>
              <a:gd name="T6" fmla="*/ 2147483647 w 28"/>
              <a:gd name="T7" fmla="*/ 2147483647 h 2"/>
              <a:gd name="T8" fmla="*/ 2147483647 w 28"/>
              <a:gd name="T9" fmla="*/ 0 h 2"/>
              <a:gd name="T10" fmla="*/ 2147483647 w 28"/>
              <a:gd name="T11" fmla="*/ 0 h 2"/>
              <a:gd name="T12" fmla="*/ 2147483647 w 28"/>
              <a:gd name="T13" fmla="*/ 0 h 2"/>
              <a:gd name="T14" fmla="*/ 2147483647 w 28"/>
              <a:gd name="T15" fmla="*/ 0 h 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8"/>
              <a:gd name="T25" fmla="*/ 0 h 2"/>
              <a:gd name="T26" fmla="*/ 28 w 28"/>
              <a:gd name="T27" fmla="*/ 2 h 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8" h="2">
                <a:moveTo>
                  <a:pt x="0" y="2"/>
                </a:moveTo>
                <a:lnTo>
                  <a:pt x="9" y="2"/>
                </a:lnTo>
                <a:lnTo>
                  <a:pt x="15" y="2"/>
                </a:lnTo>
                <a:lnTo>
                  <a:pt x="17" y="1"/>
                </a:lnTo>
                <a:lnTo>
                  <a:pt x="20" y="0"/>
                </a:lnTo>
                <a:lnTo>
                  <a:pt x="24" y="0"/>
                </a:lnTo>
                <a:lnTo>
                  <a:pt x="26" y="0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53" name="Freeform 651"/>
          <xdr:cNvSpPr>
            <a:spLocks/>
          </xdr:cNvSpPr>
        </xdr:nvSpPr>
        <xdr:spPr bwMode="auto">
          <a:xfrm>
            <a:off x="6370993" y="4543783"/>
            <a:ext cx="19103" cy="29119"/>
          </a:xfrm>
          <a:custGeom>
            <a:avLst/>
            <a:gdLst>
              <a:gd name="T0" fmla="*/ 0 w 2"/>
              <a:gd name="T1" fmla="*/ 0 h 3"/>
              <a:gd name="T2" fmla="*/ 2147483647 w 2"/>
              <a:gd name="T3" fmla="*/ 2147483647 h 3"/>
              <a:gd name="T4" fmla="*/ 2147483647 w 2"/>
              <a:gd name="T5" fmla="*/ 2147483647 h 3"/>
              <a:gd name="T6" fmla="*/ 0 60000 65536"/>
              <a:gd name="T7" fmla="*/ 0 60000 65536"/>
              <a:gd name="T8" fmla="*/ 0 60000 65536"/>
              <a:gd name="T9" fmla="*/ 0 w 2"/>
              <a:gd name="T10" fmla="*/ 0 h 3"/>
              <a:gd name="T11" fmla="*/ 2 w 2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3">
                <a:moveTo>
                  <a:pt x="0" y="0"/>
                </a:moveTo>
                <a:lnTo>
                  <a:pt x="1" y="2"/>
                </a:lnTo>
                <a:lnTo>
                  <a:pt x="2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54" name="Line 652"/>
          <xdr:cNvSpPr>
            <a:spLocks noChangeShapeType="1"/>
          </xdr:cNvSpPr>
        </xdr:nvSpPr>
        <xdr:spPr bwMode="auto">
          <a:xfrm>
            <a:off x="6390095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5" name="Line 653"/>
          <xdr:cNvSpPr>
            <a:spLocks noChangeShapeType="1"/>
          </xdr:cNvSpPr>
        </xdr:nvSpPr>
        <xdr:spPr bwMode="auto">
          <a:xfrm>
            <a:off x="7608640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Freeform 654"/>
          <xdr:cNvSpPr>
            <a:spLocks/>
          </xdr:cNvSpPr>
        </xdr:nvSpPr>
        <xdr:spPr bwMode="auto">
          <a:xfrm>
            <a:off x="8210355" y="2864518"/>
            <a:ext cx="141272" cy="89306"/>
          </a:xfrm>
          <a:custGeom>
            <a:avLst/>
            <a:gdLst>
              <a:gd name="T0" fmla="*/ 2147483647 w 15"/>
              <a:gd name="T1" fmla="*/ 0 h 9"/>
              <a:gd name="T2" fmla="*/ 2147483647 w 15"/>
              <a:gd name="T3" fmla="*/ 2147483647 h 9"/>
              <a:gd name="T4" fmla="*/ 0 w 15"/>
              <a:gd name="T5" fmla="*/ 2147483647 h 9"/>
              <a:gd name="T6" fmla="*/ 0 60000 65536"/>
              <a:gd name="T7" fmla="*/ 0 60000 65536"/>
              <a:gd name="T8" fmla="*/ 0 60000 65536"/>
              <a:gd name="T9" fmla="*/ 0 w 15"/>
              <a:gd name="T10" fmla="*/ 0 h 9"/>
              <a:gd name="T11" fmla="*/ 15 w 15"/>
              <a:gd name="T12" fmla="*/ 9 h 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5" h="9">
                <a:moveTo>
                  <a:pt x="15" y="0"/>
                </a:moveTo>
                <a:lnTo>
                  <a:pt x="5" y="6"/>
                </a:lnTo>
                <a:lnTo>
                  <a:pt x="0" y="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57" name="Line 655"/>
          <xdr:cNvSpPr>
            <a:spLocks noChangeShapeType="1"/>
          </xdr:cNvSpPr>
        </xdr:nvSpPr>
        <xdr:spPr bwMode="auto">
          <a:xfrm>
            <a:off x="8200803" y="2953826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" name="Line 656"/>
          <xdr:cNvSpPr>
            <a:spLocks noChangeShapeType="1"/>
          </xdr:cNvSpPr>
        </xdr:nvSpPr>
        <xdr:spPr bwMode="auto">
          <a:xfrm flipH="1">
            <a:off x="6800789" y="3266375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9" name="Line 657"/>
          <xdr:cNvSpPr>
            <a:spLocks noChangeShapeType="1"/>
          </xdr:cNvSpPr>
        </xdr:nvSpPr>
        <xdr:spPr bwMode="auto">
          <a:xfrm flipH="1">
            <a:off x="6791238" y="3276081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658"/>
          <xdr:cNvSpPr>
            <a:spLocks noChangeShapeType="1"/>
          </xdr:cNvSpPr>
        </xdr:nvSpPr>
        <xdr:spPr bwMode="auto">
          <a:xfrm>
            <a:off x="6791238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659"/>
          <xdr:cNvSpPr>
            <a:spLocks noChangeShapeType="1"/>
          </xdr:cNvSpPr>
        </xdr:nvSpPr>
        <xdr:spPr bwMode="auto">
          <a:xfrm>
            <a:off x="6989816" y="3188725"/>
            <a:ext cx="191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" name="Freeform 660"/>
          <xdr:cNvSpPr>
            <a:spLocks/>
          </xdr:cNvSpPr>
        </xdr:nvSpPr>
        <xdr:spPr bwMode="auto">
          <a:xfrm>
            <a:off x="6819892" y="3188725"/>
            <a:ext cx="169924" cy="77651"/>
          </a:xfrm>
          <a:custGeom>
            <a:avLst/>
            <a:gdLst>
              <a:gd name="T0" fmla="*/ 2147483647 w 18"/>
              <a:gd name="T1" fmla="*/ 0 h 8"/>
              <a:gd name="T2" fmla="*/ 2147483647 w 18"/>
              <a:gd name="T3" fmla="*/ 2147483647 h 8"/>
              <a:gd name="T4" fmla="*/ 2147483647 w 18"/>
              <a:gd name="T5" fmla="*/ 2147483647 h 8"/>
              <a:gd name="T6" fmla="*/ 2147483647 w 18"/>
              <a:gd name="T7" fmla="*/ 2147483647 h 8"/>
              <a:gd name="T8" fmla="*/ 2147483647 w 18"/>
              <a:gd name="T9" fmla="*/ 2147483647 h 8"/>
              <a:gd name="T10" fmla="*/ 2147483647 w 18"/>
              <a:gd name="T11" fmla="*/ 2147483647 h 8"/>
              <a:gd name="T12" fmla="*/ 2147483647 w 18"/>
              <a:gd name="T13" fmla="*/ 2147483647 h 8"/>
              <a:gd name="T14" fmla="*/ 2147483647 w 18"/>
              <a:gd name="T15" fmla="*/ 2147483647 h 8"/>
              <a:gd name="T16" fmla="*/ 2147483647 w 18"/>
              <a:gd name="T17" fmla="*/ 2147483647 h 8"/>
              <a:gd name="T18" fmla="*/ 2147483647 w 18"/>
              <a:gd name="T19" fmla="*/ 2147483647 h 8"/>
              <a:gd name="T20" fmla="*/ 2147483647 w 18"/>
              <a:gd name="T21" fmla="*/ 2147483647 h 8"/>
              <a:gd name="T22" fmla="*/ 2147483647 w 18"/>
              <a:gd name="T23" fmla="*/ 2147483647 h 8"/>
              <a:gd name="T24" fmla="*/ 2147483647 w 18"/>
              <a:gd name="T25" fmla="*/ 2147483647 h 8"/>
              <a:gd name="T26" fmla="*/ 2147483647 w 18"/>
              <a:gd name="T27" fmla="*/ 2147483647 h 8"/>
              <a:gd name="T28" fmla="*/ 2147483647 w 18"/>
              <a:gd name="T29" fmla="*/ 2147483647 h 8"/>
              <a:gd name="T30" fmla="*/ 2147483647 w 18"/>
              <a:gd name="T31" fmla="*/ 2147483647 h 8"/>
              <a:gd name="T32" fmla="*/ 2147483647 w 18"/>
              <a:gd name="T33" fmla="*/ 2147483647 h 8"/>
              <a:gd name="T34" fmla="*/ 0 w 18"/>
              <a:gd name="T35" fmla="*/ 2147483647 h 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8"/>
              <a:gd name="T55" fmla="*/ 0 h 8"/>
              <a:gd name="T56" fmla="*/ 18 w 18"/>
              <a:gd name="T57" fmla="*/ 8 h 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8" h="8">
                <a:moveTo>
                  <a:pt x="18" y="0"/>
                </a:moveTo>
                <a:lnTo>
                  <a:pt x="16" y="1"/>
                </a:lnTo>
                <a:lnTo>
                  <a:pt x="15" y="1"/>
                </a:lnTo>
                <a:lnTo>
                  <a:pt x="15" y="2"/>
                </a:lnTo>
                <a:lnTo>
                  <a:pt x="14" y="2"/>
                </a:lnTo>
                <a:lnTo>
                  <a:pt x="13" y="2"/>
                </a:lnTo>
                <a:lnTo>
                  <a:pt x="11" y="3"/>
                </a:lnTo>
                <a:lnTo>
                  <a:pt x="11" y="4"/>
                </a:lnTo>
                <a:lnTo>
                  <a:pt x="11" y="5"/>
                </a:lnTo>
                <a:lnTo>
                  <a:pt x="11" y="6"/>
                </a:lnTo>
                <a:lnTo>
                  <a:pt x="9" y="6"/>
                </a:lnTo>
                <a:lnTo>
                  <a:pt x="7" y="7"/>
                </a:lnTo>
                <a:lnTo>
                  <a:pt x="3" y="7"/>
                </a:lnTo>
                <a:lnTo>
                  <a:pt x="1" y="8"/>
                </a:lnTo>
                <a:lnTo>
                  <a:pt x="0" y="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3" name="Freeform 661"/>
          <xdr:cNvSpPr>
            <a:spLocks/>
          </xdr:cNvSpPr>
        </xdr:nvSpPr>
        <xdr:spPr bwMode="auto">
          <a:xfrm>
            <a:off x="7008918" y="3089713"/>
            <a:ext cx="257878" cy="99011"/>
          </a:xfrm>
          <a:custGeom>
            <a:avLst/>
            <a:gdLst>
              <a:gd name="T0" fmla="*/ 0 w 27"/>
              <a:gd name="T1" fmla="*/ 2147483647 h 10"/>
              <a:gd name="T2" fmla="*/ 2147483647 w 27"/>
              <a:gd name="T3" fmla="*/ 2147483647 h 10"/>
              <a:gd name="T4" fmla="*/ 2147483647 w 27"/>
              <a:gd name="T5" fmla="*/ 2147483647 h 10"/>
              <a:gd name="T6" fmla="*/ 2147483647 w 27"/>
              <a:gd name="T7" fmla="*/ 2147483647 h 10"/>
              <a:gd name="T8" fmla="*/ 2147483647 w 27"/>
              <a:gd name="T9" fmla="*/ 2147483647 h 10"/>
              <a:gd name="T10" fmla="*/ 2147483647 w 27"/>
              <a:gd name="T11" fmla="*/ 2147483647 h 10"/>
              <a:gd name="T12" fmla="*/ 2147483647 w 27"/>
              <a:gd name="T13" fmla="*/ 2147483647 h 10"/>
              <a:gd name="T14" fmla="*/ 2147483647 w 27"/>
              <a:gd name="T15" fmla="*/ 2147483647 h 10"/>
              <a:gd name="T16" fmla="*/ 2147483647 w 27"/>
              <a:gd name="T17" fmla="*/ 2147483647 h 10"/>
              <a:gd name="T18" fmla="*/ 2147483647 w 27"/>
              <a:gd name="T19" fmla="*/ 2147483647 h 10"/>
              <a:gd name="T20" fmla="*/ 2147483647 w 27"/>
              <a:gd name="T21" fmla="*/ 0 h 10"/>
              <a:gd name="T22" fmla="*/ 2147483647 w 27"/>
              <a:gd name="T23" fmla="*/ 0 h 10"/>
              <a:gd name="T24" fmla="*/ 2147483647 w 27"/>
              <a:gd name="T25" fmla="*/ 2147483647 h 1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7"/>
              <a:gd name="T40" fmla="*/ 0 h 10"/>
              <a:gd name="T41" fmla="*/ 27 w 27"/>
              <a:gd name="T42" fmla="*/ 10 h 10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7" h="10">
                <a:moveTo>
                  <a:pt x="0" y="10"/>
                </a:moveTo>
                <a:lnTo>
                  <a:pt x="15" y="5"/>
                </a:lnTo>
                <a:lnTo>
                  <a:pt x="15" y="3"/>
                </a:lnTo>
                <a:lnTo>
                  <a:pt x="15" y="2"/>
                </a:lnTo>
                <a:lnTo>
                  <a:pt x="16" y="2"/>
                </a:lnTo>
                <a:lnTo>
                  <a:pt x="17" y="2"/>
                </a:lnTo>
                <a:lnTo>
                  <a:pt x="20" y="1"/>
                </a:lnTo>
                <a:lnTo>
                  <a:pt x="21" y="1"/>
                </a:lnTo>
                <a:lnTo>
                  <a:pt x="22" y="1"/>
                </a:lnTo>
                <a:lnTo>
                  <a:pt x="23" y="0"/>
                </a:lnTo>
                <a:lnTo>
                  <a:pt x="25" y="0"/>
                </a:lnTo>
                <a:lnTo>
                  <a:pt x="27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4" name="Line 662"/>
          <xdr:cNvSpPr>
            <a:spLocks noChangeShapeType="1"/>
          </xdr:cNvSpPr>
        </xdr:nvSpPr>
        <xdr:spPr bwMode="auto">
          <a:xfrm>
            <a:off x="7457816" y="302176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Freeform 663"/>
          <xdr:cNvSpPr>
            <a:spLocks/>
          </xdr:cNvSpPr>
        </xdr:nvSpPr>
        <xdr:spPr bwMode="auto">
          <a:xfrm>
            <a:off x="7266795" y="3021769"/>
            <a:ext cx="191020" cy="77651"/>
          </a:xfrm>
          <a:custGeom>
            <a:avLst/>
            <a:gdLst>
              <a:gd name="T0" fmla="*/ 0 w 20"/>
              <a:gd name="T1" fmla="*/ 2147483647 h 8"/>
              <a:gd name="T2" fmla="*/ 2147483647 w 20"/>
              <a:gd name="T3" fmla="*/ 2147483647 h 8"/>
              <a:gd name="T4" fmla="*/ 2147483647 w 20"/>
              <a:gd name="T5" fmla="*/ 2147483647 h 8"/>
              <a:gd name="T6" fmla="*/ 2147483647 w 20"/>
              <a:gd name="T7" fmla="*/ 2147483647 h 8"/>
              <a:gd name="T8" fmla="*/ 2147483647 w 20"/>
              <a:gd name="T9" fmla="*/ 2147483647 h 8"/>
              <a:gd name="T10" fmla="*/ 2147483647 w 20"/>
              <a:gd name="T11" fmla="*/ 2147483647 h 8"/>
              <a:gd name="T12" fmla="*/ 2147483647 w 20"/>
              <a:gd name="T13" fmla="*/ 2147483647 h 8"/>
              <a:gd name="T14" fmla="*/ 2147483647 w 20"/>
              <a:gd name="T15" fmla="*/ 2147483647 h 8"/>
              <a:gd name="T16" fmla="*/ 2147483647 w 20"/>
              <a:gd name="T17" fmla="*/ 2147483647 h 8"/>
              <a:gd name="T18" fmla="*/ 2147483647 w 20"/>
              <a:gd name="T19" fmla="*/ 2147483647 h 8"/>
              <a:gd name="T20" fmla="*/ 2147483647 w 20"/>
              <a:gd name="T21" fmla="*/ 2147483647 h 8"/>
              <a:gd name="T22" fmla="*/ 2147483647 w 20"/>
              <a:gd name="T23" fmla="*/ 2147483647 h 8"/>
              <a:gd name="T24" fmla="*/ 2147483647 w 20"/>
              <a:gd name="T25" fmla="*/ 2147483647 h 8"/>
              <a:gd name="T26" fmla="*/ 2147483647 w 20"/>
              <a:gd name="T27" fmla="*/ 2147483647 h 8"/>
              <a:gd name="T28" fmla="*/ 2147483647 w 20"/>
              <a:gd name="T29" fmla="*/ 2147483647 h 8"/>
              <a:gd name="T30" fmla="*/ 2147483647 w 20"/>
              <a:gd name="T31" fmla="*/ 2147483647 h 8"/>
              <a:gd name="T32" fmla="*/ 2147483647 w 20"/>
              <a:gd name="T33" fmla="*/ 2147483647 h 8"/>
              <a:gd name="T34" fmla="*/ 2147483647 w 20"/>
              <a:gd name="T35" fmla="*/ 2147483647 h 8"/>
              <a:gd name="T36" fmla="*/ 2147483647 w 20"/>
              <a:gd name="T37" fmla="*/ 0 h 8"/>
              <a:gd name="T38" fmla="*/ 2147483647 w 20"/>
              <a:gd name="T39" fmla="*/ 0 h 8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0"/>
              <a:gd name="T61" fmla="*/ 0 h 8"/>
              <a:gd name="T62" fmla="*/ 20 w 20"/>
              <a:gd name="T63" fmla="*/ 8 h 8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0" h="8">
                <a:moveTo>
                  <a:pt x="0" y="8"/>
                </a:moveTo>
                <a:lnTo>
                  <a:pt x="1" y="8"/>
                </a:lnTo>
                <a:lnTo>
                  <a:pt x="1" y="7"/>
                </a:lnTo>
                <a:lnTo>
                  <a:pt x="4" y="7"/>
                </a:lnTo>
                <a:lnTo>
                  <a:pt x="5" y="7"/>
                </a:lnTo>
                <a:lnTo>
                  <a:pt x="7" y="7"/>
                </a:lnTo>
                <a:lnTo>
                  <a:pt x="7" y="6"/>
                </a:lnTo>
                <a:lnTo>
                  <a:pt x="8" y="6"/>
                </a:lnTo>
                <a:lnTo>
                  <a:pt x="9" y="5"/>
                </a:lnTo>
                <a:lnTo>
                  <a:pt x="9" y="3"/>
                </a:lnTo>
                <a:lnTo>
                  <a:pt x="10" y="2"/>
                </a:lnTo>
                <a:lnTo>
                  <a:pt x="12" y="2"/>
                </a:lnTo>
                <a:lnTo>
                  <a:pt x="15" y="1"/>
                </a:lnTo>
                <a:lnTo>
                  <a:pt x="16" y="1"/>
                </a:lnTo>
                <a:lnTo>
                  <a:pt x="19" y="1"/>
                </a:lnTo>
                <a:lnTo>
                  <a:pt x="19" y="0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6" name="Line 664"/>
          <xdr:cNvSpPr>
            <a:spLocks noChangeShapeType="1"/>
          </xdr:cNvSpPr>
        </xdr:nvSpPr>
        <xdr:spPr bwMode="auto">
          <a:xfrm flipV="1">
            <a:off x="7713700" y="3266375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" name="Freeform 665"/>
          <xdr:cNvSpPr>
            <a:spLocks/>
          </xdr:cNvSpPr>
        </xdr:nvSpPr>
        <xdr:spPr bwMode="auto">
          <a:xfrm>
            <a:off x="7457816" y="3012062"/>
            <a:ext cx="131721" cy="19412"/>
          </a:xfrm>
          <a:custGeom>
            <a:avLst/>
            <a:gdLst>
              <a:gd name="T0" fmla="*/ 2147483647 w 14"/>
              <a:gd name="T1" fmla="*/ 2147483647 h 2"/>
              <a:gd name="T2" fmla="*/ 2147483647 w 14"/>
              <a:gd name="T3" fmla="*/ 2147483647 h 2"/>
              <a:gd name="T4" fmla="*/ 2147483647 w 14"/>
              <a:gd name="T5" fmla="*/ 2147483647 h 2"/>
              <a:gd name="T6" fmla="*/ 2147483647 w 14"/>
              <a:gd name="T7" fmla="*/ 2147483647 h 2"/>
              <a:gd name="T8" fmla="*/ 2147483647 w 14"/>
              <a:gd name="T9" fmla="*/ 2147483647 h 2"/>
              <a:gd name="T10" fmla="*/ 2147483647 w 14"/>
              <a:gd name="T11" fmla="*/ 2147483647 h 2"/>
              <a:gd name="T12" fmla="*/ 0 w 14"/>
              <a:gd name="T13" fmla="*/ 0 h 2"/>
              <a:gd name="T14" fmla="*/ 0 w 14"/>
              <a:gd name="T15" fmla="*/ 2147483647 h 2"/>
              <a:gd name="T16" fmla="*/ 0 w 14"/>
              <a:gd name="T17" fmla="*/ 2147483647 h 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4"/>
              <a:gd name="T28" fmla="*/ 0 h 2"/>
              <a:gd name="T29" fmla="*/ 14 w 14"/>
              <a:gd name="T30" fmla="*/ 2 h 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4" h="2">
                <a:moveTo>
                  <a:pt x="14" y="2"/>
                </a:moveTo>
                <a:lnTo>
                  <a:pt x="13" y="2"/>
                </a:lnTo>
                <a:lnTo>
                  <a:pt x="11" y="2"/>
                </a:lnTo>
                <a:lnTo>
                  <a:pt x="10" y="2"/>
                </a:lnTo>
                <a:lnTo>
                  <a:pt x="5" y="2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8" name="Freeform 666"/>
          <xdr:cNvSpPr>
            <a:spLocks/>
          </xdr:cNvSpPr>
        </xdr:nvSpPr>
        <xdr:spPr bwMode="auto">
          <a:xfrm>
            <a:off x="7560884" y="2953826"/>
            <a:ext cx="47755" cy="322256"/>
          </a:xfrm>
          <a:custGeom>
            <a:avLst/>
            <a:gdLst>
              <a:gd name="T0" fmla="*/ 2147483647 w 5"/>
              <a:gd name="T1" fmla="*/ 0 h 33"/>
              <a:gd name="T2" fmla="*/ 2147483647 w 5"/>
              <a:gd name="T3" fmla="*/ 0 h 33"/>
              <a:gd name="T4" fmla="*/ 2147483647 w 5"/>
              <a:gd name="T5" fmla="*/ 2147483647 h 33"/>
              <a:gd name="T6" fmla="*/ 2147483647 w 5"/>
              <a:gd name="T7" fmla="*/ 2147483647 h 33"/>
              <a:gd name="T8" fmla="*/ 2147483647 w 5"/>
              <a:gd name="T9" fmla="*/ 2147483647 h 33"/>
              <a:gd name="T10" fmla="*/ 2147483647 w 5"/>
              <a:gd name="T11" fmla="*/ 2147483647 h 33"/>
              <a:gd name="T12" fmla="*/ 2147483647 w 5"/>
              <a:gd name="T13" fmla="*/ 2147483647 h 33"/>
              <a:gd name="T14" fmla="*/ 2147483647 w 5"/>
              <a:gd name="T15" fmla="*/ 2147483647 h 33"/>
              <a:gd name="T16" fmla="*/ 2147483647 w 5"/>
              <a:gd name="T17" fmla="*/ 2147483647 h 33"/>
              <a:gd name="T18" fmla="*/ 2147483647 w 5"/>
              <a:gd name="T19" fmla="*/ 2147483647 h 33"/>
              <a:gd name="T20" fmla="*/ 2147483647 w 5"/>
              <a:gd name="T21" fmla="*/ 2147483647 h 33"/>
              <a:gd name="T22" fmla="*/ 2147483647 w 5"/>
              <a:gd name="T23" fmla="*/ 2147483647 h 33"/>
              <a:gd name="T24" fmla="*/ 2147483647 w 5"/>
              <a:gd name="T25" fmla="*/ 2147483647 h 33"/>
              <a:gd name="T26" fmla="*/ 2147483647 w 5"/>
              <a:gd name="T27" fmla="*/ 2147483647 h 33"/>
              <a:gd name="T28" fmla="*/ 2147483647 w 5"/>
              <a:gd name="T29" fmla="*/ 2147483647 h 33"/>
              <a:gd name="T30" fmla="*/ 2147483647 w 5"/>
              <a:gd name="T31" fmla="*/ 2147483647 h 33"/>
              <a:gd name="T32" fmla="*/ 2147483647 w 5"/>
              <a:gd name="T33" fmla="*/ 2147483647 h 33"/>
              <a:gd name="T34" fmla="*/ 2147483647 w 5"/>
              <a:gd name="T35" fmla="*/ 2147483647 h 33"/>
              <a:gd name="T36" fmla="*/ 0 w 5"/>
              <a:gd name="T37" fmla="*/ 2147483647 h 33"/>
              <a:gd name="T38" fmla="*/ 0 w 5"/>
              <a:gd name="T39" fmla="*/ 2147483647 h 33"/>
              <a:gd name="T40" fmla="*/ 0 w 5"/>
              <a:gd name="T41" fmla="*/ 2147483647 h 33"/>
              <a:gd name="T42" fmla="*/ 0 w 5"/>
              <a:gd name="T43" fmla="*/ 2147483647 h 33"/>
              <a:gd name="T44" fmla="*/ 0 w 5"/>
              <a:gd name="T45" fmla="*/ 2147483647 h 33"/>
              <a:gd name="T46" fmla="*/ 0 w 5"/>
              <a:gd name="T47" fmla="*/ 2147483647 h 33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5"/>
              <a:gd name="T73" fmla="*/ 0 h 33"/>
              <a:gd name="T74" fmla="*/ 5 w 5"/>
              <a:gd name="T75" fmla="*/ 33 h 33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5" h="33">
                <a:moveTo>
                  <a:pt x="5" y="0"/>
                </a:moveTo>
                <a:lnTo>
                  <a:pt x="5" y="0"/>
                </a:lnTo>
                <a:lnTo>
                  <a:pt x="5" y="1"/>
                </a:lnTo>
                <a:lnTo>
                  <a:pt x="5" y="3"/>
                </a:lnTo>
                <a:lnTo>
                  <a:pt x="4" y="4"/>
                </a:lnTo>
                <a:lnTo>
                  <a:pt x="4" y="5"/>
                </a:lnTo>
                <a:lnTo>
                  <a:pt x="4" y="6"/>
                </a:lnTo>
                <a:lnTo>
                  <a:pt x="3" y="8"/>
                </a:lnTo>
                <a:lnTo>
                  <a:pt x="2" y="10"/>
                </a:lnTo>
                <a:lnTo>
                  <a:pt x="2" y="11"/>
                </a:lnTo>
                <a:lnTo>
                  <a:pt x="2" y="14"/>
                </a:lnTo>
                <a:lnTo>
                  <a:pt x="1" y="15"/>
                </a:lnTo>
                <a:lnTo>
                  <a:pt x="1" y="16"/>
                </a:lnTo>
                <a:lnTo>
                  <a:pt x="1" y="18"/>
                </a:lnTo>
                <a:lnTo>
                  <a:pt x="1" y="20"/>
                </a:lnTo>
                <a:lnTo>
                  <a:pt x="1" y="21"/>
                </a:lnTo>
                <a:lnTo>
                  <a:pt x="1" y="23"/>
                </a:lnTo>
                <a:lnTo>
                  <a:pt x="0" y="25"/>
                </a:lnTo>
                <a:lnTo>
                  <a:pt x="0" y="26"/>
                </a:lnTo>
                <a:lnTo>
                  <a:pt x="0" y="27"/>
                </a:lnTo>
                <a:lnTo>
                  <a:pt x="0" y="30"/>
                </a:lnTo>
                <a:lnTo>
                  <a:pt x="0" y="32"/>
                </a:lnTo>
                <a:lnTo>
                  <a:pt x="0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9" name="Line 667"/>
          <xdr:cNvSpPr>
            <a:spLocks noChangeShapeType="1"/>
          </xdr:cNvSpPr>
        </xdr:nvSpPr>
        <xdr:spPr bwMode="auto">
          <a:xfrm flipH="1">
            <a:off x="7560884" y="3276081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" name="Line 668"/>
          <xdr:cNvSpPr>
            <a:spLocks noChangeShapeType="1"/>
          </xdr:cNvSpPr>
        </xdr:nvSpPr>
        <xdr:spPr bwMode="auto">
          <a:xfrm>
            <a:off x="7704150" y="3276081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" name="Line 669"/>
          <xdr:cNvSpPr>
            <a:spLocks noChangeShapeType="1"/>
          </xdr:cNvSpPr>
        </xdr:nvSpPr>
        <xdr:spPr bwMode="auto">
          <a:xfrm flipV="1">
            <a:off x="7723252" y="3149899"/>
            <a:ext cx="181470" cy="11647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670"/>
          <xdr:cNvSpPr>
            <a:spLocks noChangeShapeType="1"/>
          </xdr:cNvSpPr>
        </xdr:nvSpPr>
        <xdr:spPr bwMode="auto">
          <a:xfrm flipV="1">
            <a:off x="7904721" y="2982944"/>
            <a:ext cx="267429" cy="16695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Freeform 671"/>
          <xdr:cNvSpPr>
            <a:spLocks/>
          </xdr:cNvSpPr>
        </xdr:nvSpPr>
        <xdr:spPr bwMode="auto">
          <a:xfrm>
            <a:off x="7904721" y="3149899"/>
            <a:ext cx="171919" cy="126181"/>
          </a:xfrm>
          <a:custGeom>
            <a:avLst/>
            <a:gdLst>
              <a:gd name="T0" fmla="*/ 0 w 18"/>
              <a:gd name="T1" fmla="*/ 0 h 13"/>
              <a:gd name="T2" fmla="*/ 2147483647 w 18"/>
              <a:gd name="T3" fmla="*/ 2147483647 h 13"/>
              <a:gd name="T4" fmla="*/ 2147483647 w 18"/>
              <a:gd name="T5" fmla="*/ 2147483647 h 13"/>
              <a:gd name="T6" fmla="*/ 2147483647 w 18"/>
              <a:gd name="T7" fmla="*/ 2147483647 h 13"/>
              <a:gd name="T8" fmla="*/ 2147483647 w 18"/>
              <a:gd name="T9" fmla="*/ 2147483647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"/>
              <a:gd name="T16" fmla="*/ 0 h 13"/>
              <a:gd name="T17" fmla="*/ 18 w 18"/>
              <a:gd name="T18" fmla="*/ 13 h 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" h="13">
                <a:moveTo>
                  <a:pt x="0" y="0"/>
                </a:moveTo>
                <a:lnTo>
                  <a:pt x="3" y="1"/>
                </a:lnTo>
                <a:lnTo>
                  <a:pt x="8" y="5"/>
                </a:lnTo>
                <a:lnTo>
                  <a:pt x="14" y="10"/>
                </a:lnTo>
                <a:lnTo>
                  <a:pt x="18" y="1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74" name="Line 672"/>
          <xdr:cNvSpPr>
            <a:spLocks noChangeShapeType="1"/>
          </xdr:cNvSpPr>
        </xdr:nvSpPr>
        <xdr:spPr bwMode="auto">
          <a:xfrm flipH="1">
            <a:off x="8076640" y="3276081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5" name="Line 673"/>
          <xdr:cNvSpPr>
            <a:spLocks noChangeShapeType="1"/>
          </xdr:cNvSpPr>
        </xdr:nvSpPr>
        <xdr:spPr bwMode="auto">
          <a:xfrm flipV="1">
            <a:off x="8172150" y="2953826"/>
            <a:ext cx="28652" cy="291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674"/>
          <xdr:cNvSpPr>
            <a:spLocks noChangeShapeType="1"/>
          </xdr:cNvSpPr>
        </xdr:nvSpPr>
        <xdr:spPr bwMode="auto">
          <a:xfrm flipH="1">
            <a:off x="6533361" y="3443038"/>
            <a:ext cx="191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675"/>
          <xdr:cNvSpPr>
            <a:spLocks noChangeShapeType="1"/>
          </xdr:cNvSpPr>
        </xdr:nvSpPr>
        <xdr:spPr bwMode="auto">
          <a:xfrm flipH="1">
            <a:off x="6552463" y="3433330"/>
            <a:ext cx="47755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" name="Freeform 676"/>
          <xdr:cNvSpPr>
            <a:spLocks/>
          </xdr:cNvSpPr>
        </xdr:nvSpPr>
        <xdr:spPr bwMode="auto">
          <a:xfrm>
            <a:off x="6571565" y="3276081"/>
            <a:ext cx="219674" cy="157250"/>
          </a:xfrm>
          <a:custGeom>
            <a:avLst/>
            <a:gdLst>
              <a:gd name="T0" fmla="*/ 2147483647 w 23"/>
              <a:gd name="T1" fmla="*/ 2147483647 h 16"/>
              <a:gd name="T2" fmla="*/ 0 w 23"/>
              <a:gd name="T3" fmla="*/ 2147483647 h 16"/>
              <a:gd name="T4" fmla="*/ 2147483647 w 23"/>
              <a:gd name="T5" fmla="*/ 2147483647 h 16"/>
              <a:gd name="T6" fmla="*/ 2147483647 w 23"/>
              <a:gd name="T7" fmla="*/ 2147483647 h 16"/>
              <a:gd name="T8" fmla="*/ 2147483647 w 23"/>
              <a:gd name="T9" fmla="*/ 0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3"/>
              <a:gd name="T16" fmla="*/ 0 h 16"/>
              <a:gd name="T17" fmla="*/ 23 w 23"/>
              <a:gd name="T18" fmla="*/ 16 h 1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3" h="16">
                <a:moveTo>
                  <a:pt x="3" y="16"/>
                </a:moveTo>
                <a:lnTo>
                  <a:pt x="0" y="7"/>
                </a:lnTo>
                <a:lnTo>
                  <a:pt x="1" y="7"/>
                </a:lnTo>
                <a:lnTo>
                  <a:pt x="21" y="1"/>
                </a:lnTo>
                <a:lnTo>
                  <a:pt x="2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79" name="Line 677"/>
          <xdr:cNvSpPr>
            <a:spLocks noChangeShapeType="1"/>
          </xdr:cNvSpPr>
        </xdr:nvSpPr>
        <xdr:spPr bwMode="auto">
          <a:xfrm flipV="1">
            <a:off x="7579987" y="3276081"/>
            <a:ext cx="124164" cy="7960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Freeform 678"/>
          <xdr:cNvSpPr>
            <a:spLocks/>
          </xdr:cNvSpPr>
        </xdr:nvSpPr>
        <xdr:spPr bwMode="auto">
          <a:xfrm>
            <a:off x="7570436" y="3276081"/>
            <a:ext cx="66857" cy="324206"/>
          </a:xfrm>
          <a:custGeom>
            <a:avLst/>
            <a:gdLst>
              <a:gd name="T0" fmla="*/ 2147483647 w 7"/>
              <a:gd name="T1" fmla="*/ 2147483647 h 33"/>
              <a:gd name="T2" fmla="*/ 2147483647 w 7"/>
              <a:gd name="T3" fmla="*/ 2147483647 h 33"/>
              <a:gd name="T4" fmla="*/ 2147483647 w 7"/>
              <a:gd name="T5" fmla="*/ 2147483647 h 33"/>
              <a:gd name="T6" fmla="*/ 2147483647 w 7"/>
              <a:gd name="T7" fmla="*/ 2147483647 h 33"/>
              <a:gd name="T8" fmla="*/ 0 w 7"/>
              <a:gd name="T9" fmla="*/ 2147483647 h 33"/>
              <a:gd name="T10" fmla="*/ 0 w 7"/>
              <a:gd name="T11" fmla="*/ 0 h 3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33"/>
              <a:gd name="T20" fmla="*/ 7 w 7"/>
              <a:gd name="T21" fmla="*/ 33 h 3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33">
                <a:moveTo>
                  <a:pt x="7" y="33"/>
                </a:moveTo>
                <a:lnTo>
                  <a:pt x="4" y="23"/>
                </a:lnTo>
                <a:lnTo>
                  <a:pt x="2" y="12"/>
                </a:lnTo>
                <a:lnTo>
                  <a:pt x="1" y="7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81" name="Line 679"/>
          <xdr:cNvSpPr>
            <a:spLocks noChangeShapeType="1"/>
          </xdr:cNvSpPr>
        </xdr:nvSpPr>
        <xdr:spPr bwMode="auto">
          <a:xfrm>
            <a:off x="7637293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" name="Freeform 680"/>
          <xdr:cNvSpPr>
            <a:spLocks/>
          </xdr:cNvSpPr>
        </xdr:nvSpPr>
        <xdr:spPr bwMode="auto">
          <a:xfrm>
            <a:off x="8086191" y="3276081"/>
            <a:ext cx="85959" cy="69893"/>
          </a:xfrm>
          <a:custGeom>
            <a:avLst/>
            <a:gdLst>
              <a:gd name="T0" fmla="*/ 2147483647 w 9"/>
              <a:gd name="T1" fmla="*/ 2147483647 h 7"/>
              <a:gd name="T2" fmla="*/ 2147483647 w 9"/>
              <a:gd name="T3" fmla="*/ 2147483647 h 7"/>
              <a:gd name="T4" fmla="*/ 0 w 9"/>
              <a:gd name="T5" fmla="*/ 0 h 7"/>
              <a:gd name="T6" fmla="*/ 0 60000 65536"/>
              <a:gd name="T7" fmla="*/ 0 60000 65536"/>
              <a:gd name="T8" fmla="*/ 0 60000 65536"/>
              <a:gd name="T9" fmla="*/ 0 w 9"/>
              <a:gd name="T10" fmla="*/ 0 h 7"/>
              <a:gd name="T11" fmla="*/ 9 w 9"/>
              <a:gd name="T12" fmla="*/ 7 h 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7">
                <a:moveTo>
                  <a:pt x="9" y="7"/>
                </a:moveTo>
                <a:lnTo>
                  <a:pt x="6" y="5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83" name="Freeform 681"/>
          <xdr:cNvSpPr>
            <a:spLocks/>
          </xdr:cNvSpPr>
        </xdr:nvSpPr>
        <xdr:spPr bwMode="auto">
          <a:xfrm>
            <a:off x="8172150" y="3345975"/>
            <a:ext cx="179476" cy="157250"/>
          </a:xfrm>
          <a:custGeom>
            <a:avLst/>
            <a:gdLst>
              <a:gd name="T0" fmla="*/ 2147483647 w 19"/>
              <a:gd name="T1" fmla="*/ 2147483647 h 16"/>
              <a:gd name="T2" fmla="*/ 2147483647 w 19"/>
              <a:gd name="T3" fmla="*/ 2147483647 h 16"/>
              <a:gd name="T4" fmla="*/ 2147483647 w 19"/>
              <a:gd name="T5" fmla="*/ 2147483647 h 16"/>
              <a:gd name="T6" fmla="*/ 2147483647 w 19"/>
              <a:gd name="T7" fmla="*/ 2147483647 h 16"/>
              <a:gd name="T8" fmla="*/ 0 w 19"/>
              <a:gd name="T9" fmla="*/ 0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16"/>
              <a:gd name="T17" fmla="*/ 19 w 19"/>
              <a:gd name="T18" fmla="*/ 16 h 1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16">
                <a:moveTo>
                  <a:pt x="19" y="16"/>
                </a:moveTo>
                <a:lnTo>
                  <a:pt x="10" y="7"/>
                </a:lnTo>
                <a:lnTo>
                  <a:pt x="7" y="5"/>
                </a:lnTo>
                <a:lnTo>
                  <a:pt x="4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84" name="Freeform 682"/>
          <xdr:cNvSpPr>
            <a:spLocks/>
          </xdr:cNvSpPr>
        </xdr:nvSpPr>
        <xdr:spPr bwMode="auto">
          <a:xfrm>
            <a:off x="7515123" y="3600286"/>
            <a:ext cx="122170" cy="324206"/>
          </a:xfrm>
          <a:custGeom>
            <a:avLst/>
            <a:gdLst>
              <a:gd name="T0" fmla="*/ 0 w 13"/>
              <a:gd name="T1" fmla="*/ 2147483647 h 33"/>
              <a:gd name="T2" fmla="*/ 2147483647 w 13"/>
              <a:gd name="T3" fmla="*/ 2147483647 h 33"/>
              <a:gd name="T4" fmla="*/ 2147483647 w 13"/>
              <a:gd name="T5" fmla="*/ 2147483647 h 33"/>
              <a:gd name="T6" fmla="*/ 2147483647 w 13"/>
              <a:gd name="T7" fmla="*/ 2147483647 h 33"/>
              <a:gd name="T8" fmla="*/ 2147483647 w 13"/>
              <a:gd name="T9" fmla="*/ 2147483647 h 33"/>
              <a:gd name="T10" fmla="*/ 2147483647 w 13"/>
              <a:gd name="T11" fmla="*/ 0 h 3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3"/>
              <a:gd name="T19" fmla="*/ 0 h 33"/>
              <a:gd name="T20" fmla="*/ 13 w 13"/>
              <a:gd name="T21" fmla="*/ 33 h 3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3" h="33">
                <a:moveTo>
                  <a:pt x="0" y="33"/>
                </a:moveTo>
                <a:lnTo>
                  <a:pt x="1" y="23"/>
                </a:lnTo>
                <a:lnTo>
                  <a:pt x="6" y="11"/>
                </a:lnTo>
                <a:lnTo>
                  <a:pt x="7" y="3"/>
                </a:lnTo>
                <a:lnTo>
                  <a:pt x="13" y="2"/>
                </a:lnTo>
                <a:lnTo>
                  <a:pt x="1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85" name="Line 683"/>
          <xdr:cNvSpPr>
            <a:spLocks noChangeShapeType="1"/>
          </xdr:cNvSpPr>
        </xdr:nvSpPr>
        <xdr:spPr bwMode="auto">
          <a:xfrm>
            <a:off x="7515123" y="392449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6" name="Line 684"/>
          <xdr:cNvSpPr>
            <a:spLocks noChangeShapeType="1"/>
          </xdr:cNvSpPr>
        </xdr:nvSpPr>
        <xdr:spPr bwMode="auto">
          <a:xfrm>
            <a:off x="6552463" y="4209872"/>
            <a:ext cx="0" cy="388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7" name="Line 685"/>
          <xdr:cNvSpPr>
            <a:spLocks noChangeShapeType="1"/>
          </xdr:cNvSpPr>
        </xdr:nvSpPr>
        <xdr:spPr bwMode="auto">
          <a:xfrm>
            <a:off x="6552463" y="4248697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686"/>
          <xdr:cNvSpPr>
            <a:spLocks noChangeShapeType="1"/>
          </xdr:cNvSpPr>
        </xdr:nvSpPr>
        <xdr:spPr bwMode="auto">
          <a:xfrm>
            <a:off x="6552463" y="4248697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Freeform 687"/>
          <xdr:cNvSpPr>
            <a:spLocks/>
          </xdr:cNvSpPr>
        </xdr:nvSpPr>
        <xdr:spPr bwMode="auto">
          <a:xfrm>
            <a:off x="7457816" y="3924493"/>
            <a:ext cx="57307" cy="324205"/>
          </a:xfrm>
          <a:custGeom>
            <a:avLst/>
            <a:gdLst>
              <a:gd name="T0" fmla="*/ 2147483647 w 6"/>
              <a:gd name="T1" fmla="*/ 0 h 33"/>
              <a:gd name="T2" fmla="*/ 2147483647 w 6"/>
              <a:gd name="T3" fmla="*/ 2147483647 h 33"/>
              <a:gd name="T4" fmla="*/ 2147483647 w 6"/>
              <a:gd name="T5" fmla="*/ 2147483647 h 33"/>
              <a:gd name="T6" fmla="*/ 2147483647 w 6"/>
              <a:gd name="T7" fmla="*/ 2147483647 h 33"/>
              <a:gd name="T8" fmla="*/ 2147483647 w 6"/>
              <a:gd name="T9" fmla="*/ 2147483647 h 33"/>
              <a:gd name="T10" fmla="*/ 2147483647 w 6"/>
              <a:gd name="T11" fmla="*/ 2147483647 h 33"/>
              <a:gd name="T12" fmla="*/ 2147483647 w 6"/>
              <a:gd name="T13" fmla="*/ 2147483647 h 33"/>
              <a:gd name="T14" fmla="*/ 2147483647 w 6"/>
              <a:gd name="T15" fmla="*/ 2147483647 h 33"/>
              <a:gd name="T16" fmla="*/ 2147483647 w 6"/>
              <a:gd name="T17" fmla="*/ 2147483647 h 33"/>
              <a:gd name="T18" fmla="*/ 2147483647 w 6"/>
              <a:gd name="T19" fmla="*/ 2147483647 h 33"/>
              <a:gd name="T20" fmla="*/ 2147483647 w 6"/>
              <a:gd name="T21" fmla="*/ 2147483647 h 33"/>
              <a:gd name="T22" fmla="*/ 2147483647 w 6"/>
              <a:gd name="T23" fmla="*/ 2147483647 h 33"/>
              <a:gd name="T24" fmla="*/ 2147483647 w 6"/>
              <a:gd name="T25" fmla="*/ 2147483647 h 33"/>
              <a:gd name="T26" fmla="*/ 2147483647 w 6"/>
              <a:gd name="T27" fmla="*/ 2147483647 h 33"/>
              <a:gd name="T28" fmla="*/ 2147483647 w 6"/>
              <a:gd name="T29" fmla="*/ 2147483647 h 33"/>
              <a:gd name="T30" fmla="*/ 0 w 6"/>
              <a:gd name="T31" fmla="*/ 2147483647 h 33"/>
              <a:gd name="T32" fmla="*/ 2147483647 w 6"/>
              <a:gd name="T33" fmla="*/ 2147483647 h 33"/>
              <a:gd name="T34" fmla="*/ 0 w 6"/>
              <a:gd name="T35" fmla="*/ 2147483647 h 33"/>
              <a:gd name="T36" fmla="*/ 0 w 6"/>
              <a:gd name="T37" fmla="*/ 2147483647 h 33"/>
              <a:gd name="T38" fmla="*/ 0 w 6"/>
              <a:gd name="T39" fmla="*/ 2147483647 h 3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6"/>
              <a:gd name="T61" fmla="*/ 0 h 33"/>
              <a:gd name="T62" fmla="*/ 6 w 6"/>
              <a:gd name="T63" fmla="*/ 33 h 3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6" h="33">
                <a:moveTo>
                  <a:pt x="6" y="0"/>
                </a:moveTo>
                <a:lnTo>
                  <a:pt x="6" y="4"/>
                </a:lnTo>
                <a:lnTo>
                  <a:pt x="4" y="4"/>
                </a:lnTo>
                <a:lnTo>
                  <a:pt x="4" y="5"/>
                </a:lnTo>
                <a:lnTo>
                  <a:pt x="3" y="7"/>
                </a:lnTo>
                <a:lnTo>
                  <a:pt x="3" y="9"/>
                </a:lnTo>
                <a:lnTo>
                  <a:pt x="2" y="14"/>
                </a:lnTo>
                <a:lnTo>
                  <a:pt x="1" y="18"/>
                </a:lnTo>
                <a:lnTo>
                  <a:pt x="1" y="19"/>
                </a:lnTo>
                <a:lnTo>
                  <a:pt x="1" y="21"/>
                </a:lnTo>
                <a:lnTo>
                  <a:pt x="1" y="22"/>
                </a:lnTo>
                <a:lnTo>
                  <a:pt x="1" y="24"/>
                </a:lnTo>
                <a:lnTo>
                  <a:pt x="1" y="26"/>
                </a:lnTo>
                <a:lnTo>
                  <a:pt x="1" y="29"/>
                </a:lnTo>
                <a:lnTo>
                  <a:pt x="0" y="30"/>
                </a:lnTo>
                <a:lnTo>
                  <a:pt x="1" y="31"/>
                </a:lnTo>
                <a:lnTo>
                  <a:pt x="0" y="31"/>
                </a:lnTo>
                <a:lnTo>
                  <a:pt x="0" y="32"/>
                </a:lnTo>
                <a:lnTo>
                  <a:pt x="0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0" name="Line 688"/>
          <xdr:cNvSpPr>
            <a:spLocks noChangeShapeType="1"/>
          </xdr:cNvSpPr>
        </xdr:nvSpPr>
        <xdr:spPr bwMode="auto">
          <a:xfrm>
            <a:off x="7457816" y="4248697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1" name="Freeform 689"/>
          <xdr:cNvSpPr>
            <a:spLocks/>
          </xdr:cNvSpPr>
        </xdr:nvSpPr>
        <xdr:spPr bwMode="auto">
          <a:xfrm>
            <a:off x="8105294" y="4139979"/>
            <a:ext cx="0" cy="108718"/>
          </a:xfrm>
          <a:custGeom>
            <a:avLst/>
            <a:gdLst>
              <a:gd name="T0" fmla="*/ 0 h 11"/>
              <a:gd name="T1" fmla="*/ 2147483647 h 11"/>
              <a:gd name="T2" fmla="*/ 2147483647 h 11"/>
              <a:gd name="T3" fmla="*/ 0 60000 65536"/>
              <a:gd name="T4" fmla="*/ 0 60000 65536"/>
              <a:gd name="T5" fmla="*/ 0 60000 65536"/>
              <a:gd name="T6" fmla="*/ 0 h 11"/>
              <a:gd name="T7" fmla="*/ 11 h 11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11">
                <a:moveTo>
                  <a:pt x="0" y="0"/>
                </a:moveTo>
                <a:lnTo>
                  <a:pt x="0" y="2"/>
                </a:lnTo>
                <a:lnTo>
                  <a:pt x="0" y="1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2" name="Freeform 690"/>
          <xdr:cNvSpPr>
            <a:spLocks/>
          </xdr:cNvSpPr>
        </xdr:nvSpPr>
        <xdr:spPr bwMode="auto">
          <a:xfrm>
            <a:off x="8038436" y="4110860"/>
            <a:ext cx="133714" cy="79599"/>
          </a:xfrm>
          <a:custGeom>
            <a:avLst/>
            <a:gdLst>
              <a:gd name="T0" fmla="*/ 0 w 14"/>
              <a:gd name="T1" fmla="*/ 2147483647 h 8"/>
              <a:gd name="T2" fmla="*/ 2147483647 w 14"/>
              <a:gd name="T3" fmla="*/ 2147483647 h 8"/>
              <a:gd name="T4" fmla="*/ 2147483647 w 14"/>
              <a:gd name="T5" fmla="*/ 2147483647 h 8"/>
              <a:gd name="T6" fmla="*/ 2147483647 w 14"/>
              <a:gd name="T7" fmla="*/ 0 h 8"/>
              <a:gd name="T8" fmla="*/ 0 60000 65536"/>
              <a:gd name="T9" fmla="*/ 0 60000 65536"/>
              <a:gd name="T10" fmla="*/ 0 60000 65536"/>
              <a:gd name="T11" fmla="*/ 0 60000 65536"/>
              <a:gd name="T12" fmla="*/ 0 w 14"/>
              <a:gd name="T13" fmla="*/ 0 h 8"/>
              <a:gd name="T14" fmla="*/ 14 w 14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" h="8">
                <a:moveTo>
                  <a:pt x="0" y="8"/>
                </a:moveTo>
                <a:lnTo>
                  <a:pt x="3" y="5"/>
                </a:lnTo>
                <a:lnTo>
                  <a:pt x="8" y="2"/>
                </a:lnTo>
                <a:lnTo>
                  <a:pt x="14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3" name="Line 691"/>
          <xdr:cNvSpPr>
            <a:spLocks noChangeShapeType="1"/>
          </xdr:cNvSpPr>
        </xdr:nvSpPr>
        <xdr:spPr bwMode="auto">
          <a:xfrm flipV="1">
            <a:off x="8009782" y="4190459"/>
            <a:ext cx="28652" cy="5823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4" name="Line 692"/>
          <xdr:cNvSpPr>
            <a:spLocks noChangeShapeType="1"/>
          </xdr:cNvSpPr>
        </xdr:nvSpPr>
        <xdr:spPr bwMode="auto">
          <a:xfrm>
            <a:off x="8105294" y="4248697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5" name="Line 693"/>
          <xdr:cNvSpPr>
            <a:spLocks noChangeShapeType="1"/>
          </xdr:cNvSpPr>
        </xdr:nvSpPr>
        <xdr:spPr bwMode="auto">
          <a:xfrm>
            <a:off x="8009782" y="4248697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Freeform 694"/>
          <xdr:cNvSpPr>
            <a:spLocks/>
          </xdr:cNvSpPr>
        </xdr:nvSpPr>
        <xdr:spPr bwMode="auto">
          <a:xfrm>
            <a:off x="8172150" y="4062328"/>
            <a:ext cx="179476" cy="48531"/>
          </a:xfrm>
          <a:custGeom>
            <a:avLst/>
            <a:gdLst>
              <a:gd name="T0" fmla="*/ 0 w 19"/>
              <a:gd name="T1" fmla="*/ 2147483647 h 5"/>
              <a:gd name="T2" fmla="*/ 2147483647 w 19"/>
              <a:gd name="T3" fmla="*/ 2147483647 h 5"/>
              <a:gd name="T4" fmla="*/ 2147483647 w 19"/>
              <a:gd name="T5" fmla="*/ 0 h 5"/>
              <a:gd name="T6" fmla="*/ 2147483647 w 19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19"/>
              <a:gd name="T13" fmla="*/ 0 h 5"/>
              <a:gd name="T14" fmla="*/ 19 w 19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9" h="5">
                <a:moveTo>
                  <a:pt x="0" y="5"/>
                </a:moveTo>
                <a:lnTo>
                  <a:pt x="1" y="4"/>
                </a:lnTo>
                <a:lnTo>
                  <a:pt x="14" y="0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7" name="Freeform 695"/>
          <xdr:cNvSpPr>
            <a:spLocks/>
          </xdr:cNvSpPr>
        </xdr:nvSpPr>
        <xdr:spPr bwMode="auto">
          <a:xfrm>
            <a:off x="6552463" y="4258403"/>
            <a:ext cx="76409" cy="275675"/>
          </a:xfrm>
          <a:custGeom>
            <a:avLst/>
            <a:gdLst>
              <a:gd name="T0" fmla="*/ 0 w 8"/>
              <a:gd name="T1" fmla="*/ 0 h 28"/>
              <a:gd name="T2" fmla="*/ 0 w 8"/>
              <a:gd name="T3" fmla="*/ 2147483647 h 28"/>
              <a:gd name="T4" fmla="*/ 2147483647 w 8"/>
              <a:gd name="T5" fmla="*/ 2147483647 h 28"/>
              <a:gd name="T6" fmla="*/ 2147483647 w 8"/>
              <a:gd name="T7" fmla="*/ 2147483647 h 28"/>
              <a:gd name="T8" fmla="*/ 2147483647 w 8"/>
              <a:gd name="T9" fmla="*/ 2147483647 h 28"/>
              <a:gd name="T10" fmla="*/ 2147483647 w 8"/>
              <a:gd name="T11" fmla="*/ 2147483647 h 28"/>
              <a:gd name="T12" fmla="*/ 2147483647 w 8"/>
              <a:gd name="T13" fmla="*/ 2147483647 h 28"/>
              <a:gd name="T14" fmla="*/ 2147483647 w 8"/>
              <a:gd name="T15" fmla="*/ 2147483647 h 28"/>
              <a:gd name="T16" fmla="*/ 2147483647 w 8"/>
              <a:gd name="T17" fmla="*/ 2147483647 h 28"/>
              <a:gd name="T18" fmla="*/ 2147483647 w 8"/>
              <a:gd name="T19" fmla="*/ 2147483647 h 28"/>
              <a:gd name="T20" fmla="*/ 2147483647 w 8"/>
              <a:gd name="T21" fmla="*/ 2147483647 h 28"/>
              <a:gd name="T22" fmla="*/ 2147483647 w 8"/>
              <a:gd name="T23" fmla="*/ 2147483647 h 28"/>
              <a:gd name="T24" fmla="*/ 2147483647 w 8"/>
              <a:gd name="T25" fmla="*/ 2147483647 h 28"/>
              <a:gd name="T26" fmla="*/ 2147483647 w 8"/>
              <a:gd name="T27" fmla="*/ 2147483647 h 28"/>
              <a:gd name="T28" fmla="*/ 2147483647 w 8"/>
              <a:gd name="T29" fmla="*/ 2147483647 h 28"/>
              <a:gd name="T30" fmla="*/ 2147483647 w 8"/>
              <a:gd name="T31" fmla="*/ 2147483647 h 28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8"/>
              <a:gd name="T49" fmla="*/ 0 h 28"/>
              <a:gd name="T50" fmla="*/ 8 w 8"/>
              <a:gd name="T51" fmla="*/ 28 h 28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8" h="28">
                <a:moveTo>
                  <a:pt x="0" y="0"/>
                </a:moveTo>
                <a:lnTo>
                  <a:pt x="0" y="1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9"/>
                </a:lnTo>
                <a:lnTo>
                  <a:pt x="2" y="13"/>
                </a:lnTo>
                <a:lnTo>
                  <a:pt x="1" y="14"/>
                </a:lnTo>
                <a:lnTo>
                  <a:pt x="5" y="16"/>
                </a:lnTo>
                <a:lnTo>
                  <a:pt x="6" y="17"/>
                </a:lnTo>
                <a:lnTo>
                  <a:pt x="8" y="17"/>
                </a:lnTo>
                <a:lnTo>
                  <a:pt x="5" y="19"/>
                </a:lnTo>
                <a:lnTo>
                  <a:pt x="5" y="22"/>
                </a:lnTo>
                <a:lnTo>
                  <a:pt x="3" y="27"/>
                </a:lnTo>
                <a:lnTo>
                  <a:pt x="3" y="2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8" name="Freeform 696"/>
          <xdr:cNvSpPr>
            <a:spLocks/>
          </xdr:cNvSpPr>
        </xdr:nvSpPr>
        <xdr:spPr bwMode="auto">
          <a:xfrm>
            <a:off x="6552463" y="4473891"/>
            <a:ext cx="267429" cy="60187"/>
          </a:xfrm>
          <a:custGeom>
            <a:avLst/>
            <a:gdLst>
              <a:gd name="T0" fmla="*/ 0 w 28"/>
              <a:gd name="T1" fmla="*/ 2147483647 h 6"/>
              <a:gd name="T2" fmla="*/ 2147483647 w 28"/>
              <a:gd name="T3" fmla="*/ 2147483647 h 6"/>
              <a:gd name="T4" fmla="*/ 2147483647 w 28"/>
              <a:gd name="T5" fmla="*/ 2147483647 h 6"/>
              <a:gd name="T6" fmla="*/ 2147483647 w 28"/>
              <a:gd name="T7" fmla="*/ 2147483647 h 6"/>
              <a:gd name="T8" fmla="*/ 2147483647 w 28"/>
              <a:gd name="T9" fmla="*/ 2147483647 h 6"/>
              <a:gd name="T10" fmla="*/ 2147483647 w 28"/>
              <a:gd name="T11" fmla="*/ 0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8"/>
              <a:gd name="T19" fmla="*/ 0 h 6"/>
              <a:gd name="T20" fmla="*/ 28 w 28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8" h="6">
                <a:moveTo>
                  <a:pt x="0" y="6"/>
                </a:moveTo>
                <a:lnTo>
                  <a:pt x="3" y="6"/>
                </a:lnTo>
                <a:lnTo>
                  <a:pt x="5" y="6"/>
                </a:lnTo>
                <a:lnTo>
                  <a:pt x="15" y="4"/>
                </a:lnTo>
                <a:lnTo>
                  <a:pt x="16" y="4"/>
                </a:lnTo>
                <a:lnTo>
                  <a:pt x="2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9" name="Freeform 697"/>
          <xdr:cNvSpPr>
            <a:spLocks/>
          </xdr:cNvSpPr>
        </xdr:nvSpPr>
        <xdr:spPr bwMode="auto">
          <a:xfrm>
            <a:off x="6819892" y="4444772"/>
            <a:ext cx="189027" cy="29119"/>
          </a:xfrm>
          <a:custGeom>
            <a:avLst/>
            <a:gdLst>
              <a:gd name="T0" fmla="*/ 0 w 20"/>
              <a:gd name="T1" fmla="*/ 2147483647 h 3"/>
              <a:gd name="T2" fmla="*/ 2147483647 w 20"/>
              <a:gd name="T3" fmla="*/ 0 h 3"/>
              <a:gd name="T4" fmla="*/ 2147483647 w 20"/>
              <a:gd name="T5" fmla="*/ 2147483647 h 3"/>
              <a:gd name="T6" fmla="*/ 2147483647 w 20"/>
              <a:gd name="T7" fmla="*/ 2147483647 h 3"/>
              <a:gd name="T8" fmla="*/ 2147483647 w 20"/>
              <a:gd name="T9" fmla="*/ 2147483647 h 3"/>
              <a:gd name="T10" fmla="*/ 2147483647 w 20"/>
              <a:gd name="T11" fmla="*/ 2147483647 h 3"/>
              <a:gd name="T12" fmla="*/ 2147483647 w 20"/>
              <a:gd name="T13" fmla="*/ 2147483647 h 3"/>
              <a:gd name="T14" fmla="*/ 2147483647 w 20"/>
              <a:gd name="T15" fmla="*/ 2147483647 h 3"/>
              <a:gd name="T16" fmla="*/ 2147483647 w 20"/>
              <a:gd name="T17" fmla="*/ 2147483647 h 3"/>
              <a:gd name="T18" fmla="*/ 2147483647 w 20"/>
              <a:gd name="T19" fmla="*/ 2147483647 h 3"/>
              <a:gd name="T20" fmla="*/ 2147483647 w 20"/>
              <a:gd name="T21" fmla="*/ 2147483647 h 3"/>
              <a:gd name="T22" fmla="*/ 2147483647 w 20"/>
              <a:gd name="T23" fmla="*/ 2147483647 h 3"/>
              <a:gd name="T24" fmla="*/ 2147483647 w 20"/>
              <a:gd name="T25" fmla="*/ 2147483647 h 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0"/>
              <a:gd name="T40" fmla="*/ 0 h 3"/>
              <a:gd name="T41" fmla="*/ 20 w 20"/>
              <a:gd name="T42" fmla="*/ 3 h 3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0" h="3">
                <a:moveTo>
                  <a:pt x="0" y="3"/>
                </a:moveTo>
                <a:lnTo>
                  <a:pt x="11" y="0"/>
                </a:lnTo>
                <a:lnTo>
                  <a:pt x="11" y="1"/>
                </a:lnTo>
                <a:lnTo>
                  <a:pt x="12" y="1"/>
                </a:lnTo>
                <a:lnTo>
                  <a:pt x="13" y="2"/>
                </a:lnTo>
                <a:lnTo>
                  <a:pt x="14" y="2"/>
                </a:lnTo>
                <a:lnTo>
                  <a:pt x="15" y="2"/>
                </a:lnTo>
                <a:lnTo>
                  <a:pt x="16" y="2"/>
                </a:lnTo>
                <a:lnTo>
                  <a:pt x="2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0" name="Line 698"/>
          <xdr:cNvSpPr>
            <a:spLocks noChangeShapeType="1"/>
          </xdr:cNvSpPr>
        </xdr:nvSpPr>
        <xdr:spPr bwMode="auto">
          <a:xfrm flipV="1">
            <a:off x="7008918" y="4454478"/>
            <a:ext cx="38204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Freeform 699"/>
          <xdr:cNvSpPr>
            <a:spLocks/>
          </xdr:cNvSpPr>
        </xdr:nvSpPr>
        <xdr:spPr bwMode="auto">
          <a:xfrm>
            <a:off x="7047123" y="4454478"/>
            <a:ext cx="191020" cy="118424"/>
          </a:xfrm>
          <a:custGeom>
            <a:avLst/>
            <a:gdLst>
              <a:gd name="T0" fmla="*/ 0 w 20"/>
              <a:gd name="T1" fmla="*/ 0 h 12"/>
              <a:gd name="T2" fmla="*/ 2147483647 w 20"/>
              <a:gd name="T3" fmla="*/ 2147483647 h 12"/>
              <a:gd name="T4" fmla="*/ 2147483647 w 20"/>
              <a:gd name="T5" fmla="*/ 2147483647 h 12"/>
              <a:gd name="T6" fmla="*/ 2147483647 w 20"/>
              <a:gd name="T7" fmla="*/ 2147483647 h 12"/>
              <a:gd name="T8" fmla="*/ 2147483647 w 20"/>
              <a:gd name="T9" fmla="*/ 2147483647 h 12"/>
              <a:gd name="T10" fmla="*/ 2147483647 w 20"/>
              <a:gd name="T11" fmla="*/ 2147483647 h 12"/>
              <a:gd name="T12" fmla="*/ 2147483647 w 20"/>
              <a:gd name="T13" fmla="*/ 2147483647 h 12"/>
              <a:gd name="T14" fmla="*/ 2147483647 w 20"/>
              <a:gd name="T15" fmla="*/ 2147483647 h 12"/>
              <a:gd name="T16" fmla="*/ 2147483647 w 20"/>
              <a:gd name="T17" fmla="*/ 2147483647 h 1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0"/>
              <a:gd name="T28" fmla="*/ 0 h 12"/>
              <a:gd name="T29" fmla="*/ 20 w 20"/>
              <a:gd name="T30" fmla="*/ 12 h 1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0" h="12">
                <a:moveTo>
                  <a:pt x="0" y="0"/>
                </a:moveTo>
                <a:lnTo>
                  <a:pt x="2" y="1"/>
                </a:lnTo>
                <a:lnTo>
                  <a:pt x="5" y="2"/>
                </a:lnTo>
                <a:lnTo>
                  <a:pt x="8" y="3"/>
                </a:lnTo>
                <a:lnTo>
                  <a:pt x="10" y="5"/>
                </a:lnTo>
                <a:lnTo>
                  <a:pt x="12" y="6"/>
                </a:lnTo>
                <a:lnTo>
                  <a:pt x="15" y="8"/>
                </a:lnTo>
                <a:lnTo>
                  <a:pt x="16" y="9"/>
                </a:lnTo>
                <a:lnTo>
                  <a:pt x="20" y="1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2" name="Line 700"/>
          <xdr:cNvSpPr>
            <a:spLocks noChangeShapeType="1"/>
          </xdr:cNvSpPr>
        </xdr:nvSpPr>
        <xdr:spPr bwMode="auto">
          <a:xfrm>
            <a:off x="7238143" y="4572903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3" name="Freeform 701"/>
          <xdr:cNvSpPr>
            <a:spLocks/>
          </xdr:cNvSpPr>
        </xdr:nvSpPr>
        <xdr:spPr bwMode="auto">
          <a:xfrm>
            <a:off x="7467368" y="4258403"/>
            <a:ext cx="38204" cy="314499"/>
          </a:xfrm>
          <a:custGeom>
            <a:avLst/>
            <a:gdLst>
              <a:gd name="T0" fmla="*/ 0 w 4"/>
              <a:gd name="T1" fmla="*/ 0 h 32"/>
              <a:gd name="T2" fmla="*/ 2147483647 w 4"/>
              <a:gd name="T3" fmla="*/ 2147483647 h 32"/>
              <a:gd name="T4" fmla="*/ 2147483647 w 4"/>
              <a:gd name="T5" fmla="*/ 2147483647 h 32"/>
              <a:gd name="T6" fmla="*/ 2147483647 w 4"/>
              <a:gd name="T7" fmla="*/ 2147483647 h 32"/>
              <a:gd name="T8" fmla="*/ 2147483647 w 4"/>
              <a:gd name="T9" fmla="*/ 2147483647 h 32"/>
              <a:gd name="T10" fmla="*/ 2147483647 w 4"/>
              <a:gd name="T11" fmla="*/ 2147483647 h 32"/>
              <a:gd name="T12" fmla="*/ 2147483647 w 4"/>
              <a:gd name="T13" fmla="*/ 2147483647 h 3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32"/>
              <a:gd name="T23" fmla="*/ 4 w 4"/>
              <a:gd name="T24" fmla="*/ 32 h 3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32">
                <a:moveTo>
                  <a:pt x="0" y="0"/>
                </a:moveTo>
                <a:lnTo>
                  <a:pt x="1" y="10"/>
                </a:lnTo>
                <a:lnTo>
                  <a:pt x="1" y="17"/>
                </a:lnTo>
                <a:lnTo>
                  <a:pt x="2" y="21"/>
                </a:lnTo>
                <a:lnTo>
                  <a:pt x="3" y="26"/>
                </a:lnTo>
                <a:lnTo>
                  <a:pt x="4" y="31"/>
                </a:lnTo>
                <a:lnTo>
                  <a:pt x="4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4" name="Freeform 702"/>
          <xdr:cNvSpPr>
            <a:spLocks/>
          </xdr:cNvSpPr>
        </xdr:nvSpPr>
        <xdr:spPr bwMode="auto">
          <a:xfrm>
            <a:off x="7467368" y="4495253"/>
            <a:ext cx="255884" cy="77651"/>
          </a:xfrm>
          <a:custGeom>
            <a:avLst/>
            <a:gdLst>
              <a:gd name="T0" fmla="*/ 0 w 27"/>
              <a:gd name="T1" fmla="*/ 2147483647 h 8"/>
              <a:gd name="T2" fmla="*/ 2147483647 w 27"/>
              <a:gd name="T3" fmla="*/ 2147483647 h 8"/>
              <a:gd name="T4" fmla="*/ 2147483647 w 27"/>
              <a:gd name="T5" fmla="*/ 2147483647 h 8"/>
              <a:gd name="T6" fmla="*/ 2147483647 w 27"/>
              <a:gd name="T7" fmla="*/ 0 h 8"/>
              <a:gd name="T8" fmla="*/ 0 60000 65536"/>
              <a:gd name="T9" fmla="*/ 0 60000 65536"/>
              <a:gd name="T10" fmla="*/ 0 60000 65536"/>
              <a:gd name="T11" fmla="*/ 0 60000 65536"/>
              <a:gd name="T12" fmla="*/ 0 w 27"/>
              <a:gd name="T13" fmla="*/ 0 h 8"/>
              <a:gd name="T14" fmla="*/ 27 w 27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7" h="8">
                <a:moveTo>
                  <a:pt x="0" y="8"/>
                </a:moveTo>
                <a:lnTo>
                  <a:pt x="1" y="7"/>
                </a:lnTo>
                <a:lnTo>
                  <a:pt x="6" y="4"/>
                </a:lnTo>
                <a:lnTo>
                  <a:pt x="2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5" name="Line 703"/>
          <xdr:cNvSpPr>
            <a:spLocks noChangeShapeType="1"/>
          </xdr:cNvSpPr>
        </xdr:nvSpPr>
        <xdr:spPr bwMode="auto">
          <a:xfrm flipV="1">
            <a:off x="7457816" y="4572903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6" name="Line 704"/>
          <xdr:cNvSpPr>
            <a:spLocks noChangeShapeType="1"/>
          </xdr:cNvSpPr>
        </xdr:nvSpPr>
        <xdr:spPr bwMode="auto">
          <a:xfrm>
            <a:off x="7505572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7" name="Freeform 705"/>
          <xdr:cNvSpPr>
            <a:spLocks/>
          </xdr:cNvSpPr>
        </xdr:nvSpPr>
        <xdr:spPr bwMode="auto">
          <a:xfrm>
            <a:off x="7723252" y="4435066"/>
            <a:ext cx="181470" cy="60187"/>
          </a:xfrm>
          <a:custGeom>
            <a:avLst/>
            <a:gdLst>
              <a:gd name="T0" fmla="*/ 0 w 19"/>
              <a:gd name="T1" fmla="*/ 2147483647 h 6"/>
              <a:gd name="T2" fmla="*/ 2147483647 w 19"/>
              <a:gd name="T3" fmla="*/ 2147483647 h 6"/>
              <a:gd name="T4" fmla="*/ 2147483647 w 19"/>
              <a:gd name="T5" fmla="*/ 2147483647 h 6"/>
              <a:gd name="T6" fmla="*/ 2147483647 w 19"/>
              <a:gd name="T7" fmla="*/ 2147483647 h 6"/>
              <a:gd name="T8" fmla="*/ 2147483647 w 19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6"/>
              <a:gd name="T17" fmla="*/ 19 w 19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6">
                <a:moveTo>
                  <a:pt x="0" y="6"/>
                </a:moveTo>
                <a:lnTo>
                  <a:pt x="13" y="4"/>
                </a:lnTo>
                <a:lnTo>
                  <a:pt x="16" y="3"/>
                </a:lnTo>
                <a:lnTo>
                  <a:pt x="18" y="1"/>
                </a:lnTo>
                <a:lnTo>
                  <a:pt x="19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8" name="Line 706"/>
          <xdr:cNvSpPr>
            <a:spLocks noChangeShapeType="1"/>
          </xdr:cNvSpPr>
        </xdr:nvSpPr>
        <xdr:spPr bwMode="auto">
          <a:xfrm>
            <a:off x="8105294" y="457290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Freeform 707"/>
          <xdr:cNvSpPr>
            <a:spLocks/>
          </xdr:cNvSpPr>
        </xdr:nvSpPr>
        <xdr:spPr bwMode="auto">
          <a:xfrm>
            <a:off x="8095742" y="4258403"/>
            <a:ext cx="9551" cy="314499"/>
          </a:xfrm>
          <a:custGeom>
            <a:avLst/>
            <a:gdLst>
              <a:gd name="T0" fmla="*/ 2147483647 w 1"/>
              <a:gd name="T1" fmla="*/ 0 h 32"/>
              <a:gd name="T2" fmla="*/ 2147483647 w 1"/>
              <a:gd name="T3" fmla="*/ 2147483647 h 32"/>
              <a:gd name="T4" fmla="*/ 2147483647 w 1"/>
              <a:gd name="T5" fmla="*/ 2147483647 h 32"/>
              <a:gd name="T6" fmla="*/ 0 w 1"/>
              <a:gd name="T7" fmla="*/ 2147483647 h 32"/>
              <a:gd name="T8" fmla="*/ 0 w 1"/>
              <a:gd name="T9" fmla="*/ 2147483647 h 32"/>
              <a:gd name="T10" fmla="*/ 0 w 1"/>
              <a:gd name="T11" fmla="*/ 2147483647 h 32"/>
              <a:gd name="T12" fmla="*/ 0 w 1"/>
              <a:gd name="T13" fmla="*/ 2147483647 h 32"/>
              <a:gd name="T14" fmla="*/ 0 w 1"/>
              <a:gd name="T15" fmla="*/ 2147483647 h 32"/>
              <a:gd name="T16" fmla="*/ 0 w 1"/>
              <a:gd name="T17" fmla="*/ 2147483647 h 32"/>
              <a:gd name="T18" fmla="*/ 2147483647 w 1"/>
              <a:gd name="T19" fmla="*/ 2147483647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"/>
              <a:gd name="T31" fmla="*/ 0 h 32"/>
              <a:gd name="T32" fmla="*/ 1 w 1"/>
              <a:gd name="T33" fmla="*/ 32 h 3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" h="32">
                <a:moveTo>
                  <a:pt x="1" y="0"/>
                </a:moveTo>
                <a:lnTo>
                  <a:pt x="1" y="1"/>
                </a:lnTo>
                <a:lnTo>
                  <a:pt x="1" y="3"/>
                </a:lnTo>
                <a:lnTo>
                  <a:pt x="0" y="10"/>
                </a:lnTo>
                <a:lnTo>
                  <a:pt x="0" y="16"/>
                </a:lnTo>
                <a:lnTo>
                  <a:pt x="0" y="18"/>
                </a:lnTo>
                <a:lnTo>
                  <a:pt x="0" y="22"/>
                </a:lnTo>
                <a:lnTo>
                  <a:pt x="0" y="23"/>
                </a:lnTo>
                <a:lnTo>
                  <a:pt x="1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0" name="Line 708"/>
          <xdr:cNvSpPr>
            <a:spLocks noChangeShapeType="1"/>
          </xdr:cNvSpPr>
        </xdr:nvSpPr>
        <xdr:spPr bwMode="auto">
          <a:xfrm flipH="1">
            <a:off x="7904721" y="4258403"/>
            <a:ext cx="105061" cy="17666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1" name="Line 709"/>
          <xdr:cNvSpPr>
            <a:spLocks noChangeShapeType="1"/>
          </xdr:cNvSpPr>
        </xdr:nvSpPr>
        <xdr:spPr bwMode="auto">
          <a:xfrm>
            <a:off x="8105294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710"/>
          <xdr:cNvSpPr>
            <a:spLocks noChangeShapeType="1"/>
          </xdr:cNvSpPr>
        </xdr:nvSpPr>
        <xdr:spPr bwMode="auto">
          <a:xfrm>
            <a:off x="7266795" y="4592315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711"/>
          <xdr:cNvSpPr>
            <a:spLocks noChangeShapeType="1"/>
          </xdr:cNvSpPr>
        </xdr:nvSpPr>
        <xdr:spPr bwMode="auto">
          <a:xfrm>
            <a:off x="7247694" y="4582609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4" name="Line 712"/>
          <xdr:cNvSpPr>
            <a:spLocks noChangeShapeType="1"/>
          </xdr:cNvSpPr>
        </xdr:nvSpPr>
        <xdr:spPr bwMode="auto">
          <a:xfrm>
            <a:off x="7457816" y="458260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5" name="Line 713"/>
          <xdr:cNvSpPr>
            <a:spLocks noChangeShapeType="1"/>
          </xdr:cNvSpPr>
        </xdr:nvSpPr>
        <xdr:spPr bwMode="auto">
          <a:xfrm>
            <a:off x="8810075" y="2815987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714"/>
          <xdr:cNvSpPr>
            <a:spLocks noChangeShapeType="1"/>
          </xdr:cNvSpPr>
        </xdr:nvSpPr>
        <xdr:spPr bwMode="auto">
          <a:xfrm>
            <a:off x="8970450" y="2944118"/>
            <a:ext cx="28652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Freeform 715"/>
          <xdr:cNvSpPr>
            <a:spLocks/>
          </xdr:cNvSpPr>
        </xdr:nvSpPr>
        <xdr:spPr bwMode="auto">
          <a:xfrm>
            <a:off x="8810075" y="2825694"/>
            <a:ext cx="160375" cy="118425"/>
          </a:xfrm>
          <a:custGeom>
            <a:avLst/>
            <a:gdLst>
              <a:gd name="T0" fmla="*/ 2147483647 w 17"/>
              <a:gd name="T1" fmla="*/ 2147483647 h 12"/>
              <a:gd name="T2" fmla="*/ 2147483647 w 17"/>
              <a:gd name="T3" fmla="*/ 2147483647 h 12"/>
              <a:gd name="T4" fmla="*/ 2147483647 w 17"/>
              <a:gd name="T5" fmla="*/ 2147483647 h 12"/>
              <a:gd name="T6" fmla="*/ 0 w 17"/>
              <a:gd name="T7" fmla="*/ 0 h 12"/>
              <a:gd name="T8" fmla="*/ 0 60000 65536"/>
              <a:gd name="T9" fmla="*/ 0 60000 65536"/>
              <a:gd name="T10" fmla="*/ 0 60000 65536"/>
              <a:gd name="T11" fmla="*/ 0 60000 65536"/>
              <a:gd name="T12" fmla="*/ 0 w 17"/>
              <a:gd name="T13" fmla="*/ 0 h 12"/>
              <a:gd name="T14" fmla="*/ 17 w 17"/>
              <a:gd name="T15" fmla="*/ 12 h 1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7" h="12">
                <a:moveTo>
                  <a:pt x="17" y="12"/>
                </a:moveTo>
                <a:lnTo>
                  <a:pt x="9" y="7"/>
                </a:lnTo>
                <a:lnTo>
                  <a:pt x="4" y="4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8" name="Line 716"/>
          <xdr:cNvSpPr>
            <a:spLocks noChangeShapeType="1"/>
          </xdr:cNvSpPr>
        </xdr:nvSpPr>
        <xdr:spPr bwMode="auto">
          <a:xfrm>
            <a:off x="8999102" y="295382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9" name="Freeform 717"/>
          <xdr:cNvSpPr>
            <a:spLocks/>
          </xdr:cNvSpPr>
        </xdr:nvSpPr>
        <xdr:spPr bwMode="auto">
          <a:xfrm>
            <a:off x="8999102" y="2963531"/>
            <a:ext cx="66857" cy="29119"/>
          </a:xfrm>
          <a:custGeom>
            <a:avLst/>
            <a:gdLst>
              <a:gd name="T0" fmla="*/ 0 w 7"/>
              <a:gd name="T1" fmla="*/ 0 h 3"/>
              <a:gd name="T2" fmla="*/ 2147483647 w 7"/>
              <a:gd name="T3" fmla="*/ 2147483647 h 3"/>
              <a:gd name="T4" fmla="*/ 2147483647 w 7"/>
              <a:gd name="T5" fmla="*/ 2147483647 h 3"/>
              <a:gd name="T6" fmla="*/ 2147483647 w 7"/>
              <a:gd name="T7" fmla="*/ 2147483647 h 3"/>
              <a:gd name="T8" fmla="*/ 2147483647 w 7"/>
              <a:gd name="T9" fmla="*/ 2147483647 h 3"/>
              <a:gd name="T10" fmla="*/ 2147483647 w 7"/>
              <a:gd name="T11" fmla="*/ 2147483647 h 3"/>
              <a:gd name="T12" fmla="*/ 2147483647 w 7"/>
              <a:gd name="T13" fmla="*/ 2147483647 h 3"/>
              <a:gd name="T14" fmla="*/ 2147483647 w 7"/>
              <a:gd name="T15" fmla="*/ 2147483647 h 3"/>
              <a:gd name="T16" fmla="*/ 2147483647 w 7"/>
              <a:gd name="T17" fmla="*/ 2147483647 h 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7"/>
              <a:gd name="T28" fmla="*/ 0 h 3"/>
              <a:gd name="T29" fmla="*/ 7 w 7"/>
              <a:gd name="T30" fmla="*/ 3 h 3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7" h="3">
                <a:moveTo>
                  <a:pt x="0" y="0"/>
                </a:moveTo>
                <a:lnTo>
                  <a:pt x="3" y="2"/>
                </a:lnTo>
                <a:lnTo>
                  <a:pt x="4" y="3"/>
                </a:lnTo>
                <a:lnTo>
                  <a:pt x="6" y="3"/>
                </a:lnTo>
                <a:lnTo>
                  <a:pt x="6" y="2"/>
                </a:lnTo>
                <a:lnTo>
                  <a:pt x="7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0" name="Freeform 718"/>
          <xdr:cNvSpPr>
            <a:spLocks/>
          </xdr:cNvSpPr>
        </xdr:nvSpPr>
        <xdr:spPr bwMode="auto">
          <a:xfrm>
            <a:off x="8932245" y="3149899"/>
            <a:ext cx="133714" cy="137837"/>
          </a:xfrm>
          <a:custGeom>
            <a:avLst/>
            <a:gdLst>
              <a:gd name="T0" fmla="*/ 2147483647 w 14"/>
              <a:gd name="T1" fmla="*/ 0 h 14"/>
              <a:gd name="T2" fmla="*/ 2147483647 w 14"/>
              <a:gd name="T3" fmla="*/ 2147483647 h 14"/>
              <a:gd name="T4" fmla="*/ 0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14" y="0"/>
                </a:moveTo>
                <a:lnTo>
                  <a:pt x="10" y="5"/>
                </a:lnTo>
                <a:lnTo>
                  <a:pt x="0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1" name="Line 719"/>
          <xdr:cNvSpPr>
            <a:spLocks noChangeShapeType="1"/>
          </xdr:cNvSpPr>
        </xdr:nvSpPr>
        <xdr:spPr bwMode="auto">
          <a:xfrm>
            <a:off x="8932245" y="3276081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" name="Line 720"/>
          <xdr:cNvSpPr>
            <a:spLocks noChangeShapeType="1"/>
          </xdr:cNvSpPr>
        </xdr:nvSpPr>
        <xdr:spPr bwMode="auto">
          <a:xfrm flipV="1">
            <a:off x="8599952" y="3600286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" name="Line 721"/>
          <xdr:cNvSpPr>
            <a:spLocks noChangeShapeType="1"/>
          </xdr:cNvSpPr>
        </xdr:nvSpPr>
        <xdr:spPr bwMode="auto">
          <a:xfrm flipV="1">
            <a:off x="8609504" y="3590580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722"/>
          <xdr:cNvSpPr>
            <a:spLocks noChangeShapeType="1"/>
          </xdr:cNvSpPr>
        </xdr:nvSpPr>
        <xdr:spPr bwMode="auto">
          <a:xfrm>
            <a:off x="8599952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723"/>
          <xdr:cNvSpPr>
            <a:spLocks noChangeShapeType="1"/>
          </xdr:cNvSpPr>
        </xdr:nvSpPr>
        <xdr:spPr bwMode="auto">
          <a:xfrm>
            <a:off x="8447136" y="3600286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6" name="Line 724"/>
          <xdr:cNvSpPr>
            <a:spLocks noChangeShapeType="1"/>
          </xdr:cNvSpPr>
        </xdr:nvSpPr>
        <xdr:spPr bwMode="auto">
          <a:xfrm flipH="1">
            <a:off x="8800524" y="3413918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7" name="Line 725"/>
          <xdr:cNvSpPr>
            <a:spLocks noChangeShapeType="1"/>
          </xdr:cNvSpPr>
        </xdr:nvSpPr>
        <xdr:spPr bwMode="auto">
          <a:xfrm flipV="1">
            <a:off x="8619054" y="3423625"/>
            <a:ext cx="181470" cy="16695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726"/>
          <xdr:cNvSpPr>
            <a:spLocks noChangeShapeType="1"/>
          </xdr:cNvSpPr>
        </xdr:nvSpPr>
        <xdr:spPr bwMode="auto">
          <a:xfrm flipH="1">
            <a:off x="8810075" y="3287737"/>
            <a:ext cx="122170" cy="12618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Freeform 727"/>
          <xdr:cNvSpPr>
            <a:spLocks/>
          </xdr:cNvSpPr>
        </xdr:nvSpPr>
        <xdr:spPr bwMode="auto">
          <a:xfrm>
            <a:off x="8523545" y="3609993"/>
            <a:ext cx="76409" cy="79599"/>
          </a:xfrm>
          <a:custGeom>
            <a:avLst/>
            <a:gdLst>
              <a:gd name="T0" fmla="*/ 0 w 8"/>
              <a:gd name="T1" fmla="*/ 2147483647 h 8"/>
              <a:gd name="T2" fmla="*/ 2147483647 w 8"/>
              <a:gd name="T3" fmla="*/ 2147483647 h 8"/>
              <a:gd name="T4" fmla="*/ 2147483647 w 8"/>
              <a:gd name="T5" fmla="*/ 0 h 8"/>
              <a:gd name="T6" fmla="*/ 0 60000 65536"/>
              <a:gd name="T7" fmla="*/ 0 60000 65536"/>
              <a:gd name="T8" fmla="*/ 0 60000 65536"/>
              <a:gd name="T9" fmla="*/ 0 w 8"/>
              <a:gd name="T10" fmla="*/ 0 h 8"/>
              <a:gd name="T11" fmla="*/ 8 w 8"/>
              <a:gd name="T12" fmla="*/ 8 h 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" h="8">
                <a:moveTo>
                  <a:pt x="0" y="8"/>
                </a:moveTo>
                <a:lnTo>
                  <a:pt x="1" y="7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0" name="Line 728"/>
          <xdr:cNvSpPr>
            <a:spLocks noChangeShapeType="1"/>
          </xdr:cNvSpPr>
        </xdr:nvSpPr>
        <xdr:spPr bwMode="auto">
          <a:xfrm>
            <a:off x="8456687" y="3600286"/>
            <a:ext cx="162368" cy="17666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1" name="Line 729"/>
          <xdr:cNvSpPr>
            <a:spLocks noChangeShapeType="1"/>
          </xdr:cNvSpPr>
        </xdr:nvSpPr>
        <xdr:spPr bwMode="auto">
          <a:xfrm>
            <a:off x="8619054" y="3776948"/>
            <a:ext cx="152816" cy="1475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730"/>
          <xdr:cNvSpPr>
            <a:spLocks noChangeShapeType="1"/>
          </xdr:cNvSpPr>
        </xdr:nvSpPr>
        <xdr:spPr bwMode="auto">
          <a:xfrm>
            <a:off x="8771870" y="392449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Freeform 731"/>
          <xdr:cNvSpPr>
            <a:spLocks/>
          </xdr:cNvSpPr>
        </xdr:nvSpPr>
        <xdr:spPr bwMode="auto">
          <a:xfrm>
            <a:off x="8771870" y="3924493"/>
            <a:ext cx="38204" cy="38825"/>
          </a:xfrm>
          <a:custGeom>
            <a:avLst/>
            <a:gdLst>
              <a:gd name="T0" fmla="*/ 0 w 4"/>
              <a:gd name="T1" fmla="*/ 0 h 4"/>
              <a:gd name="T2" fmla="*/ 2147483647 w 4"/>
              <a:gd name="T3" fmla="*/ 2147483647 h 4"/>
              <a:gd name="T4" fmla="*/ 2147483647 w 4"/>
              <a:gd name="T5" fmla="*/ 2147483647 h 4"/>
              <a:gd name="T6" fmla="*/ 2147483647 w 4"/>
              <a:gd name="T7" fmla="*/ 2147483647 h 4"/>
              <a:gd name="T8" fmla="*/ 0 60000 65536"/>
              <a:gd name="T9" fmla="*/ 0 60000 65536"/>
              <a:gd name="T10" fmla="*/ 0 60000 65536"/>
              <a:gd name="T11" fmla="*/ 0 60000 65536"/>
              <a:gd name="T12" fmla="*/ 0 w 4"/>
              <a:gd name="T13" fmla="*/ 0 h 4"/>
              <a:gd name="T14" fmla="*/ 4 w 4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" h="4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4" y="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4" name="Freeform 732"/>
          <xdr:cNvSpPr>
            <a:spLocks/>
          </xdr:cNvSpPr>
        </xdr:nvSpPr>
        <xdr:spPr bwMode="auto">
          <a:xfrm>
            <a:off x="8724116" y="3994385"/>
            <a:ext cx="85959" cy="87357"/>
          </a:xfrm>
          <a:custGeom>
            <a:avLst/>
            <a:gdLst>
              <a:gd name="T0" fmla="*/ 2147483647 w 9"/>
              <a:gd name="T1" fmla="*/ 0 h 9"/>
              <a:gd name="T2" fmla="*/ 0 w 9"/>
              <a:gd name="T3" fmla="*/ 2147483647 h 9"/>
              <a:gd name="T4" fmla="*/ 2147483647 w 9"/>
              <a:gd name="T5" fmla="*/ 2147483647 h 9"/>
              <a:gd name="T6" fmla="*/ 0 60000 65536"/>
              <a:gd name="T7" fmla="*/ 0 60000 65536"/>
              <a:gd name="T8" fmla="*/ 0 60000 65536"/>
              <a:gd name="T9" fmla="*/ 0 w 9"/>
              <a:gd name="T10" fmla="*/ 0 h 9"/>
              <a:gd name="T11" fmla="*/ 9 w 9"/>
              <a:gd name="T12" fmla="*/ 9 h 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9">
                <a:moveTo>
                  <a:pt x="9" y="0"/>
                </a:moveTo>
                <a:lnTo>
                  <a:pt x="0" y="9"/>
                </a:lnTo>
                <a:lnTo>
                  <a:pt x="2" y="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5" name="Freeform 733"/>
          <xdr:cNvSpPr>
            <a:spLocks/>
          </xdr:cNvSpPr>
        </xdr:nvSpPr>
        <xdr:spPr bwMode="auto">
          <a:xfrm>
            <a:off x="8619054" y="4081741"/>
            <a:ext cx="191020" cy="9707"/>
          </a:xfrm>
          <a:custGeom>
            <a:avLst/>
            <a:gdLst>
              <a:gd name="T0" fmla="*/ 0 w 20"/>
              <a:gd name="T1" fmla="*/ 0 h 1"/>
              <a:gd name="T2" fmla="*/ 2147483647 w 20"/>
              <a:gd name="T3" fmla="*/ 0 h 1"/>
              <a:gd name="T4" fmla="*/ 2147483647 w 20"/>
              <a:gd name="T5" fmla="*/ 2147483647 h 1"/>
              <a:gd name="T6" fmla="*/ 0 60000 65536"/>
              <a:gd name="T7" fmla="*/ 0 60000 65536"/>
              <a:gd name="T8" fmla="*/ 0 60000 65536"/>
              <a:gd name="T9" fmla="*/ 0 w 20"/>
              <a:gd name="T10" fmla="*/ 0 h 1"/>
              <a:gd name="T11" fmla="*/ 20 w 20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" h="1">
                <a:moveTo>
                  <a:pt x="0" y="0"/>
                </a:moveTo>
                <a:lnTo>
                  <a:pt x="3" y="0"/>
                </a:lnTo>
                <a:lnTo>
                  <a:pt x="2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6" name="Line 734"/>
          <xdr:cNvSpPr>
            <a:spLocks noChangeShapeType="1"/>
          </xdr:cNvSpPr>
        </xdr:nvSpPr>
        <xdr:spPr bwMode="auto">
          <a:xfrm flipH="1">
            <a:off x="8810075" y="3974972"/>
            <a:ext cx="9551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Freeform 735"/>
          <xdr:cNvSpPr>
            <a:spLocks/>
          </xdr:cNvSpPr>
        </xdr:nvSpPr>
        <xdr:spPr bwMode="auto">
          <a:xfrm>
            <a:off x="8810075" y="4081741"/>
            <a:ext cx="255884" cy="19412"/>
          </a:xfrm>
          <a:custGeom>
            <a:avLst/>
            <a:gdLst>
              <a:gd name="T0" fmla="*/ 0 w 27"/>
              <a:gd name="T1" fmla="*/ 2147483647 h 2"/>
              <a:gd name="T2" fmla="*/ 2147483647 w 27"/>
              <a:gd name="T3" fmla="*/ 2147483647 h 2"/>
              <a:gd name="T4" fmla="*/ 2147483647 w 27"/>
              <a:gd name="T5" fmla="*/ 2147483647 h 2"/>
              <a:gd name="T6" fmla="*/ 2147483647 w 27"/>
              <a:gd name="T7" fmla="*/ 2147483647 h 2"/>
              <a:gd name="T8" fmla="*/ 2147483647 w 27"/>
              <a:gd name="T9" fmla="*/ 2147483647 h 2"/>
              <a:gd name="T10" fmla="*/ 2147483647 w 27"/>
              <a:gd name="T11" fmla="*/ 2147483647 h 2"/>
              <a:gd name="T12" fmla="*/ 2147483647 w 27"/>
              <a:gd name="T13" fmla="*/ 2147483647 h 2"/>
              <a:gd name="T14" fmla="*/ 2147483647 w 27"/>
              <a:gd name="T15" fmla="*/ 2147483647 h 2"/>
              <a:gd name="T16" fmla="*/ 2147483647 w 27"/>
              <a:gd name="T17" fmla="*/ 2147483647 h 2"/>
              <a:gd name="T18" fmla="*/ 2147483647 w 27"/>
              <a:gd name="T19" fmla="*/ 0 h 2"/>
              <a:gd name="T20" fmla="*/ 2147483647 w 27"/>
              <a:gd name="T21" fmla="*/ 0 h 2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7"/>
              <a:gd name="T34" fmla="*/ 0 h 2"/>
              <a:gd name="T35" fmla="*/ 27 w 27"/>
              <a:gd name="T36" fmla="*/ 2 h 2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7" h="2">
                <a:moveTo>
                  <a:pt x="0" y="1"/>
                </a:moveTo>
                <a:lnTo>
                  <a:pt x="7" y="1"/>
                </a:lnTo>
                <a:lnTo>
                  <a:pt x="11" y="2"/>
                </a:lnTo>
                <a:lnTo>
                  <a:pt x="15" y="2"/>
                </a:lnTo>
                <a:lnTo>
                  <a:pt x="17" y="2"/>
                </a:lnTo>
                <a:lnTo>
                  <a:pt x="18" y="2"/>
                </a:lnTo>
                <a:lnTo>
                  <a:pt x="19" y="2"/>
                </a:lnTo>
                <a:lnTo>
                  <a:pt x="21" y="2"/>
                </a:lnTo>
                <a:lnTo>
                  <a:pt x="23" y="1"/>
                </a:lnTo>
                <a:lnTo>
                  <a:pt x="25" y="0"/>
                </a:lnTo>
                <a:lnTo>
                  <a:pt x="2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8" name="Freeform 736"/>
          <xdr:cNvSpPr>
            <a:spLocks/>
          </xdr:cNvSpPr>
        </xdr:nvSpPr>
        <xdr:spPr bwMode="auto">
          <a:xfrm>
            <a:off x="8800524" y="3943905"/>
            <a:ext cx="227232" cy="137836"/>
          </a:xfrm>
          <a:custGeom>
            <a:avLst/>
            <a:gdLst>
              <a:gd name="T0" fmla="*/ 0 w 24"/>
              <a:gd name="T1" fmla="*/ 0 h 14"/>
              <a:gd name="T2" fmla="*/ 2147483647 w 24"/>
              <a:gd name="T3" fmla="*/ 2147483647 h 14"/>
              <a:gd name="T4" fmla="*/ 2147483647 w 24"/>
              <a:gd name="T5" fmla="*/ 2147483647 h 14"/>
              <a:gd name="T6" fmla="*/ 2147483647 w 24"/>
              <a:gd name="T7" fmla="*/ 2147483647 h 14"/>
              <a:gd name="T8" fmla="*/ 2147483647 w 24"/>
              <a:gd name="T9" fmla="*/ 2147483647 h 1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4"/>
              <a:gd name="T16" fmla="*/ 0 h 14"/>
              <a:gd name="T17" fmla="*/ 24 w 24"/>
              <a:gd name="T18" fmla="*/ 14 h 1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4" h="14">
                <a:moveTo>
                  <a:pt x="0" y="0"/>
                </a:moveTo>
                <a:lnTo>
                  <a:pt x="2" y="2"/>
                </a:lnTo>
                <a:lnTo>
                  <a:pt x="9" y="5"/>
                </a:lnTo>
                <a:lnTo>
                  <a:pt x="18" y="10"/>
                </a:lnTo>
                <a:lnTo>
                  <a:pt x="24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9" name="Freeform 737"/>
          <xdr:cNvSpPr>
            <a:spLocks/>
          </xdr:cNvSpPr>
        </xdr:nvSpPr>
        <xdr:spPr bwMode="auto">
          <a:xfrm>
            <a:off x="9065960" y="3120780"/>
            <a:ext cx="76409" cy="58238"/>
          </a:xfrm>
          <a:custGeom>
            <a:avLst/>
            <a:gdLst>
              <a:gd name="T0" fmla="*/ 2147483647 w 8"/>
              <a:gd name="T1" fmla="*/ 2147483647 h 6"/>
              <a:gd name="T2" fmla="*/ 2147483647 w 8"/>
              <a:gd name="T3" fmla="*/ 2147483647 h 6"/>
              <a:gd name="T4" fmla="*/ 2147483647 w 8"/>
              <a:gd name="T5" fmla="*/ 0 h 6"/>
              <a:gd name="T6" fmla="*/ 0 w 8"/>
              <a:gd name="T7" fmla="*/ 2147483647 h 6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6"/>
              <a:gd name="T14" fmla="*/ 8 w 8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6">
                <a:moveTo>
                  <a:pt x="8" y="5"/>
                </a:moveTo>
                <a:lnTo>
                  <a:pt x="7" y="6"/>
                </a:lnTo>
                <a:lnTo>
                  <a:pt x="3" y="0"/>
                </a:lnTo>
                <a:lnTo>
                  <a:pt x="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0" name="Freeform 738"/>
          <xdr:cNvSpPr>
            <a:spLocks/>
          </xdr:cNvSpPr>
        </xdr:nvSpPr>
        <xdr:spPr bwMode="auto">
          <a:xfrm>
            <a:off x="9065960" y="2963531"/>
            <a:ext cx="191020" cy="264019"/>
          </a:xfrm>
          <a:custGeom>
            <a:avLst/>
            <a:gdLst>
              <a:gd name="T0" fmla="*/ 0 w 20"/>
              <a:gd name="T1" fmla="*/ 2147483647 h 27"/>
              <a:gd name="T2" fmla="*/ 2147483647 w 20"/>
              <a:gd name="T3" fmla="*/ 2147483647 h 27"/>
              <a:gd name="T4" fmla="*/ 2147483647 w 20"/>
              <a:gd name="T5" fmla="*/ 0 h 27"/>
              <a:gd name="T6" fmla="*/ 2147483647 w 20"/>
              <a:gd name="T7" fmla="*/ 2147483647 h 27"/>
              <a:gd name="T8" fmla="*/ 2147483647 w 20"/>
              <a:gd name="T9" fmla="*/ 2147483647 h 27"/>
              <a:gd name="T10" fmla="*/ 2147483647 w 20"/>
              <a:gd name="T11" fmla="*/ 2147483647 h 27"/>
              <a:gd name="T12" fmla="*/ 2147483647 w 20"/>
              <a:gd name="T13" fmla="*/ 2147483647 h 27"/>
              <a:gd name="T14" fmla="*/ 2147483647 w 20"/>
              <a:gd name="T15" fmla="*/ 2147483647 h 27"/>
              <a:gd name="T16" fmla="*/ 2147483647 w 20"/>
              <a:gd name="T17" fmla="*/ 2147483647 h 27"/>
              <a:gd name="T18" fmla="*/ 2147483647 w 20"/>
              <a:gd name="T19" fmla="*/ 2147483647 h 27"/>
              <a:gd name="T20" fmla="*/ 2147483647 w 20"/>
              <a:gd name="T21" fmla="*/ 2147483647 h 2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"/>
              <a:gd name="T34" fmla="*/ 0 h 27"/>
              <a:gd name="T35" fmla="*/ 20 w 20"/>
              <a:gd name="T36" fmla="*/ 27 h 2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" h="27">
                <a:moveTo>
                  <a:pt x="0" y="1"/>
                </a:moveTo>
                <a:lnTo>
                  <a:pt x="3" y="1"/>
                </a:lnTo>
                <a:lnTo>
                  <a:pt x="5" y="0"/>
                </a:lnTo>
                <a:lnTo>
                  <a:pt x="5" y="2"/>
                </a:lnTo>
                <a:lnTo>
                  <a:pt x="6" y="16"/>
                </a:lnTo>
                <a:lnTo>
                  <a:pt x="7" y="18"/>
                </a:lnTo>
                <a:lnTo>
                  <a:pt x="10" y="22"/>
                </a:lnTo>
                <a:lnTo>
                  <a:pt x="14" y="26"/>
                </a:lnTo>
                <a:lnTo>
                  <a:pt x="15" y="27"/>
                </a:lnTo>
                <a:lnTo>
                  <a:pt x="17" y="27"/>
                </a:lnTo>
                <a:lnTo>
                  <a:pt x="20" y="2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1" name="Line 739"/>
          <xdr:cNvSpPr>
            <a:spLocks noChangeShapeType="1"/>
          </xdr:cNvSpPr>
        </xdr:nvSpPr>
        <xdr:spPr bwMode="auto">
          <a:xfrm flipV="1">
            <a:off x="9438450" y="3130486"/>
            <a:ext cx="85959" cy="12618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2" name="Freeform 740"/>
          <xdr:cNvSpPr>
            <a:spLocks/>
          </xdr:cNvSpPr>
        </xdr:nvSpPr>
        <xdr:spPr bwMode="auto">
          <a:xfrm>
            <a:off x="9256980" y="3198430"/>
            <a:ext cx="171919" cy="48531"/>
          </a:xfrm>
          <a:custGeom>
            <a:avLst/>
            <a:gdLst>
              <a:gd name="T0" fmla="*/ 0 w 18"/>
              <a:gd name="T1" fmla="*/ 2147483647 h 5"/>
              <a:gd name="T2" fmla="*/ 2147483647 w 18"/>
              <a:gd name="T3" fmla="*/ 2147483647 h 5"/>
              <a:gd name="T4" fmla="*/ 2147483647 w 18"/>
              <a:gd name="T5" fmla="*/ 2147483647 h 5"/>
              <a:gd name="T6" fmla="*/ 2147483647 w 18"/>
              <a:gd name="T7" fmla="*/ 2147483647 h 5"/>
              <a:gd name="T8" fmla="*/ 2147483647 w 18"/>
              <a:gd name="T9" fmla="*/ 0 h 5"/>
              <a:gd name="T10" fmla="*/ 2147483647 w 18"/>
              <a:gd name="T11" fmla="*/ 0 h 5"/>
              <a:gd name="T12" fmla="*/ 2147483647 w 18"/>
              <a:gd name="T13" fmla="*/ 2147483647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8"/>
              <a:gd name="T22" fmla="*/ 0 h 5"/>
              <a:gd name="T23" fmla="*/ 18 w 18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8" h="5">
                <a:moveTo>
                  <a:pt x="0" y="2"/>
                </a:moveTo>
                <a:lnTo>
                  <a:pt x="5" y="2"/>
                </a:lnTo>
                <a:lnTo>
                  <a:pt x="12" y="1"/>
                </a:lnTo>
                <a:lnTo>
                  <a:pt x="14" y="1"/>
                </a:lnTo>
                <a:lnTo>
                  <a:pt x="16" y="0"/>
                </a:lnTo>
                <a:lnTo>
                  <a:pt x="18" y="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3" name="Line 741"/>
          <xdr:cNvSpPr>
            <a:spLocks noChangeShapeType="1"/>
          </xdr:cNvSpPr>
        </xdr:nvSpPr>
        <xdr:spPr bwMode="auto">
          <a:xfrm flipV="1">
            <a:off x="9524409" y="3060595"/>
            <a:ext cx="57307" cy="6989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Freeform 742"/>
          <xdr:cNvSpPr>
            <a:spLocks/>
          </xdr:cNvSpPr>
        </xdr:nvSpPr>
        <xdr:spPr bwMode="auto">
          <a:xfrm>
            <a:off x="9514857" y="3542049"/>
            <a:ext cx="19103" cy="58238"/>
          </a:xfrm>
          <a:custGeom>
            <a:avLst/>
            <a:gdLst>
              <a:gd name="T0" fmla="*/ 0 w 2"/>
              <a:gd name="T1" fmla="*/ 2147483647 h 6"/>
              <a:gd name="T2" fmla="*/ 2147483647 w 2"/>
              <a:gd name="T3" fmla="*/ 2147483647 h 6"/>
              <a:gd name="T4" fmla="*/ 2147483647 w 2"/>
              <a:gd name="T5" fmla="*/ 0 h 6"/>
              <a:gd name="T6" fmla="*/ 0 60000 65536"/>
              <a:gd name="T7" fmla="*/ 0 60000 65536"/>
              <a:gd name="T8" fmla="*/ 0 60000 65536"/>
              <a:gd name="T9" fmla="*/ 0 w 2"/>
              <a:gd name="T10" fmla="*/ 0 h 6"/>
              <a:gd name="T11" fmla="*/ 2 w 2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6">
                <a:moveTo>
                  <a:pt x="0" y="6"/>
                </a:moveTo>
                <a:lnTo>
                  <a:pt x="1" y="4"/>
                </a:lnTo>
                <a:lnTo>
                  <a:pt x="2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5" name="Line 743"/>
          <xdr:cNvSpPr>
            <a:spLocks noChangeShapeType="1"/>
          </xdr:cNvSpPr>
        </xdr:nvSpPr>
        <xdr:spPr bwMode="auto">
          <a:xfrm>
            <a:off x="9524409" y="3600286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6" name="Freeform 744"/>
          <xdr:cNvSpPr>
            <a:spLocks/>
          </xdr:cNvSpPr>
        </xdr:nvSpPr>
        <xdr:spPr bwMode="auto">
          <a:xfrm>
            <a:off x="9409796" y="3609993"/>
            <a:ext cx="95510" cy="314499"/>
          </a:xfrm>
          <a:custGeom>
            <a:avLst/>
            <a:gdLst>
              <a:gd name="T0" fmla="*/ 0 w 10"/>
              <a:gd name="T1" fmla="*/ 2147483647 h 32"/>
              <a:gd name="T2" fmla="*/ 2147483647 w 10"/>
              <a:gd name="T3" fmla="*/ 2147483647 h 32"/>
              <a:gd name="T4" fmla="*/ 2147483647 w 10"/>
              <a:gd name="T5" fmla="*/ 2147483647 h 32"/>
              <a:gd name="T6" fmla="*/ 2147483647 w 10"/>
              <a:gd name="T7" fmla="*/ 0 h 32"/>
              <a:gd name="T8" fmla="*/ 0 60000 65536"/>
              <a:gd name="T9" fmla="*/ 0 60000 65536"/>
              <a:gd name="T10" fmla="*/ 0 60000 65536"/>
              <a:gd name="T11" fmla="*/ 0 60000 65536"/>
              <a:gd name="T12" fmla="*/ 0 w 10"/>
              <a:gd name="T13" fmla="*/ 0 h 32"/>
              <a:gd name="T14" fmla="*/ 10 w 10"/>
              <a:gd name="T15" fmla="*/ 32 h 3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" h="32">
                <a:moveTo>
                  <a:pt x="0" y="32"/>
                </a:moveTo>
                <a:lnTo>
                  <a:pt x="1" y="29"/>
                </a:lnTo>
                <a:lnTo>
                  <a:pt x="7" y="10"/>
                </a:lnTo>
                <a:lnTo>
                  <a:pt x="1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7" name="Line 745"/>
          <xdr:cNvSpPr>
            <a:spLocks noChangeShapeType="1"/>
          </xdr:cNvSpPr>
        </xdr:nvSpPr>
        <xdr:spPr bwMode="auto">
          <a:xfrm>
            <a:off x="9419348" y="3924493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746"/>
          <xdr:cNvSpPr>
            <a:spLocks noChangeShapeType="1"/>
          </xdr:cNvSpPr>
        </xdr:nvSpPr>
        <xdr:spPr bwMode="auto">
          <a:xfrm flipV="1">
            <a:off x="9514857" y="3600286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Freeform 747"/>
          <xdr:cNvSpPr>
            <a:spLocks/>
          </xdr:cNvSpPr>
        </xdr:nvSpPr>
        <xdr:spPr bwMode="auto">
          <a:xfrm>
            <a:off x="9209225" y="4042916"/>
            <a:ext cx="38204" cy="205780"/>
          </a:xfrm>
          <a:custGeom>
            <a:avLst/>
            <a:gdLst>
              <a:gd name="T0" fmla="*/ 2147483647 w 4"/>
              <a:gd name="T1" fmla="*/ 0 h 21"/>
              <a:gd name="T2" fmla="*/ 2147483647 w 4"/>
              <a:gd name="T3" fmla="*/ 2147483647 h 21"/>
              <a:gd name="T4" fmla="*/ 2147483647 w 4"/>
              <a:gd name="T5" fmla="*/ 2147483647 h 21"/>
              <a:gd name="T6" fmla="*/ 0 w 4"/>
              <a:gd name="T7" fmla="*/ 2147483647 h 21"/>
              <a:gd name="T8" fmla="*/ 2147483647 w 4"/>
              <a:gd name="T9" fmla="*/ 2147483647 h 21"/>
              <a:gd name="T10" fmla="*/ 2147483647 w 4"/>
              <a:gd name="T11" fmla="*/ 2147483647 h 21"/>
              <a:gd name="T12" fmla="*/ 2147483647 w 4"/>
              <a:gd name="T13" fmla="*/ 2147483647 h 21"/>
              <a:gd name="T14" fmla="*/ 2147483647 w 4"/>
              <a:gd name="T15" fmla="*/ 2147483647 h 21"/>
              <a:gd name="T16" fmla="*/ 2147483647 w 4"/>
              <a:gd name="T17" fmla="*/ 2147483647 h 21"/>
              <a:gd name="T18" fmla="*/ 2147483647 w 4"/>
              <a:gd name="T19" fmla="*/ 2147483647 h 2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4"/>
              <a:gd name="T31" fmla="*/ 0 h 21"/>
              <a:gd name="T32" fmla="*/ 4 w 4"/>
              <a:gd name="T33" fmla="*/ 21 h 2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4" h="21">
                <a:moveTo>
                  <a:pt x="3" y="0"/>
                </a:moveTo>
                <a:lnTo>
                  <a:pt x="4" y="6"/>
                </a:lnTo>
                <a:lnTo>
                  <a:pt x="4" y="14"/>
                </a:lnTo>
                <a:lnTo>
                  <a:pt x="0" y="17"/>
                </a:lnTo>
                <a:lnTo>
                  <a:pt x="3" y="16"/>
                </a:lnTo>
                <a:lnTo>
                  <a:pt x="3" y="18"/>
                </a:lnTo>
                <a:lnTo>
                  <a:pt x="2" y="19"/>
                </a:lnTo>
                <a:lnTo>
                  <a:pt x="2" y="2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0" name="Freeform 748"/>
          <xdr:cNvSpPr>
            <a:spLocks/>
          </xdr:cNvSpPr>
        </xdr:nvSpPr>
        <xdr:spPr bwMode="auto">
          <a:xfrm>
            <a:off x="9065960" y="4013797"/>
            <a:ext cx="191020" cy="58238"/>
          </a:xfrm>
          <a:custGeom>
            <a:avLst/>
            <a:gdLst>
              <a:gd name="T0" fmla="*/ 0 w 20"/>
              <a:gd name="T1" fmla="*/ 2147483647 h 6"/>
              <a:gd name="T2" fmla="*/ 2147483647 w 20"/>
              <a:gd name="T3" fmla="*/ 2147483647 h 6"/>
              <a:gd name="T4" fmla="*/ 2147483647 w 20"/>
              <a:gd name="T5" fmla="*/ 2147483647 h 6"/>
              <a:gd name="T6" fmla="*/ 2147483647 w 20"/>
              <a:gd name="T7" fmla="*/ 2147483647 h 6"/>
              <a:gd name="T8" fmla="*/ 2147483647 w 20"/>
              <a:gd name="T9" fmla="*/ 2147483647 h 6"/>
              <a:gd name="T10" fmla="*/ 2147483647 w 20"/>
              <a:gd name="T11" fmla="*/ 2147483647 h 6"/>
              <a:gd name="T12" fmla="*/ 2147483647 w 20"/>
              <a:gd name="T13" fmla="*/ 0 h 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0"/>
              <a:gd name="T22" fmla="*/ 0 h 6"/>
              <a:gd name="T23" fmla="*/ 20 w 20"/>
              <a:gd name="T24" fmla="*/ 6 h 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0" h="6">
                <a:moveTo>
                  <a:pt x="0" y="6"/>
                </a:moveTo>
                <a:lnTo>
                  <a:pt x="1" y="6"/>
                </a:lnTo>
                <a:lnTo>
                  <a:pt x="5" y="5"/>
                </a:lnTo>
                <a:lnTo>
                  <a:pt x="8" y="4"/>
                </a:lnTo>
                <a:lnTo>
                  <a:pt x="11" y="3"/>
                </a:lnTo>
                <a:lnTo>
                  <a:pt x="16" y="1"/>
                </a:lnTo>
                <a:lnTo>
                  <a:pt x="2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1" name="Freeform 749"/>
          <xdr:cNvSpPr>
            <a:spLocks/>
          </xdr:cNvSpPr>
        </xdr:nvSpPr>
        <xdr:spPr bwMode="auto">
          <a:xfrm>
            <a:off x="9237877" y="3914786"/>
            <a:ext cx="162368" cy="108718"/>
          </a:xfrm>
          <a:custGeom>
            <a:avLst/>
            <a:gdLst>
              <a:gd name="T0" fmla="*/ 0 w 17"/>
              <a:gd name="T1" fmla="*/ 2147483647 h 11"/>
              <a:gd name="T2" fmla="*/ 2147483647 w 17"/>
              <a:gd name="T3" fmla="*/ 2147483647 h 11"/>
              <a:gd name="T4" fmla="*/ 2147483647 w 17"/>
              <a:gd name="T5" fmla="*/ 2147483647 h 11"/>
              <a:gd name="T6" fmla="*/ 2147483647 w 17"/>
              <a:gd name="T7" fmla="*/ 2147483647 h 11"/>
              <a:gd name="T8" fmla="*/ 2147483647 w 17"/>
              <a:gd name="T9" fmla="*/ 2147483647 h 11"/>
              <a:gd name="T10" fmla="*/ 2147483647 w 17"/>
              <a:gd name="T11" fmla="*/ 2147483647 h 11"/>
              <a:gd name="T12" fmla="*/ 2147483647 w 17"/>
              <a:gd name="T13" fmla="*/ 0 h 1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7"/>
              <a:gd name="T22" fmla="*/ 0 h 11"/>
              <a:gd name="T23" fmla="*/ 17 w 17"/>
              <a:gd name="T24" fmla="*/ 11 h 1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7" h="11">
                <a:moveTo>
                  <a:pt x="0" y="11"/>
                </a:moveTo>
                <a:lnTo>
                  <a:pt x="7" y="9"/>
                </a:lnTo>
                <a:lnTo>
                  <a:pt x="11" y="8"/>
                </a:lnTo>
                <a:lnTo>
                  <a:pt x="13" y="6"/>
                </a:lnTo>
                <a:lnTo>
                  <a:pt x="15" y="4"/>
                </a:lnTo>
                <a:lnTo>
                  <a:pt x="16" y="3"/>
                </a:lnTo>
                <a:lnTo>
                  <a:pt x="1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2" name="Freeform 750"/>
          <xdr:cNvSpPr>
            <a:spLocks/>
          </xdr:cNvSpPr>
        </xdr:nvSpPr>
        <xdr:spPr bwMode="auto">
          <a:xfrm>
            <a:off x="9228328" y="4248697"/>
            <a:ext cx="0" cy="9707"/>
          </a:xfrm>
          <a:custGeom>
            <a:avLst/>
            <a:gdLst>
              <a:gd name="T0" fmla="*/ 2147483647 h 1"/>
              <a:gd name="T1" fmla="*/ 0 h 1"/>
              <a:gd name="T2" fmla="*/ 0 h 1"/>
              <a:gd name="T3" fmla="*/ 0 60000 65536"/>
              <a:gd name="T4" fmla="*/ 0 60000 65536"/>
              <a:gd name="T5" fmla="*/ 0 60000 65536"/>
              <a:gd name="T6" fmla="*/ 0 h 1"/>
              <a:gd name="T7" fmla="*/ 1 h 1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1">
                <a:moveTo>
                  <a:pt x="0" y="1"/>
                </a:move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3" name="Freeform 751"/>
          <xdr:cNvSpPr>
            <a:spLocks/>
          </xdr:cNvSpPr>
        </xdr:nvSpPr>
        <xdr:spPr bwMode="auto">
          <a:xfrm>
            <a:off x="9209225" y="4258403"/>
            <a:ext cx="47755" cy="314499"/>
          </a:xfrm>
          <a:custGeom>
            <a:avLst/>
            <a:gdLst>
              <a:gd name="T0" fmla="*/ 0 w 5"/>
              <a:gd name="T1" fmla="*/ 2147483647 h 32"/>
              <a:gd name="T2" fmla="*/ 0 w 5"/>
              <a:gd name="T3" fmla="*/ 2147483647 h 32"/>
              <a:gd name="T4" fmla="*/ 2147483647 w 5"/>
              <a:gd name="T5" fmla="*/ 2147483647 h 32"/>
              <a:gd name="T6" fmla="*/ 2147483647 w 5"/>
              <a:gd name="T7" fmla="*/ 2147483647 h 32"/>
              <a:gd name="T8" fmla="*/ 2147483647 w 5"/>
              <a:gd name="T9" fmla="*/ 2147483647 h 32"/>
              <a:gd name="T10" fmla="*/ 2147483647 w 5"/>
              <a:gd name="T11" fmla="*/ 2147483647 h 32"/>
              <a:gd name="T12" fmla="*/ 2147483647 w 5"/>
              <a:gd name="T13" fmla="*/ 2147483647 h 32"/>
              <a:gd name="T14" fmla="*/ 2147483647 w 5"/>
              <a:gd name="T15" fmla="*/ 2147483647 h 32"/>
              <a:gd name="T16" fmla="*/ 2147483647 w 5"/>
              <a:gd name="T17" fmla="*/ 2147483647 h 32"/>
              <a:gd name="T18" fmla="*/ 2147483647 w 5"/>
              <a:gd name="T19" fmla="*/ 2147483647 h 32"/>
              <a:gd name="T20" fmla="*/ 2147483647 w 5"/>
              <a:gd name="T21" fmla="*/ 2147483647 h 32"/>
              <a:gd name="T22" fmla="*/ 2147483647 w 5"/>
              <a:gd name="T23" fmla="*/ 2147483647 h 32"/>
              <a:gd name="T24" fmla="*/ 2147483647 w 5"/>
              <a:gd name="T25" fmla="*/ 2147483647 h 32"/>
              <a:gd name="T26" fmla="*/ 2147483647 w 5"/>
              <a:gd name="T27" fmla="*/ 2147483647 h 32"/>
              <a:gd name="T28" fmla="*/ 2147483647 w 5"/>
              <a:gd name="T29" fmla="*/ 2147483647 h 32"/>
              <a:gd name="T30" fmla="*/ 2147483647 w 5"/>
              <a:gd name="T31" fmla="*/ 0 h 32"/>
              <a:gd name="T32" fmla="*/ 2147483647 w 5"/>
              <a:gd name="T33" fmla="*/ 0 h 3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"/>
              <a:gd name="T52" fmla="*/ 0 h 32"/>
              <a:gd name="T53" fmla="*/ 5 w 5"/>
              <a:gd name="T54" fmla="*/ 32 h 3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" h="32">
                <a:moveTo>
                  <a:pt x="0" y="32"/>
                </a:moveTo>
                <a:lnTo>
                  <a:pt x="0" y="31"/>
                </a:lnTo>
                <a:lnTo>
                  <a:pt x="1" y="30"/>
                </a:lnTo>
                <a:lnTo>
                  <a:pt x="2" y="29"/>
                </a:lnTo>
                <a:lnTo>
                  <a:pt x="3" y="25"/>
                </a:lnTo>
                <a:lnTo>
                  <a:pt x="5" y="23"/>
                </a:lnTo>
                <a:lnTo>
                  <a:pt x="4" y="20"/>
                </a:lnTo>
                <a:lnTo>
                  <a:pt x="4" y="16"/>
                </a:lnTo>
                <a:lnTo>
                  <a:pt x="3" y="15"/>
                </a:lnTo>
                <a:lnTo>
                  <a:pt x="2" y="10"/>
                </a:lnTo>
                <a:lnTo>
                  <a:pt x="2" y="8"/>
                </a:lnTo>
                <a:lnTo>
                  <a:pt x="1" y="7"/>
                </a:lnTo>
                <a:lnTo>
                  <a:pt x="1" y="6"/>
                </a:lnTo>
                <a:lnTo>
                  <a:pt x="1" y="4"/>
                </a:lnTo>
                <a:lnTo>
                  <a:pt x="1" y="0"/>
                </a:lnTo>
                <a:lnTo>
                  <a:pt x="2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4" name="Freeform 752"/>
          <xdr:cNvSpPr>
            <a:spLocks/>
          </xdr:cNvSpPr>
        </xdr:nvSpPr>
        <xdr:spPr bwMode="auto">
          <a:xfrm>
            <a:off x="9457552" y="4563197"/>
            <a:ext cx="9551" cy="9707"/>
          </a:xfrm>
          <a:custGeom>
            <a:avLst/>
            <a:gdLst>
              <a:gd name="T0" fmla="*/ 2147483647 w 1"/>
              <a:gd name="T1" fmla="*/ 0 h 1"/>
              <a:gd name="T2" fmla="*/ 0 w 1"/>
              <a:gd name="T3" fmla="*/ 0 h 1"/>
              <a:gd name="T4" fmla="*/ 0 w 1"/>
              <a:gd name="T5" fmla="*/ 2147483647 h 1"/>
              <a:gd name="T6" fmla="*/ 0 60000 65536"/>
              <a:gd name="T7" fmla="*/ 0 60000 65536"/>
              <a:gd name="T8" fmla="*/ 0 60000 65536"/>
              <a:gd name="T9" fmla="*/ 0 w 1"/>
              <a:gd name="T10" fmla="*/ 0 h 1"/>
              <a:gd name="T11" fmla="*/ 1 w 1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1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5" name="Line 753"/>
          <xdr:cNvSpPr>
            <a:spLocks noChangeShapeType="1"/>
          </xdr:cNvSpPr>
        </xdr:nvSpPr>
        <xdr:spPr bwMode="auto">
          <a:xfrm>
            <a:off x="9209225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754"/>
          <xdr:cNvSpPr>
            <a:spLocks noChangeShapeType="1"/>
          </xdr:cNvSpPr>
        </xdr:nvSpPr>
        <xdr:spPr bwMode="auto">
          <a:xfrm>
            <a:off x="9457552" y="457290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Freeform 755"/>
          <xdr:cNvSpPr>
            <a:spLocks/>
          </xdr:cNvSpPr>
        </xdr:nvSpPr>
        <xdr:spPr bwMode="auto">
          <a:xfrm>
            <a:off x="1466168" y="2157871"/>
            <a:ext cx="143265" cy="118424"/>
          </a:xfrm>
          <a:custGeom>
            <a:avLst/>
            <a:gdLst>
              <a:gd name="T0" fmla="*/ 2147483647 w 15"/>
              <a:gd name="T1" fmla="*/ 2147483647 h 12"/>
              <a:gd name="T2" fmla="*/ 2147483647 w 15"/>
              <a:gd name="T3" fmla="*/ 2147483647 h 12"/>
              <a:gd name="T4" fmla="*/ 0 w 15"/>
              <a:gd name="T5" fmla="*/ 0 h 12"/>
              <a:gd name="T6" fmla="*/ 0 60000 65536"/>
              <a:gd name="T7" fmla="*/ 0 60000 65536"/>
              <a:gd name="T8" fmla="*/ 0 60000 65536"/>
              <a:gd name="T9" fmla="*/ 0 w 15"/>
              <a:gd name="T10" fmla="*/ 0 h 12"/>
              <a:gd name="T11" fmla="*/ 15 w 15"/>
              <a:gd name="T12" fmla="*/ 12 h 1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5" h="12">
                <a:moveTo>
                  <a:pt x="15" y="12"/>
                </a:moveTo>
                <a:lnTo>
                  <a:pt x="7" y="7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8" name="Line 756"/>
          <xdr:cNvSpPr>
            <a:spLocks noChangeShapeType="1"/>
          </xdr:cNvSpPr>
        </xdr:nvSpPr>
        <xdr:spPr bwMode="auto">
          <a:xfrm>
            <a:off x="1609434" y="2276295"/>
            <a:ext cx="28652" cy="291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9" name="Line 757"/>
          <xdr:cNvSpPr>
            <a:spLocks noChangeShapeType="1"/>
          </xdr:cNvSpPr>
        </xdr:nvSpPr>
        <xdr:spPr bwMode="auto">
          <a:xfrm>
            <a:off x="1638087" y="2305414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758"/>
          <xdr:cNvSpPr>
            <a:spLocks noChangeShapeType="1"/>
          </xdr:cNvSpPr>
        </xdr:nvSpPr>
        <xdr:spPr bwMode="auto">
          <a:xfrm>
            <a:off x="617324" y="2645866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Freeform 759"/>
          <xdr:cNvSpPr>
            <a:spLocks/>
          </xdr:cNvSpPr>
        </xdr:nvSpPr>
        <xdr:spPr bwMode="auto">
          <a:xfrm>
            <a:off x="1867312" y="2598552"/>
            <a:ext cx="0" cy="21361"/>
          </a:xfrm>
          <a:custGeom>
            <a:avLst/>
            <a:gdLst>
              <a:gd name="T0" fmla="*/ 0 h 2"/>
              <a:gd name="T1" fmla="*/ 2147483647 h 2"/>
              <a:gd name="T2" fmla="*/ 2147483647 h 2"/>
              <a:gd name="T3" fmla="*/ 0 60000 65536"/>
              <a:gd name="T4" fmla="*/ 0 60000 65536"/>
              <a:gd name="T5" fmla="*/ 0 60000 65536"/>
              <a:gd name="T6" fmla="*/ 0 h 2"/>
              <a:gd name="T7" fmla="*/ 2 h 2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2">
                <a:moveTo>
                  <a:pt x="0" y="0"/>
                </a:moveTo>
                <a:lnTo>
                  <a:pt x="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2" name="Freeform 760"/>
          <xdr:cNvSpPr>
            <a:spLocks/>
          </xdr:cNvSpPr>
        </xdr:nvSpPr>
        <xdr:spPr bwMode="auto">
          <a:xfrm>
            <a:off x="1647638" y="2305414"/>
            <a:ext cx="219674" cy="116476"/>
          </a:xfrm>
          <a:custGeom>
            <a:avLst/>
            <a:gdLst>
              <a:gd name="T0" fmla="*/ 0 w 23"/>
              <a:gd name="T1" fmla="*/ 0 h 12"/>
              <a:gd name="T2" fmla="*/ 2147483647 w 23"/>
              <a:gd name="T3" fmla="*/ 2147483647 h 12"/>
              <a:gd name="T4" fmla="*/ 2147483647 w 23"/>
              <a:gd name="T5" fmla="*/ 2147483647 h 12"/>
              <a:gd name="T6" fmla="*/ 2147483647 w 23"/>
              <a:gd name="T7" fmla="*/ 2147483647 h 12"/>
              <a:gd name="T8" fmla="*/ 2147483647 w 23"/>
              <a:gd name="T9" fmla="*/ 2147483647 h 12"/>
              <a:gd name="T10" fmla="*/ 2147483647 w 23"/>
              <a:gd name="T11" fmla="*/ 2147483647 h 1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3"/>
              <a:gd name="T19" fmla="*/ 0 h 12"/>
              <a:gd name="T20" fmla="*/ 23 w 23"/>
              <a:gd name="T21" fmla="*/ 12 h 1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3" h="12">
                <a:moveTo>
                  <a:pt x="0" y="0"/>
                </a:moveTo>
                <a:lnTo>
                  <a:pt x="5" y="3"/>
                </a:lnTo>
                <a:lnTo>
                  <a:pt x="13" y="7"/>
                </a:lnTo>
                <a:lnTo>
                  <a:pt x="17" y="9"/>
                </a:lnTo>
                <a:lnTo>
                  <a:pt x="23" y="1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3" name="Line 761"/>
          <xdr:cNvSpPr>
            <a:spLocks noChangeShapeType="1"/>
          </xdr:cNvSpPr>
        </xdr:nvSpPr>
        <xdr:spPr bwMode="auto">
          <a:xfrm>
            <a:off x="1895964" y="26296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Freeform 762"/>
          <xdr:cNvSpPr>
            <a:spLocks/>
          </xdr:cNvSpPr>
        </xdr:nvSpPr>
        <xdr:spPr bwMode="auto">
          <a:xfrm>
            <a:off x="1867312" y="2421889"/>
            <a:ext cx="28652" cy="176663"/>
          </a:xfrm>
          <a:custGeom>
            <a:avLst/>
            <a:gdLst>
              <a:gd name="T0" fmla="*/ 0 w 3"/>
              <a:gd name="T1" fmla="*/ 0 h 18"/>
              <a:gd name="T2" fmla="*/ 2147483647 w 3"/>
              <a:gd name="T3" fmla="*/ 0 h 18"/>
              <a:gd name="T4" fmla="*/ 0 w 3"/>
              <a:gd name="T5" fmla="*/ 2147483647 h 18"/>
              <a:gd name="T6" fmla="*/ 0 60000 65536"/>
              <a:gd name="T7" fmla="*/ 0 60000 65536"/>
              <a:gd name="T8" fmla="*/ 0 60000 65536"/>
              <a:gd name="T9" fmla="*/ 0 w 3"/>
              <a:gd name="T10" fmla="*/ 0 h 18"/>
              <a:gd name="T11" fmla="*/ 3 w 3"/>
              <a:gd name="T12" fmla="*/ 18 h 1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8">
                <a:moveTo>
                  <a:pt x="0" y="0"/>
                </a:moveTo>
                <a:lnTo>
                  <a:pt x="3" y="0"/>
                </a:lnTo>
                <a:lnTo>
                  <a:pt x="0" y="18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5" name="Freeform 763"/>
          <xdr:cNvSpPr>
            <a:spLocks/>
          </xdr:cNvSpPr>
        </xdr:nvSpPr>
        <xdr:spPr bwMode="auto">
          <a:xfrm>
            <a:off x="1867312" y="2619913"/>
            <a:ext cx="28652" cy="9707"/>
          </a:xfrm>
          <a:custGeom>
            <a:avLst/>
            <a:gdLst>
              <a:gd name="T0" fmla="*/ 0 w 3"/>
              <a:gd name="T1" fmla="*/ 0 h 1"/>
              <a:gd name="T2" fmla="*/ 2147483647 w 3"/>
              <a:gd name="T3" fmla="*/ 0 h 1"/>
              <a:gd name="T4" fmla="*/ 2147483647 w 3"/>
              <a:gd name="T5" fmla="*/ 2147483647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0" y="0"/>
                </a:moveTo>
                <a:lnTo>
                  <a:pt x="3" y="0"/>
                </a:lnTo>
                <a:lnTo>
                  <a:pt x="3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6" name="Line 764"/>
          <xdr:cNvSpPr>
            <a:spLocks noChangeShapeType="1"/>
          </xdr:cNvSpPr>
        </xdr:nvSpPr>
        <xdr:spPr bwMode="auto">
          <a:xfrm>
            <a:off x="1895964" y="26296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7" name="Line 765"/>
          <xdr:cNvSpPr>
            <a:spLocks noChangeShapeType="1"/>
          </xdr:cNvSpPr>
        </xdr:nvSpPr>
        <xdr:spPr bwMode="auto">
          <a:xfrm flipH="1">
            <a:off x="3181366" y="1981209"/>
            <a:ext cx="38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Freeform 766"/>
          <xdr:cNvSpPr>
            <a:spLocks/>
          </xdr:cNvSpPr>
        </xdr:nvSpPr>
        <xdr:spPr bwMode="auto">
          <a:xfrm>
            <a:off x="3219570" y="1715241"/>
            <a:ext cx="152816" cy="265968"/>
          </a:xfrm>
          <a:custGeom>
            <a:avLst/>
            <a:gdLst>
              <a:gd name="T0" fmla="*/ 2147483647 w 16"/>
              <a:gd name="T1" fmla="*/ 2147483647 h 27"/>
              <a:gd name="T2" fmla="*/ 2147483647 w 16"/>
              <a:gd name="T3" fmla="*/ 0 h 27"/>
              <a:gd name="T4" fmla="*/ 2147483647 w 16"/>
              <a:gd name="T5" fmla="*/ 2147483647 h 27"/>
              <a:gd name="T6" fmla="*/ 0 w 16"/>
              <a:gd name="T7" fmla="*/ 2147483647 h 27"/>
              <a:gd name="T8" fmla="*/ 0 60000 65536"/>
              <a:gd name="T9" fmla="*/ 0 60000 65536"/>
              <a:gd name="T10" fmla="*/ 0 60000 65536"/>
              <a:gd name="T11" fmla="*/ 0 60000 65536"/>
              <a:gd name="T12" fmla="*/ 0 w 16"/>
              <a:gd name="T13" fmla="*/ 0 h 27"/>
              <a:gd name="T14" fmla="*/ 16 w 16"/>
              <a:gd name="T15" fmla="*/ 27 h 2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" h="27">
                <a:moveTo>
                  <a:pt x="16" y="8"/>
                </a:moveTo>
                <a:lnTo>
                  <a:pt x="8" y="0"/>
                </a:lnTo>
                <a:lnTo>
                  <a:pt x="2" y="20"/>
                </a:lnTo>
                <a:lnTo>
                  <a:pt x="0" y="2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9" name="Line 767"/>
          <xdr:cNvSpPr>
            <a:spLocks noChangeShapeType="1"/>
          </xdr:cNvSpPr>
        </xdr:nvSpPr>
        <xdr:spPr bwMode="auto">
          <a:xfrm>
            <a:off x="3219570" y="198120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0" name="Line 768"/>
          <xdr:cNvSpPr>
            <a:spLocks noChangeShapeType="1"/>
          </xdr:cNvSpPr>
        </xdr:nvSpPr>
        <xdr:spPr bwMode="auto">
          <a:xfrm>
            <a:off x="3219570" y="198120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1" name="Freeform 769"/>
          <xdr:cNvSpPr>
            <a:spLocks/>
          </xdr:cNvSpPr>
        </xdr:nvSpPr>
        <xdr:spPr bwMode="auto">
          <a:xfrm>
            <a:off x="3124059" y="1981209"/>
            <a:ext cx="66857" cy="324205"/>
          </a:xfrm>
          <a:custGeom>
            <a:avLst/>
            <a:gdLst>
              <a:gd name="T0" fmla="*/ 2147483647 w 7"/>
              <a:gd name="T1" fmla="*/ 0 h 33"/>
              <a:gd name="T2" fmla="*/ 2147483647 w 7"/>
              <a:gd name="T3" fmla="*/ 0 h 33"/>
              <a:gd name="T4" fmla="*/ 2147483647 w 7"/>
              <a:gd name="T5" fmla="*/ 2147483647 h 33"/>
              <a:gd name="T6" fmla="*/ 2147483647 w 7"/>
              <a:gd name="T7" fmla="*/ 2147483647 h 33"/>
              <a:gd name="T8" fmla="*/ 2147483647 w 7"/>
              <a:gd name="T9" fmla="*/ 2147483647 h 33"/>
              <a:gd name="T10" fmla="*/ 2147483647 w 7"/>
              <a:gd name="T11" fmla="*/ 2147483647 h 33"/>
              <a:gd name="T12" fmla="*/ 2147483647 w 7"/>
              <a:gd name="T13" fmla="*/ 2147483647 h 33"/>
              <a:gd name="T14" fmla="*/ 0 w 7"/>
              <a:gd name="T15" fmla="*/ 2147483647 h 3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7"/>
              <a:gd name="T25" fmla="*/ 0 h 33"/>
              <a:gd name="T26" fmla="*/ 7 w 7"/>
              <a:gd name="T27" fmla="*/ 33 h 3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7" h="33">
                <a:moveTo>
                  <a:pt x="6" y="0"/>
                </a:moveTo>
                <a:lnTo>
                  <a:pt x="4" y="0"/>
                </a:lnTo>
                <a:lnTo>
                  <a:pt x="5" y="8"/>
                </a:lnTo>
                <a:lnTo>
                  <a:pt x="7" y="16"/>
                </a:lnTo>
                <a:lnTo>
                  <a:pt x="4" y="25"/>
                </a:lnTo>
                <a:lnTo>
                  <a:pt x="3" y="24"/>
                </a:lnTo>
                <a:lnTo>
                  <a:pt x="1" y="32"/>
                </a:lnTo>
                <a:lnTo>
                  <a:pt x="0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2" name="Line 770"/>
          <xdr:cNvSpPr>
            <a:spLocks noChangeShapeType="1"/>
          </xdr:cNvSpPr>
        </xdr:nvSpPr>
        <xdr:spPr bwMode="auto">
          <a:xfrm>
            <a:off x="3124059" y="230541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Freeform 771"/>
          <xdr:cNvSpPr>
            <a:spLocks/>
          </xdr:cNvSpPr>
        </xdr:nvSpPr>
        <xdr:spPr bwMode="auto">
          <a:xfrm>
            <a:off x="4380809" y="2286000"/>
            <a:ext cx="9551" cy="19412"/>
          </a:xfrm>
          <a:custGeom>
            <a:avLst/>
            <a:gdLst>
              <a:gd name="T0" fmla="*/ 0 w 1"/>
              <a:gd name="T1" fmla="*/ 2147483647 h 2"/>
              <a:gd name="T2" fmla="*/ 0 w 1"/>
              <a:gd name="T3" fmla="*/ 2147483647 h 2"/>
              <a:gd name="T4" fmla="*/ 2147483647 w 1"/>
              <a:gd name="T5" fmla="*/ 0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0" y="2"/>
                </a:move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4" name="Line 772"/>
          <xdr:cNvSpPr>
            <a:spLocks noChangeShapeType="1"/>
          </xdr:cNvSpPr>
        </xdr:nvSpPr>
        <xdr:spPr bwMode="auto">
          <a:xfrm>
            <a:off x="4380809" y="230541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5" name="Freeform 773"/>
          <xdr:cNvSpPr>
            <a:spLocks/>
          </xdr:cNvSpPr>
        </xdr:nvSpPr>
        <xdr:spPr bwMode="auto">
          <a:xfrm>
            <a:off x="3009447" y="2305414"/>
            <a:ext cx="114612" cy="264020"/>
          </a:xfrm>
          <a:custGeom>
            <a:avLst/>
            <a:gdLst>
              <a:gd name="T0" fmla="*/ 0 w 12"/>
              <a:gd name="T1" fmla="*/ 2147483647 h 27"/>
              <a:gd name="T2" fmla="*/ 2147483647 w 12"/>
              <a:gd name="T3" fmla="*/ 2147483647 h 27"/>
              <a:gd name="T4" fmla="*/ 2147483647 w 12"/>
              <a:gd name="T5" fmla="*/ 2147483647 h 27"/>
              <a:gd name="T6" fmla="*/ 2147483647 w 12"/>
              <a:gd name="T7" fmla="*/ 2147483647 h 27"/>
              <a:gd name="T8" fmla="*/ 2147483647 w 12"/>
              <a:gd name="T9" fmla="*/ 0 h 2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"/>
              <a:gd name="T16" fmla="*/ 0 h 27"/>
              <a:gd name="T17" fmla="*/ 12 w 12"/>
              <a:gd name="T18" fmla="*/ 27 h 2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" h="27">
                <a:moveTo>
                  <a:pt x="0" y="27"/>
                </a:moveTo>
                <a:lnTo>
                  <a:pt x="2" y="22"/>
                </a:lnTo>
                <a:lnTo>
                  <a:pt x="4" y="16"/>
                </a:lnTo>
                <a:lnTo>
                  <a:pt x="9" y="8"/>
                </a:lnTo>
                <a:lnTo>
                  <a:pt x="12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6" name="Line 774"/>
          <xdr:cNvSpPr>
            <a:spLocks noChangeShapeType="1"/>
          </xdr:cNvSpPr>
        </xdr:nvSpPr>
        <xdr:spPr bwMode="auto">
          <a:xfrm flipV="1">
            <a:off x="2990346" y="2569432"/>
            <a:ext cx="19103" cy="6018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775"/>
          <xdr:cNvSpPr>
            <a:spLocks noChangeShapeType="1"/>
          </xdr:cNvSpPr>
        </xdr:nvSpPr>
        <xdr:spPr bwMode="auto">
          <a:xfrm>
            <a:off x="2990346" y="26296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8" name="Freeform 776"/>
          <xdr:cNvSpPr>
            <a:spLocks/>
          </xdr:cNvSpPr>
        </xdr:nvSpPr>
        <xdr:spPr bwMode="auto">
          <a:xfrm>
            <a:off x="4380809" y="2305414"/>
            <a:ext cx="66857" cy="186369"/>
          </a:xfrm>
          <a:custGeom>
            <a:avLst/>
            <a:gdLst>
              <a:gd name="T0" fmla="*/ 2147483647 w 7"/>
              <a:gd name="T1" fmla="*/ 2147483647 h 19"/>
              <a:gd name="T2" fmla="*/ 2147483647 w 7"/>
              <a:gd name="T3" fmla="*/ 2147483647 h 19"/>
              <a:gd name="T4" fmla="*/ 2147483647 w 7"/>
              <a:gd name="T5" fmla="*/ 2147483647 h 19"/>
              <a:gd name="T6" fmla="*/ 2147483647 w 7"/>
              <a:gd name="T7" fmla="*/ 2147483647 h 19"/>
              <a:gd name="T8" fmla="*/ 2147483647 w 7"/>
              <a:gd name="T9" fmla="*/ 2147483647 h 19"/>
              <a:gd name="T10" fmla="*/ 2147483647 w 7"/>
              <a:gd name="T11" fmla="*/ 2147483647 h 19"/>
              <a:gd name="T12" fmla="*/ 2147483647 w 7"/>
              <a:gd name="T13" fmla="*/ 2147483647 h 19"/>
              <a:gd name="T14" fmla="*/ 0 w 7"/>
              <a:gd name="T15" fmla="*/ 0 h 1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7"/>
              <a:gd name="T25" fmla="*/ 0 h 19"/>
              <a:gd name="T26" fmla="*/ 7 w 7"/>
              <a:gd name="T27" fmla="*/ 19 h 1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7" h="19">
                <a:moveTo>
                  <a:pt x="7" y="19"/>
                </a:moveTo>
                <a:lnTo>
                  <a:pt x="7" y="18"/>
                </a:lnTo>
                <a:lnTo>
                  <a:pt x="3" y="9"/>
                </a:lnTo>
                <a:lnTo>
                  <a:pt x="4" y="6"/>
                </a:lnTo>
                <a:lnTo>
                  <a:pt x="2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9" name="Freeform 777"/>
          <xdr:cNvSpPr>
            <a:spLocks/>
          </xdr:cNvSpPr>
        </xdr:nvSpPr>
        <xdr:spPr bwMode="auto">
          <a:xfrm>
            <a:off x="4333054" y="2491783"/>
            <a:ext cx="133714" cy="137836"/>
          </a:xfrm>
          <a:custGeom>
            <a:avLst/>
            <a:gdLst>
              <a:gd name="T0" fmla="*/ 0 w 14"/>
              <a:gd name="T1" fmla="*/ 2147483647 h 14"/>
              <a:gd name="T2" fmla="*/ 2147483647 w 14"/>
              <a:gd name="T3" fmla="*/ 2147483647 h 14"/>
              <a:gd name="T4" fmla="*/ 2147483647 w 14"/>
              <a:gd name="T5" fmla="*/ 2147483647 h 14"/>
              <a:gd name="T6" fmla="*/ 2147483647 w 14"/>
              <a:gd name="T7" fmla="*/ 2147483647 h 14"/>
              <a:gd name="T8" fmla="*/ 2147483647 w 14"/>
              <a:gd name="T9" fmla="*/ 2147483647 h 14"/>
              <a:gd name="T10" fmla="*/ 2147483647 w 14"/>
              <a:gd name="T11" fmla="*/ 2147483647 h 14"/>
              <a:gd name="T12" fmla="*/ 2147483647 w 14"/>
              <a:gd name="T13" fmla="*/ 2147483647 h 14"/>
              <a:gd name="T14" fmla="*/ 2147483647 w 14"/>
              <a:gd name="T15" fmla="*/ 2147483647 h 14"/>
              <a:gd name="T16" fmla="*/ 2147483647 w 14"/>
              <a:gd name="T17" fmla="*/ 2147483647 h 14"/>
              <a:gd name="T18" fmla="*/ 2147483647 w 14"/>
              <a:gd name="T19" fmla="*/ 2147483647 h 14"/>
              <a:gd name="T20" fmla="*/ 2147483647 w 14"/>
              <a:gd name="T21" fmla="*/ 0 h 1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4"/>
              <a:gd name="T34" fmla="*/ 0 h 14"/>
              <a:gd name="T35" fmla="*/ 14 w 14"/>
              <a:gd name="T36" fmla="*/ 14 h 1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4" h="14">
                <a:moveTo>
                  <a:pt x="0" y="14"/>
                </a:moveTo>
                <a:lnTo>
                  <a:pt x="2" y="12"/>
                </a:lnTo>
                <a:lnTo>
                  <a:pt x="4" y="10"/>
                </a:lnTo>
                <a:lnTo>
                  <a:pt x="4" y="8"/>
                </a:lnTo>
                <a:lnTo>
                  <a:pt x="6" y="7"/>
                </a:lnTo>
                <a:lnTo>
                  <a:pt x="7" y="6"/>
                </a:lnTo>
                <a:lnTo>
                  <a:pt x="10" y="5"/>
                </a:lnTo>
                <a:lnTo>
                  <a:pt x="11" y="5"/>
                </a:lnTo>
                <a:lnTo>
                  <a:pt x="14" y="4"/>
                </a:lnTo>
                <a:lnTo>
                  <a:pt x="13" y="1"/>
                </a:lnTo>
                <a:lnTo>
                  <a:pt x="12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0" name="Line 778"/>
          <xdr:cNvSpPr>
            <a:spLocks noChangeShapeType="1"/>
          </xdr:cNvSpPr>
        </xdr:nvSpPr>
        <xdr:spPr bwMode="auto">
          <a:xfrm>
            <a:off x="4333054" y="26296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779"/>
          <xdr:cNvSpPr>
            <a:spLocks noChangeShapeType="1"/>
          </xdr:cNvSpPr>
        </xdr:nvSpPr>
        <xdr:spPr bwMode="auto">
          <a:xfrm flipV="1">
            <a:off x="4304401" y="2629619"/>
            <a:ext cx="28652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2" name="Freeform 780"/>
          <xdr:cNvSpPr>
            <a:spLocks/>
          </xdr:cNvSpPr>
        </xdr:nvSpPr>
        <xdr:spPr bwMode="auto">
          <a:xfrm>
            <a:off x="5675761" y="1922972"/>
            <a:ext cx="248327" cy="58238"/>
          </a:xfrm>
          <a:custGeom>
            <a:avLst/>
            <a:gdLst>
              <a:gd name="T0" fmla="*/ 0 w 26"/>
              <a:gd name="T1" fmla="*/ 2147483647 h 6"/>
              <a:gd name="T2" fmla="*/ 2147483647 w 26"/>
              <a:gd name="T3" fmla="*/ 2147483647 h 6"/>
              <a:gd name="T4" fmla="*/ 2147483647 w 26"/>
              <a:gd name="T5" fmla="*/ 2147483647 h 6"/>
              <a:gd name="T6" fmla="*/ 2147483647 w 26"/>
              <a:gd name="T7" fmla="*/ 2147483647 h 6"/>
              <a:gd name="T8" fmla="*/ 2147483647 w 26"/>
              <a:gd name="T9" fmla="*/ 2147483647 h 6"/>
              <a:gd name="T10" fmla="*/ 2147483647 w 26"/>
              <a:gd name="T11" fmla="*/ 2147483647 h 6"/>
              <a:gd name="T12" fmla="*/ 2147483647 w 26"/>
              <a:gd name="T13" fmla="*/ 0 h 6"/>
              <a:gd name="T14" fmla="*/ 2147483647 w 26"/>
              <a:gd name="T15" fmla="*/ 0 h 6"/>
              <a:gd name="T16" fmla="*/ 2147483647 w 26"/>
              <a:gd name="T17" fmla="*/ 0 h 6"/>
              <a:gd name="T18" fmla="*/ 2147483647 w 26"/>
              <a:gd name="T19" fmla="*/ 0 h 6"/>
              <a:gd name="T20" fmla="*/ 2147483647 w 26"/>
              <a:gd name="T21" fmla="*/ 0 h 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6"/>
              <a:gd name="T34" fmla="*/ 0 h 6"/>
              <a:gd name="T35" fmla="*/ 26 w 26"/>
              <a:gd name="T36" fmla="*/ 6 h 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6" h="6">
                <a:moveTo>
                  <a:pt x="0" y="6"/>
                </a:moveTo>
                <a:lnTo>
                  <a:pt x="1" y="5"/>
                </a:lnTo>
                <a:lnTo>
                  <a:pt x="2" y="3"/>
                </a:lnTo>
                <a:lnTo>
                  <a:pt x="3" y="2"/>
                </a:lnTo>
                <a:lnTo>
                  <a:pt x="5" y="1"/>
                </a:lnTo>
                <a:lnTo>
                  <a:pt x="6" y="1"/>
                </a:lnTo>
                <a:lnTo>
                  <a:pt x="6" y="0"/>
                </a:lnTo>
                <a:lnTo>
                  <a:pt x="7" y="0"/>
                </a:lnTo>
                <a:lnTo>
                  <a:pt x="20" y="0"/>
                </a:lnTo>
                <a:lnTo>
                  <a:pt x="21" y="0"/>
                </a:lnTo>
                <a:lnTo>
                  <a:pt x="26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3" name="Line 781"/>
          <xdr:cNvSpPr>
            <a:spLocks noChangeShapeType="1"/>
          </xdr:cNvSpPr>
        </xdr:nvSpPr>
        <xdr:spPr bwMode="auto">
          <a:xfrm>
            <a:off x="5675761" y="198120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782"/>
          <xdr:cNvSpPr>
            <a:spLocks noChangeShapeType="1"/>
          </xdr:cNvSpPr>
        </xdr:nvSpPr>
        <xdr:spPr bwMode="auto">
          <a:xfrm flipH="1">
            <a:off x="6086456" y="1922972"/>
            <a:ext cx="191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Freeform 783"/>
          <xdr:cNvSpPr>
            <a:spLocks/>
          </xdr:cNvSpPr>
        </xdr:nvSpPr>
        <xdr:spPr bwMode="auto">
          <a:xfrm>
            <a:off x="5924089" y="1922972"/>
            <a:ext cx="162368" cy="0"/>
          </a:xfrm>
          <a:custGeom>
            <a:avLst/>
            <a:gdLst>
              <a:gd name="T0" fmla="*/ 0 w 17"/>
              <a:gd name="T1" fmla="*/ 0 w 17"/>
              <a:gd name="T2" fmla="*/ 2147483647 w 17"/>
              <a:gd name="T3" fmla="*/ 2147483647 w 17"/>
              <a:gd name="T4" fmla="*/ 0 60000 65536"/>
              <a:gd name="T5" fmla="*/ 0 60000 65536"/>
              <a:gd name="T6" fmla="*/ 0 60000 65536"/>
              <a:gd name="T7" fmla="*/ 0 60000 65536"/>
              <a:gd name="T8" fmla="*/ 0 w 17"/>
              <a:gd name="T9" fmla="*/ 17 w 17"/>
            </a:gdLst>
            <a:ahLst/>
            <a:cxnLst>
              <a:cxn ang="T4">
                <a:pos x="T0" y="0"/>
              </a:cxn>
              <a:cxn ang="T5">
                <a:pos x="T1" y="0"/>
              </a:cxn>
              <a:cxn ang="T6">
                <a:pos x="T2" y="0"/>
              </a:cxn>
              <a:cxn ang="T7">
                <a:pos x="T3" y="0"/>
              </a:cxn>
            </a:cxnLst>
            <a:rect l="T8" t="0" r="T9" b="0"/>
            <a:pathLst>
              <a:path w="17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7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6" name="Freeform 784"/>
          <xdr:cNvSpPr>
            <a:spLocks/>
          </xdr:cNvSpPr>
        </xdr:nvSpPr>
        <xdr:spPr bwMode="auto">
          <a:xfrm>
            <a:off x="6105558" y="1922972"/>
            <a:ext cx="227232" cy="0"/>
          </a:xfrm>
          <a:custGeom>
            <a:avLst/>
            <a:gdLst>
              <a:gd name="T0" fmla="*/ 2147483647 w 24"/>
              <a:gd name="T1" fmla="*/ 2147483647 w 24"/>
              <a:gd name="T2" fmla="*/ 0 w 24"/>
              <a:gd name="T3" fmla="*/ 0 60000 65536"/>
              <a:gd name="T4" fmla="*/ 0 60000 65536"/>
              <a:gd name="T5" fmla="*/ 0 60000 65536"/>
              <a:gd name="T6" fmla="*/ 0 w 24"/>
              <a:gd name="T7" fmla="*/ 24 w 24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24">
                <a:moveTo>
                  <a:pt x="24" y="0"/>
                </a:moveTo>
                <a:lnTo>
                  <a:pt x="9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7" name="Line 785"/>
          <xdr:cNvSpPr>
            <a:spLocks noChangeShapeType="1"/>
          </xdr:cNvSpPr>
        </xdr:nvSpPr>
        <xdr:spPr bwMode="auto">
          <a:xfrm flipH="1">
            <a:off x="5181102" y="2266588"/>
            <a:ext cx="9551" cy="388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786"/>
          <xdr:cNvSpPr>
            <a:spLocks noChangeShapeType="1"/>
          </xdr:cNvSpPr>
        </xdr:nvSpPr>
        <xdr:spPr bwMode="auto">
          <a:xfrm>
            <a:off x="5181102" y="230541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Freeform 787"/>
          <xdr:cNvSpPr>
            <a:spLocks/>
          </xdr:cNvSpPr>
        </xdr:nvSpPr>
        <xdr:spPr bwMode="auto">
          <a:xfrm>
            <a:off x="5628006" y="2020034"/>
            <a:ext cx="28652" cy="285379"/>
          </a:xfrm>
          <a:custGeom>
            <a:avLst/>
            <a:gdLst>
              <a:gd name="T0" fmla="*/ 0 w 3"/>
              <a:gd name="T1" fmla="*/ 2147483647 h 29"/>
              <a:gd name="T2" fmla="*/ 0 w 3"/>
              <a:gd name="T3" fmla="*/ 2147483647 h 29"/>
              <a:gd name="T4" fmla="*/ 0 w 3"/>
              <a:gd name="T5" fmla="*/ 2147483647 h 29"/>
              <a:gd name="T6" fmla="*/ 0 w 3"/>
              <a:gd name="T7" fmla="*/ 2147483647 h 29"/>
              <a:gd name="T8" fmla="*/ 0 w 3"/>
              <a:gd name="T9" fmla="*/ 2147483647 h 29"/>
              <a:gd name="T10" fmla="*/ 0 w 3"/>
              <a:gd name="T11" fmla="*/ 2147483647 h 29"/>
              <a:gd name="T12" fmla="*/ 0 w 3"/>
              <a:gd name="T13" fmla="*/ 2147483647 h 29"/>
              <a:gd name="T14" fmla="*/ 0 w 3"/>
              <a:gd name="T15" fmla="*/ 2147483647 h 29"/>
              <a:gd name="T16" fmla="*/ 2147483647 w 3"/>
              <a:gd name="T17" fmla="*/ 2147483647 h 29"/>
              <a:gd name="T18" fmla="*/ 2147483647 w 3"/>
              <a:gd name="T19" fmla="*/ 2147483647 h 29"/>
              <a:gd name="T20" fmla="*/ 2147483647 w 3"/>
              <a:gd name="T21" fmla="*/ 2147483647 h 29"/>
              <a:gd name="T22" fmla="*/ 2147483647 w 3"/>
              <a:gd name="T23" fmla="*/ 2147483647 h 29"/>
              <a:gd name="T24" fmla="*/ 2147483647 w 3"/>
              <a:gd name="T25" fmla="*/ 2147483647 h 29"/>
              <a:gd name="T26" fmla="*/ 2147483647 w 3"/>
              <a:gd name="T27" fmla="*/ 0 h 2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3"/>
              <a:gd name="T43" fmla="*/ 0 h 29"/>
              <a:gd name="T44" fmla="*/ 3 w 3"/>
              <a:gd name="T45" fmla="*/ 29 h 2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3" h="29">
                <a:moveTo>
                  <a:pt x="0" y="29"/>
                </a:moveTo>
                <a:lnTo>
                  <a:pt x="0" y="23"/>
                </a:lnTo>
                <a:lnTo>
                  <a:pt x="0" y="18"/>
                </a:lnTo>
                <a:lnTo>
                  <a:pt x="0" y="14"/>
                </a:lnTo>
                <a:lnTo>
                  <a:pt x="0" y="12"/>
                </a:lnTo>
                <a:lnTo>
                  <a:pt x="0" y="11"/>
                </a:lnTo>
                <a:lnTo>
                  <a:pt x="0" y="10"/>
                </a:lnTo>
                <a:lnTo>
                  <a:pt x="0" y="8"/>
                </a:lnTo>
                <a:lnTo>
                  <a:pt x="1" y="7"/>
                </a:lnTo>
                <a:lnTo>
                  <a:pt x="1" y="4"/>
                </a:lnTo>
                <a:lnTo>
                  <a:pt x="2" y="3"/>
                </a:lnTo>
                <a:lnTo>
                  <a:pt x="2" y="2"/>
                </a:lnTo>
                <a:lnTo>
                  <a:pt x="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0" name="Freeform 788"/>
          <xdr:cNvSpPr>
            <a:spLocks/>
          </xdr:cNvSpPr>
        </xdr:nvSpPr>
        <xdr:spPr bwMode="auto">
          <a:xfrm>
            <a:off x="5666210" y="1981209"/>
            <a:ext cx="9551" cy="19412"/>
          </a:xfrm>
          <a:custGeom>
            <a:avLst/>
            <a:gdLst>
              <a:gd name="T0" fmla="*/ 2147483647 w 1"/>
              <a:gd name="T1" fmla="*/ 0 h 2"/>
              <a:gd name="T2" fmla="*/ 0 w 1"/>
              <a:gd name="T3" fmla="*/ 2147483647 h 2"/>
              <a:gd name="T4" fmla="*/ 0 w 1"/>
              <a:gd name="T5" fmla="*/ 2147483647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1" y="0"/>
                </a:moveTo>
                <a:lnTo>
                  <a:pt x="0" y="1"/>
                </a:lnTo>
                <a:lnTo>
                  <a:pt x="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1" name="Line 789"/>
          <xdr:cNvSpPr>
            <a:spLocks noChangeShapeType="1"/>
          </xdr:cNvSpPr>
        </xdr:nvSpPr>
        <xdr:spPr bwMode="auto">
          <a:xfrm flipV="1">
            <a:off x="5656660" y="2000621"/>
            <a:ext cx="9551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790"/>
          <xdr:cNvSpPr>
            <a:spLocks noChangeShapeType="1"/>
          </xdr:cNvSpPr>
        </xdr:nvSpPr>
        <xdr:spPr bwMode="auto">
          <a:xfrm>
            <a:off x="5628006" y="230541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Freeform 791"/>
          <xdr:cNvSpPr>
            <a:spLocks/>
          </xdr:cNvSpPr>
        </xdr:nvSpPr>
        <xdr:spPr bwMode="auto">
          <a:xfrm>
            <a:off x="5171551" y="2305414"/>
            <a:ext cx="28652" cy="324206"/>
          </a:xfrm>
          <a:custGeom>
            <a:avLst/>
            <a:gdLst>
              <a:gd name="T0" fmla="*/ 2147483647 w 3"/>
              <a:gd name="T1" fmla="*/ 0 h 33"/>
              <a:gd name="T2" fmla="*/ 2147483647 w 3"/>
              <a:gd name="T3" fmla="*/ 2147483647 h 33"/>
              <a:gd name="T4" fmla="*/ 2147483647 w 3"/>
              <a:gd name="T5" fmla="*/ 2147483647 h 33"/>
              <a:gd name="T6" fmla="*/ 0 w 3"/>
              <a:gd name="T7" fmla="*/ 2147483647 h 33"/>
              <a:gd name="T8" fmla="*/ 0 w 3"/>
              <a:gd name="T9" fmla="*/ 2147483647 h 33"/>
              <a:gd name="T10" fmla="*/ 0 w 3"/>
              <a:gd name="T11" fmla="*/ 2147483647 h 33"/>
              <a:gd name="T12" fmla="*/ 2147483647 w 3"/>
              <a:gd name="T13" fmla="*/ 2147483647 h 33"/>
              <a:gd name="T14" fmla="*/ 2147483647 w 3"/>
              <a:gd name="T15" fmla="*/ 2147483647 h 33"/>
              <a:gd name="T16" fmla="*/ 2147483647 w 3"/>
              <a:gd name="T17" fmla="*/ 2147483647 h 3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3"/>
              <a:gd name="T28" fmla="*/ 0 h 33"/>
              <a:gd name="T29" fmla="*/ 3 w 3"/>
              <a:gd name="T30" fmla="*/ 33 h 33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3" h="33">
                <a:moveTo>
                  <a:pt x="1" y="0"/>
                </a:moveTo>
                <a:lnTo>
                  <a:pt x="1" y="1"/>
                </a:lnTo>
                <a:lnTo>
                  <a:pt x="1" y="3"/>
                </a:lnTo>
                <a:lnTo>
                  <a:pt x="0" y="6"/>
                </a:lnTo>
                <a:lnTo>
                  <a:pt x="0" y="9"/>
                </a:lnTo>
                <a:lnTo>
                  <a:pt x="0" y="11"/>
                </a:lnTo>
                <a:lnTo>
                  <a:pt x="1" y="21"/>
                </a:lnTo>
                <a:lnTo>
                  <a:pt x="2" y="27"/>
                </a:lnTo>
                <a:lnTo>
                  <a:pt x="3" y="3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" name="Line 792"/>
          <xdr:cNvSpPr>
            <a:spLocks noChangeShapeType="1"/>
          </xdr:cNvSpPr>
        </xdr:nvSpPr>
        <xdr:spPr bwMode="auto">
          <a:xfrm>
            <a:off x="5200203" y="26296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5" name="Line 793"/>
          <xdr:cNvSpPr>
            <a:spLocks noChangeShapeType="1"/>
          </xdr:cNvSpPr>
        </xdr:nvSpPr>
        <xdr:spPr bwMode="auto">
          <a:xfrm flipV="1">
            <a:off x="5628006" y="23054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Freeform 794"/>
          <xdr:cNvSpPr>
            <a:spLocks/>
          </xdr:cNvSpPr>
        </xdr:nvSpPr>
        <xdr:spPr bwMode="auto">
          <a:xfrm>
            <a:off x="5599354" y="2610207"/>
            <a:ext cx="28652" cy="19412"/>
          </a:xfrm>
          <a:custGeom>
            <a:avLst/>
            <a:gdLst>
              <a:gd name="T0" fmla="*/ 0 w 3"/>
              <a:gd name="T1" fmla="*/ 2147483647 h 2"/>
              <a:gd name="T2" fmla="*/ 2147483647 w 3"/>
              <a:gd name="T3" fmla="*/ 0 h 2"/>
              <a:gd name="T4" fmla="*/ 2147483647 w 3"/>
              <a:gd name="T5" fmla="*/ 0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0" y="2"/>
                </a:moveTo>
                <a:lnTo>
                  <a:pt x="2" y="0"/>
                </a:lnTo>
                <a:lnTo>
                  <a:pt x="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7" name="Freeform 795"/>
          <xdr:cNvSpPr>
            <a:spLocks/>
          </xdr:cNvSpPr>
        </xdr:nvSpPr>
        <xdr:spPr bwMode="auto">
          <a:xfrm>
            <a:off x="5628006" y="2315120"/>
            <a:ext cx="0" cy="314499"/>
          </a:xfrm>
          <a:custGeom>
            <a:avLst/>
            <a:gdLst>
              <a:gd name="T0" fmla="*/ 0 h 32"/>
              <a:gd name="T1" fmla="*/ 2147483647 h 32"/>
              <a:gd name="T2" fmla="*/ 2147483647 h 32"/>
              <a:gd name="T3" fmla="*/ 0 60000 65536"/>
              <a:gd name="T4" fmla="*/ 0 60000 65536"/>
              <a:gd name="T5" fmla="*/ 0 60000 65536"/>
              <a:gd name="T6" fmla="*/ 0 h 32"/>
              <a:gd name="T7" fmla="*/ 32 h 32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32">
                <a:moveTo>
                  <a:pt x="0" y="0"/>
                </a:moveTo>
                <a:lnTo>
                  <a:pt x="0" y="16"/>
                </a:lnTo>
                <a:lnTo>
                  <a:pt x="0" y="3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8" name="Line 796"/>
          <xdr:cNvSpPr>
            <a:spLocks noChangeShapeType="1"/>
          </xdr:cNvSpPr>
        </xdr:nvSpPr>
        <xdr:spPr bwMode="auto">
          <a:xfrm>
            <a:off x="5628006" y="26296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9" name="Freeform 797"/>
          <xdr:cNvSpPr>
            <a:spLocks/>
          </xdr:cNvSpPr>
        </xdr:nvSpPr>
        <xdr:spPr bwMode="auto">
          <a:xfrm>
            <a:off x="5589802" y="2629619"/>
            <a:ext cx="9551" cy="0"/>
          </a:xfrm>
          <a:custGeom>
            <a:avLst/>
            <a:gdLst>
              <a:gd name="T0" fmla="*/ 0 w 1"/>
              <a:gd name="T1" fmla="*/ 0 w 1"/>
              <a:gd name="T2" fmla="*/ 2147483647 w 1"/>
              <a:gd name="T3" fmla="*/ 0 60000 65536"/>
              <a:gd name="T4" fmla="*/ 0 60000 65536"/>
              <a:gd name="T5" fmla="*/ 0 60000 65536"/>
              <a:gd name="T6" fmla="*/ 0 w 1"/>
              <a:gd name="T7" fmla="*/ 1 w 1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0" name="Freeform 798"/>
          <xdr:cNvSpPr>
            <a:spLocks/>
          </xdr:cNvSpPr>
        </xdr:nvSpPr>
        <xdr:spPr bwMode="auto">
          <a:xfrm>
            <a:off x="6208626" y="2324827"/>
            <a:ext cx="162368" cy="166957"/>
          </a:xfrm>
          <a:custGeom>
            <a:avLst/>
            <a:gdLst>
              <a:gd name="T0" fmla="*/ 2147483647 w 17"/>
              <a:gd name="T1" fmla="*/ 0 h 17"/>
              <a:gd name="T2" fmla="*/ 2147483647 w 17"/>
              <a:gd name="T3" fmla="*/ 0 h 17"/>
              <a:gd name="T4" fmla="*/ 2147483647 w 17"/>
              <a:gd name="T5" fmla="*/ 0 h 17"/>
              <a:gd name="T6" fmla="*/ 2147483647 w 17"/>
              <a:gd name="T7" fmla="*/ 0 h 17"/>
              <a:gd name="T8" fmla="*/ 2147483647 w 17"/>
              <a:gd name="T9" fmla="*/ 0 h 17"/>
              <a:gd name="T10" fmla="*/ 2147483647 w 17"/>
              <a:gd name="T11" fmla="*/ 0 h 17"/>
              <a:gd name="T12" fmla="*/ 2147483647 w 17"/>
              <a:gd name="T13" fmla="*/ 2147483647 h 17"/>
              <a:gd name="T14" fmla="*/ 2147483647 w 17"/>
              <a:gd name="T15" fmla="*/ 2147483647 h 17"/>
              <a:gd name="T16" fmla="*/ 2147483647 w 17"/>
              <a:gd name="T17" fmla="*/ 2147483647 h 17"/>
              <a:gd name="T18" fmla="*/ 2147483647 w 17"/>
              <a:gd name="T19" fmla="*/ 2147483647 h 17"/>
              <a:gd name="T20" fmla="*/ 2147483647 w 17"/>
              <a:gd name="T21" fmla="*/ 2147483647 h 17"/>
              <a:gd name="T22" fmla="*/ 2147483647 w 17"/>
              <a:gd name="T23" fmla="*/ 2147483647 h 17"/>
              <a:gd name="T24" fmla="*/ 2147483647 w 17"/>
              <a:gd name="T25" fmla="*/ 2147483647 h 17"/>
              <a:gd name="T26" fmla="*/ 0 w 17"/>
              <a:gd name="T27" fmla="*/ 2147483647 h 17"/>
              <a:gd name="T28" fmla="*/ 0 w 17"/>
              <a:gd name="T29" fmla="*/ 2147483647 h 17"/>
              <a:gd name="T30" fmla="*/ 0 w 17"/>
              <a:gd name="T31" fmla="*/ 2147483647 h 17"/>
              <a:gd name="T32" fmla="*/ 0 w 17"/>
              <a:gd name="T33" fmla="*/ 2147483647 h 17"/>
              <a:gd name="T34" fmla="*/ 2147483647 w 17"/>
              <a:gd name="T35" fmla="*/ 2147483647 h 17"/>
              <a:gd name="T36" fmla="*/ 2147483647 w 17"/>
              <a:gd name="T37" fmla="*/ 2147483647 h 17"/>
              <a:gd name="T38" fmla="*/ 2147483647 w 17"/>
              <a:gd name="T39" fmla="*/ 2147483647 h 17"/>
              <a:gd name="T40" fmla="*/ 2147483647 w 17"/>
              <a:gd name="T41" fmla="*/ 2147483647 h 17"/>
              <a:gd name="T42" fmla="*/ 2147483647 w 17"/>
              <a:gd name="T43" fmla="*/ 2147483647 h 17"/>
              <a:gd name="T44" fmla="*/ 2147483647 w 17"/>
              <a:gd name="T45" fmla="*/ 2147483647 h 17"/>
              <a:gd name="T46" fmla="*/ 2147483647 w 17"/>
              <a:gd name="T47" fmla="*/ 2147483647 h 17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7"/>
              <a:gd name="T73" fmla="*/ 0 h 17"/>
              <a:gd name="T74" fmla="*/ 17 w 17"/>
              <a:gd name="T75" fmla="*/ 17 h 17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7" h="17">
                <a:moveTo>
                  <a:pt x="17" y="0"/>
                </a:moveTo>
                <a:lnTo>
                  <a:pt x="15" y="0"/>
                </a:lnTo>
                <a:lnTo>
                  <a:pt x="13" y="0"/>
                </a:lnTo>
                <a:lnTo>
                  <a:pt x="9" y="0"/>
                </a:lnTo>
                <a:lnTo>
                  <a:pt x="8" y="0"/>
                </a:lnTo>
                <a:lnTo>
                  <a:pt x="5" y="1"/>
                </a:lnTo>
                <a:lnTo>
                  <a:pt x="3" y="1"/>
                </a:lnTo>
                <a:lnTo>
                  <a:pt x="2" y="2"/>
                </a:lnTo>
                <a:lnTo>
                  <a:pt x="2" y="5"/>
                </a:lnTo>
                <a:lnTo>
                  <a:pt x="2" y="6"/>
                </a:lnTo>
                <a:lnTo>
                  <a:pt x="2" y="8"/>
                </a:lnTo>
                <a:lnTo>
                  <a:pt x="1" y="10"/>
                </a:lnTo>
                <a:lnTo>
                  <a:pt x="0" y="12"/>
                </a:lnTo>
                <a:lnTo>
                  <a:pt x="0" y="14"/>
                </a:lnTo>
                <a:lnTo>
                  <a:pt x="0" y="15"/>
                </a:lnTo>
                <a:lnTo>
                  <a:pt x="0" y="16"/>
                </a:lnTo>
                <a:lnTo>
                  <a:pt x="2" y="16"/>
                </a:lnTo>
                <a:lnTo>
                  <a:pt x="4" y="16"/>
                </a:lnTo>
                <a:lnTo>
                  <a:pt x="7" y="15"/>
                </a:lnTo>
                <a:lnTo>
                  <a:pt x="11" y="16"/>
                </a:lnTo>
                <a:lnTo>
                  <a:pt x="14" y="16"/>
                </a:lnTo>
                <a:lnTo>
                  <a:pt x="16" y="17"/>
                </a:lnTo>
                <a:lnTo>
                  <a:pt x="17" y="1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1" name="Line 799"/>
          <xdr:cNvSpPr>
            <a:spLocks noChangeShapeType="1"/>
          </xdr:cNvSpPr>
        </xdr:nvSpPr>
        <xdr:spPr bwMode="auto">
          <a:xfrm>
            <a:off x="5200203" y="2687858"/>
            <a:ext cx="9551" cy="679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2" name="Freeform 800"/>
          <xdr:cNvSpPr>
            <a:spLocks/>
          </xdr:cNvSpPr>
        </xdr:nvSpPr>
        <xdr:spPr bwMode="auto">
          <a:xfrm>
            <a:off x="5228856" y="2746095"/>
            <a:ext cx="238775" cy="9707"/>
          </a:xfrm>
          <a:custGeom>
            <a:avLst/>
            <a:gdLst>
              <a:gd name="T0" fmla="*/ 0 w 25"/>
              <a:gd name="T1" fmla="*/ 2147483647 h 1"/>
              <a:gd name="T2" fmla="*/ 2147483647 w 25"/>
              <a:gd name="T3" fmla="*/ 2147483647 h 1"/>
              <a:gd name="T4" fmla="*/ 2147483647 w 25"/>
              <a:gd name="T5" fmla="*/ 2147483647 h 1"/>
              <a:gd name="T6" fmla="*/ 2147483647 w 25"/>
              <a:gd name="T7" fmla="*/ 2147483647 h 1"/>
              <a:gd name="T8" fmla="*/ 2147483647 w 25"/>
              <a:gd name="T9" fmla="*/ 2147483647 h 1"/>
              <a:gd name="T10" fmla="*/ 2147483647 w 25"/>
              <a:gd name="T11" fmla="*/ 0 h 1"/>
              <a:gd name="T12" fmla="*/ 2147483647 w 25"/>
              <a:gd name="T13" fmla="*/ 0 h 1"/>
              <a:gd name="T14" fmla="*/ 2147483647 w 25"/>
              <a:gd name="T15" fmla="*/ 0 h 1"/>
              <a:gd name="T16" fmla="*/ 2147483647 w 25"/>
              <a:gd name="T17" fmla="*/ 2147483647 h 1"/>
              <a:gd name="T18" fmla="*/ 2147483647 w 25"/>
              <a:gd name="T19" fmla="*/ 2147483647 h 1"/>
              <a:gd name="T20" fmla="*/ 2147483647 w 25"/>
              <a:gd name="T21" fmla="*/ 2147483647 h 1"/>
              <a:gd name="T22" fmla="*/ 2147483647 w 25"/>
              <a:gd name="T23" fmla="*/ 2147483647 h 1"/>
              <a:gd name="T24" fmla="*/ 2147483647 w 25"/>
              <a:gd name="T25" fmla="*/ 2147483647 h 1"/>
              <a:gd name="T26" fmla="*/ 2147483647 w 25"/>
              <a:gd name="T27" fmla="*/ 2147483647 h 1"/>
              <a:gd name="T28" fmla="*/ 2147483647 w 25"/>
              <a:gd name="T29" fmla="*/ 2147483647 h 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5"/>
              <a:gd name="T46" fmla="*/ 0 h 1"/>
              <a:gd name="T47" fmla="*/ 25 w 25"/>
              <a:gd name="T48" fmla="*/ 1 h 1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5" h="1">
                <a:moveTo>
                  <a:pt x="0" y="1"/>
                </a:moveTo>
                <a:lnTo>
                  <a:pt x="2" y="1"/>
                </a:lnTo>
                <a:lnTo>
                  <a:pt x="3" y="1"/>
                </a:lnTo>
                <a:lnTo>
                  <a:pt x="5" y="1"/>
                </a:lnTo>
                <a:lnTo>
                  <a:pt x="6" y="1"/>
                </a:lnTo>
                <a:lnTo>
                  <a:pt x="8" y="0"/>
                </a:lnTo>
                <a:lnTo>
                  <a:pt x="9" y="0"/>
                </a:lnTo>
                <a:lnTo>
                  <a:pt x="12" y="0"/>
                </a:lnTo>
                <a:lnTo>
                  <a:pt x="15" y="1"/>
                </a:lnTo>
                <a:lnTo>
                  <a:pt x="16" y="1"/>
                </a:lnTo>
                <a:lnTo>
                  <a:pt x="19" y="1"/>
                </a:lnTo>
                <a:lnTo>
                  <a:pt x="21" y="1"/>
                </a:lnTo>
                <a:lnTo>
                  <a:pt x="23" y="1"/>
                </a:lnTo>
                <a:lnTo>
                  <a:pt x="24" y="1"/>
                </a:lnTo>
                <a:lnTo>
                  <a:pt x="25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3" name="Line 801"/>
          <xdr:cNvSpPr>
            <a:spLocks noChangeShapeType="1"/>
          </xdr:cNvSpPr>
        </xdr:nvSpPr>
        <xdr:spPr bwMode="auto">
          <a:xfrm>
            <a:off x="5209754" y="2755800"/>
            <a:ext cx="191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802"/>
          <xdr:cNvSpPr>
            <a:spLocks noChangeShapeType="1"/>
          </xdr:cNvSpPr>
        </xdr:nvSpPr>
        <xdr:spPr bwMode="auto">
          <a:xfrm>
            <a:off x="5628006" y="2629619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Freeform 803"/>
          <xdr:cNvSpPr>
            <a:spLocks/>
          </xdr:cNvSpPr>
        </xdr:nvSpPr>
        <xdr:spPr bwMode="auto">
          <a:xfrm>
            <a:off x="5467632" y="2629619"/>
            <a:ext cx="122170" cy="126181"/>
          </a:xfrm>
          <a:custGeom>
            <a:avLst/>
            <a:gdLst>
              <a:gd name="T0" fmla="*/ 0 w 13"/>
              <a:gd name="T1" fmla="*/ 2147483647 h 13"/>
              <a:gd name="T2" fmla="*/ 2147483647 w 13"/>
              <a:gd name="T3" fmla="*/ 2147483647 h 13"/>
              <a:gd name="T4" fmla="*/ 2147483647 w 13"/>
              <a:gd name="T5" fmla="*/ 2147483647 h 13"/>
              <a:gd name="T6" fmla="*/ 2147483647 w 13"/>
              <a:gd name="T7" fmla="*/ 2147483647 h 13"/>
              <a:gd name="T8" fmla="*/ 2147483647 w 13"/>
              <a:gd name="T9" fmla="*/ 2147483647 h 13"/>
              <a:gd name="T10" fmla="*/ 2147483647 w 13"/>
              <a:gd name="T11" fmla="*/ 2147483647 h 13"/>
              <a:gd name="T12" fmla="*/ 2147483647 w 13"/>
              <a:gd name="T13" fmla="*/ 2147483647 h 13"/>
              <a:gd name="T14" fmla="*/ 2147483647 w 13"/>
              <a:gd name="T15" fmla="*/ 2147483647 h 13"/>
              <a:gd name="T16" fmla="*/ 2147483647 w 13"/>
              <a:gd name="T17" fmla="*/ 2147483647 h 13"/>
              <a:gd name="T18" fmla="*/ 2147483647 w 13"/>
              <a:gd name="T19" fmla="*/ 2147483647 h 13"/>
              <a:gd name="T20" fmla="*/ 2147483647 w 13"/>
              <a:gd name="T21" fmla="*/ 2147483647 h 13"/>
              <a:gd name="T22" fmla="*/ 2147483647 w 13"/>
              <a:gd name="T23" fmla="*/ 2147483647 h 13"/>
              <a:gd name="T24" fmla="*/ 2147483647 w 13"/>
              <a:gd name="T25" fmla="*/ 0 h 1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3"/>
              <a:gd name="T40" fmla="*/ 0 h 13"/>
              <a:gd name="T41" fmla="*/ 13 w 13"/>
              <a:gd name="T42" fmla="*/ 13 h 13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3" h="13">
                <a:moveTo>
                  <a:pt x="0" y="13"/>
                </a:moveTo>
                <a:lnTo>
                  <a:pt x="1" y="13"/>
                </a:lnTo>
                <a:lnTo>
                  <a:pt x="2" y="12"/>
                </a:lnTo>
                <a:lnTo>
                  <a:pt x="5" y="11"/>
                </a:lnTo>
                <a:lnTo>
                  <a:pt x="6" y="10"/>
                </a:lnTo>
                <a:lnTo>
                  <a:pt x="8" y="8"/>
                </a:lnTo>
                <a:lnTo>
                  <a:pt x="9" y="7"/>
                </a:lnTo>
                <a:lnTo>
                  <a:pt x="10" y="7"/>
                </a:lnTo>
                <a:lnTo>
                  <a:pt x="10" y="4"/>
                </a:lnTo>
                <a:lnTo>
                  <a:pt x="11" y="3"/>
                </a:lnTo>
                <a:lnTo>
                  <a:pt x="11" y="1"/>
                </a:lnTo>
                <a:lnTo>
                  <a:pt x="1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6" name="Line 804"/>
          <xdr:cNvSpPr>
            <a:spLocks noChangeShapeType="1"/>
          </xdr:cNvSpPr>
        </xdr:nvSpPr>
        <xdr:spPr bwMode="auto">
          <a:xfrm flipH="1">
            <a:off x="6456953" y="2196695"/>
            <a:ext cx="7640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7" name="Freeform 805"/>
          <xdr:cNvSpPr>
            <a:spLocks/>
          </xdr:cNvSpPr>
        </xdr:nvSpPr>
        <xdr:spPr bwMode="auto">
          <a:xfrm>
            <a:off x="6466504" y="2196695"/>
            <a:ext cx="9551" cy="108718"/>
          </a:xfrm>
          <a:custGeom>
            <a:avLst/>
            <a:gdLst>
              <a:gd name="T0" fmla="*/ 2147483647 w 1"/>
              <a:gd name="T1" fmla="*/ 2147483647 h 11"/>
              <a:gd name="T2" fmla="*/ 0 w 1"/>
              <a:gd name="T3" fmla="*/ 2147483647 h 11"/>
              <a:gd name="T4" fmla="*/ 0 w 1"/>
              <a:gd name="T5" fmla="*/ 2147483647 h 11"/>
              <a:gd name="T6" fmla="*/ 0 w 1"/>
              <a:gd name="T7" fmla="*/ 0 h 11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11"/>
              <a:gd name="T14" fmla="*/ 1 w 1"/>
              <a:gd name="T15" fmla="*/ 11 h 1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11">
                <a:moveTo>
                  <a:pt x="1" y="11"/>
                </a:moveTo>
                <a:lnTo>
                  <a:pt x="0" y="6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8" name="Freeform 806"/>
          <xdr:cNvSpPr>
            <a:spLocks/>
          </xdr:cNvSpPr>
        </xdr:nvSpPr>
        <xdr:spPr bwMode="auto">
          <a:xfrm>
            <a:off x="6533361" y="2196695"/>
            <a:ext cx="267429" cy="0"/>
          </a:xfrm>
          <a:custGeom>
            <a:avLst/>
            <a:gdLst>
              <a:gd name="T0" fmla="*/ 2147483647 w 28"/>
              <a:gd name="T1" fmla="*/ 2147483647 w 28"/>
              <a:gd name="T2" fmla="*/ 2147483647 w 28"/>
              <a:gd name="T3" fmla="*/ 0 w 28"/>
              <a:gd name="T4" fmla="*/ 0 60000 65536"/>
              <a:gd name="T5" fmla="*/ 0 60000 65536"/>
              <a:gd name="T6" fmla="*/ 0 60000 65536"/>
              <a:gd name="T7" fmla="*/ 0 60000 65536"/>
              <a:gd name="T8" fmla="*/ 0 w 28"/>
              <a:gd name="T9" fmla="*/ 28 w 28"/>
            </a:gdLst>
            <a:ahLst/>
            <a:cxnLst>
              <a:cxn ang="T4">
                <a:pos x="T0" y="0"/>
              </a:cxn>
              <a:cxn ang="T5">
                <a:pos x="T1" y="0"/>
              </a:cxn>
              <a:cxn ang="T6">
                <a:pos x="T2" y="0"/>
              </a:cxn>
              <a:cxn ang="T7">
                <a:pos x="T3" y="0"/>
              </a:cxn>
            </a:cxnLst>
            <a:rect l="T8" t="0" r="T9" b="0"/>
            <a:pathLst>
              <a:path w="28">
                <a:moveTo>
                  <a:pt x="28" y="0"/>
                </a:moveTo>
                <a:lnTo>
                  <a:pt x="25" y="0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9" name="Line 807"/>
          <xdr:cNvSpPr>
            <a:spLocks noChangeShapeType="1"/>
          </xdr:cNvSpPr>
        </xdr:nvSpPr>
        <xdr:spPr bwMode="auto">
          <a:xfrm>
            <a:off x="6485606" y="2305414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0" name="Freeform 808"/>
          <xdr:cNvSpPr>
            <a:spLocks/>
          </xdr:cNvSpPr>
        </xdr:nvSpPr>
        <xdr:spPr bwMode="auto">
          <a:xfrm>
            <a:off x="6848545" y="2058859"/>
            <a:ext cx="103067" cy="137836"/>
          </a:xfrm>
          <a:custGeom>
            <a:avLst/>
            <a:gdLst>
              <a:gd name="T0" fmla="*/ 2147483647 w 11"/>
              <a:gd name="T1" fmla="*/ 0 h 14"/>
              <a:gd name="T2" fmla="*/ 2147483647 w 11"/>
              <a:gd name="T3" fmla="*/ 2147483647 h 14"/>
              <a:gd name="T4" fmla="*/ 2147483647 w 11"/>
              <a:gd name="T5" fmla="*/ 2147483647 h 14"/>
              <a:gd name="T6" fmla="*/ 2147483647 w 11"/>
              <a:gd name="T7" fmla="*/ 2147483647 h 14"/>
              <a:gd name="T8" fmla="*/ 2147483647 w 11"/>
              <a:gd name="T9" fmla="*/ 2147483647 h 14"/>
              <a:gd name="T10" fmla="*/ 0 w 11"/>
              <a:gd name="T11" fmla="*/ 2147483647 h 1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"/>
              <a:gd name="T19" fmla="*/ 0 h 14"/>
              <a:gd name="T20" fmla="*/ 11 w 11"/>
              <a:gd name="T21" fmla="*/ 14 h 1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" h="14">
                <a:moveTo>
                  <a:pt x="7" y="0"/>
                </a:moveTo>
                <a:lnTo>
                  <a:pt x="8" y="1"/>
                </a:lnTo>
                <a:lnTo>
                  <a:pt x="8" y="13"/>
                </a:lnTo>
                <a:lnTo>
                  <a:pt x="11" y="13"/>
                </a:lnTo>
                <a:lnTo>
                  <a:pt x="11" y="14"/>
                </a:lnTo>
                <a:lnTo>
                  <a:pt x="0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1" name="Line 809"/>
          <xdr:cNvSpPr>
            <a:spLocks noChangeShapeType="1"/>
          </xdr:cNvSpPr>
        </xdr:nvSpPr>
        <xdr:spPr bwMode="auto">
          <a:xfrm flipH="1">
            <a:off x="6819892" y="2196695"/>
            <a:ext cx="191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Freeform 810"/>
          <xdr:cNvSpPr>
            <a:spLocks/>
          </xdr:cNvSpPr>
        </xdr:nvSpPr>
        <xdr:spPr bwMode="auto">
          <a:xfrm>
            <a:off x="7285898" y="2029741"/>
            <a:ext cx="152816" cy="275674"/>
          </a:xfrm>
          <a:custGeom>
            <a:avLst/>
            <a:gdLst>
              <a:gd name="T0" fmla="*/ 2147483647 w 16"/>
              <a:gd name="T1" fmla="*/ 2147483647 h 28"/>
              <a:gd name="T2" fmla="*/ 2147483647 w 16"/>
              <a:gd name="T3" fmla="*/ 2147483647 h 28"/>
              <a:gd name="T4" fmla="*/ 2147483647 w 16"/>
              <a:gd name="T5" fmla="*/ 2147483647 h 28"/>
              <a:gd name="T6" fmla="*/ 2147483647 w 16"/>
              <a:gd name="T7" fmla="*/ 2147483647 h 28"/>
              <a:gd name="T8" fmla="*/ 2147483647 w 16"/>
              <a:gd name="T9" fmla="*/ 2147483647 h 28"/>
              <a:gd name="T10" fmla="*/ 2147483647 w 16"/>
              <a:gd name="T11" fmla="*/ 2147483647 h 28"/>
              <a:gd name="T12" fmla="*/ 0 w 16"/>
              <a:gd name="T13" fmla="*/ 2147483647 h 28"/>
              <a:gd name="T14" fmla="*/ 0 w 16"/>
              <a:gd name="T15" fmla="*/ 2147483647 h 28"/>
              <a:gd name="T16" fmla="*/ 0 w 16"/>
              <a:gd name="T17" fmla="*/ 0 h 2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6"/>
              <a:gd name="T28" fmla="*/ 0 h 28"/>
              <a:gd name="T29" fmla="*/ 16 w 16"/>
              <a:gd name="T30" fmla="*/ 28 h 2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6" h="28">
                <a:moveTo>
                  <a:pt x="16" y="28"/>
                </a:moveTo>
                <a:lnTo>
                  <a:pt x="15" y="26"/>
                </a:lnTo>
                <a:lnTo>
                  <a:pt x="8" y="16"/>
                </a:lnTo>
                <a:lnTo>
                  <a:pt x="5" y="13"/>
                </a:lnTo>
                <a:lnTo>
                  <a:pt x="2" y="7"/>
                </a:lnTo>
                <a:lnTo>
                  <a:pt x="1" y="3"/>
                </a:lnTo>
                <a:lnTo>
                  <a:pt x="0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3" name="Line 811"/>
          <xdr:cNvSpPr>
            <a:spLocks noChangeShapeType="1"/>
          </xdr:cNvSpPr>
        </xdr:nvSpPr>
        <xdr:spPr bwMode="auto">
          <a:xfrm>
            <a:off x="7438714" y="2305414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4" name="Line 812"/>
          <xdr:cNvSpPr>
            <a:spLocks noChangeShapeType="1"/>
          </xdr:cNvSpPr>
        </xdr:nvSpPr>
        <xdr:spPr bwMode="auto">
          <a:xfrm>
            <a:off x="6485606" y="2619913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5" name="Line 813"/>
          <xdr:cNvSpPr>
            <a:spLocks noChangeShapeType="1"/>
          </xdr:cNvSpPr>
        </xdr:nvSpPr>
        <xdr:spPr bwMode="auto">
          <a:xfrm flipV="1">
            <a:off x="6485606" y="2305414"/>
            <a:ext cx="0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Freeform 814"/>
          <xdr:cNvSpPr>
            <a:spLocks/>
          </xdr:cNvSpPr>
        </xdr:nvSpPr>
        <xdr:spPr bwMode="auto">
          <a:xfrm>
            <a:off x="6485606" y="2629619"/>
            <a:ext cx="0" cy="0"/>
          </a:xfrm>
          <a:custGeom>
            <a:avLst/>
            <a:gdLst>
              <a:gd name="T0" fmla="*/ 0 60000 65536"/>
              <a:gd name="T1" fmla="*/ 0 60000 65536"/>
              <a:gd name="T2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  <a:cxn ang="T2">
                <a:pos x="0" y="0"/>
              </a:cxn>
            </a:cxnLst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7" name="Line 815"/>
          <xdr:cNvSpPr>
            <a:spLocks noChangeShapeType="1"/>
          </xdr:cNvSpPr>
        </xdr:nvSpPr>
        <xdr:spPr bwMode="auto">
          <a:xfrm>
            <a:off x="7448266" y="2305414"/>
            <a:ext cx="9551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8" name="Line 816"/>
          <xdr:cNvSpPr>
            <a:spLocks noChangeShapeType="1"/>
          </xdr:cNvSpPr>
        </xdr:nvSpPr>
        <xdr:spPr bwMode="auto">
          <a:xfrm>
            <a:off x="7457816" y="2324827"/>
            <a:ext cx="38204" cy="4853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" name="Freeform 817"/>
          <xdr:cNvSpPr>
            <a:spLocks/>
          </xdr:cNvSpPr>
        </xdr:nvSpPr>
        <xdr:spPr bwMode="auto">
          <a:xfrm>
            <a:off x="7496020" y="2373358"/>
            <a:ext cx="47755" cy="256262"/>
          </a:xfrm>
          <a:custGeom>
            <a:avLst/>
            <a:gdLst>
              <a:gd name="T0" fmla="*/ 0 w 5"/>
              <a:gd name="T1" fmla="*/ 0 h 26"/>
              <a:gd name="T2" fmla="*/ 2147483647 w 5"/>
              <a:gd name="T3" fmla="*/ 2147483647 h 26"/>
              <a:gd name="T4" fmla="*/ 2147483647 w 5"/>
              <a:gd name="T5" fmla="*/ 2147483647 h 26"/>
              <a:gd name="T6" fmla="*/ 2147483647 w 5"/>
              <a:gd name="T7" fmla="*/ 2147483647 h 26"/>
              <a:gd name="T8" fmla="*/ 2147483647 w 5"/>
              <a:gd name="T9" fmla="*/ 2147483647 h 26"/>
              <a:gd name="T10" fmla="*/ 2147483647 w 5"/>
              <a:gd name="T11" fmla="*/ 2147483647 h 26"/>
              <a:gd name="T12" fmla="*/ 2147483647 w 5"/>
              <a:gd name="T13" fmla="*/ 2147483647 h 2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26"/>
              <a:gd name="T23" fmla="*/ 5 w 5"/>
              <a:gd name="T24" fmla="*/ 26 h 2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26">
                <a:moveTo>
                  <a:pt x="0" y="0"/>
                </a:moveTo>
                <a:lnTo>
                  <a:pt x="1" y="2"/>
                </a:lnTo>
                <a:lnTo>
                  <a:pt x="4" y="10"/>
                </a:lnTo>
                <a:lnTo>
                  <a:pt x="5" y="18"/>
                </a:lnTo>
                <a:lnTo>
                  <a:pt x="5" y="22"/>
                </a:lnTo>
                <a:lnTo>
                  <a:pt x="5" y="2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0" name="Freeform 818"/>
          <xdr:cNvSpPr>
            <a:spLocks/>
          </xdr:cNvSpPr>
        </xdr:nvSpPr>
        <xdr:spPr bwMode="auto">
          <a:xfrm>
            <a:off x="7543775" y="2629619"/>
            <a:ext cx="0" cy="0"/>
          </a:xfrm>
          <a:custGeom>
            <a:avLst/>
            <a:gdLst>
              <a:gd name="T0" fmla="*/ 0 60000 65536"/>
              <a:gd name="T1" fmla="*/ 0 60000 65536"/>
              <a:gd name="T2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  <a:cxn ang="T2">
                <a:pos x="0" y="0"/>
              </a:cxn>
            </a:cxnLst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1" name="Line 819"/>
          <xdr:cNvSpPr>
            <a:spLocks noChangeShapeType="1"/>
          </xdr:cNvSpPr>
        </xdr:nvSpPr>
        <xdr:spPr bwMode="auto">
          <a:xfrm>
            <a:off x="7543775" y="26296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2" name="Freeform 820"/>
          <xdr:cNvSpPr>
            <a:spLocks/>
          </xdr:cNvSpPr>
        </xdr:nvSpPr>
        <xdr:spPr bwMode="auto">
          <a:xfrm>
            <a:off x="8743218" y="2530608"/>
            <a:ext cx="9551" cy="99011"/>
          </a:xfrm>
          <a:custGeom>
            <a:avLst/>
            <a:gdLst>
              <a:gd name="T0" fmla="*/ 0 w 1"/>
              <a:gd name="T1" fmla="*/ 2147483647 h 10"/>
              <a:gd name="T2" fmla="*/ 0 w 1"/>
              <a:gd name="T3" fmla="*/ 2147483647 h 10"/>
              <a:gd name="T4" fmla="*/ 2147483647 w 1"/>
              <a:gd name="T5" fmla="*/ 0 h 10"/>
              <a:gd name="T6" fmla="*/ 0 60000 65536"/>
              <a:gd name="T7" fmla="*/ 0 60000 65536"/>
              <a:gd name="T8" fmla="*/ 0 60000 65536"/>
              <a:gd name="T9" fmla="*/ 0 w 1"/>
              <a:gd name="T10" fmla="*/ 0 h 10"/>
              <a:gd name="T11" fmla="*/ 1 w 1"/>
              <a:gd name="T12" fmla="*/ 10 h 1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10">
                <a:moveTo>
                  <a:pt x="0" y="10"/>
                </a:moveTo>
                <a:lnTo>
                  <a:pt x="0" y="7"/>
                </a:lnTo>
                <a:lnTo>
                  <a:pt x="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3" name="Line 821"/>
          <xdr:cNvSpPr>
            <a:spLocks noChangeShapeType="1"/>
          </xdr:cNvSpPr>
        </xdr:nvSpPr>
        <xdr:spPr bwMode="auto">
          <a:xfrm flipH="1" flipV="1">
            <a:off x="8752768" y="2530608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822"/>
          <xdr:cNvSpPr>
            <a:spLocks noChangeShapeType="1"/>
          </xdr:cNvSpPr>
        </xdr:nvSpPr>
        <xdr:spPr bwMode="auto">
          <a:xfrm>
            <a:off x="8743218" y="2629619"/>
            <a:ext cx="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823"/>
          <xdr:cNvSpPr>
            <a:spLocks noChangeShapeType="1"/>
          </xdr:cNvSpPr>
        </xdr:nvSpPr>
        <xdr:spPr bwMode="auto">
          <a:xfrm flipH="1">
            <a:off x="8733667" y="2629619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" name="Line 824"/>
          <xdr:cNvSpPr>
            <a:spLocks noChangeShapeType="1"/>
          </xdr:cNvSpPr>
        </xdr:nvSpPr>
        <xdr:spPr bwMode="auto">
          <a:xfrm flipH="1" flipV="1">
            <a:off x="8810075" y="2550020"/>
            <a:ext cx="208129" cy="7959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" name="Line 825"/>
          <xdr:cNvSpPr>
            <a:spLocks noChangeShapeType="1"/>
          </xdr:cNvSpPr>
        </xdr:nvSpPr>
        <xdr:spPr bwMode="auto">
          <a:xfrm flipH="1">
            <a:off x="9018205" y="2629619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826"/>
          <xdr:cNvSpPr>
            <a:spLocks noChangeShapeType="1"/>
          </xdr:cNvSpPr>
        </xdr:nvSpPr>
        <xdr:spPr bwMode="auto">
          <a:xfrm flipH="1">
            <a:off x="9027755" y="2629619"/>
            <a:ext cx="955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827"/>
          <xdr:cNvSpPr>
            <a:spLocks noChangeShapeType="1"/>
          </xdr:cNvSpPr>
        </xdr:nvSpPr>
        <xdr:spPr bwMode="auto">
          <a:xfrm flipH="1">
            <a:off x="8619054" y="2629619"/>
            <a:ext cx="114612" cy="679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0" name="Line 828"/>
          <xdr:cNvSpPr>
            <a:spLocks noChangeShapeType="1"/>
          </xdr:cNvSpPr>
        </xdr:nvSpPr>
        <xdr:spPr bwMode="auto">
          <a:xfrm flipH="1" flipV="1">
            <a:off x="9037306" y="2629619"/>
            <a:ext cx="28652" cy="970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1" name="Line 829"/>
          <xdr:cNvSpPr>
            <a:spLocks noChangeShapeType="1"/>
          </xdr:cNvSpPr>
        </xdr:nvSpPr>
        <xdr:spPr bwMode="auto">
          <a:xfrm flipH="1" flipV="1">
            <a:off x="9065960" y="2639326"/>
            <a:ext cx="191020" cy="679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830"/>
          <xdr:cNvSpPr>
            <a:spLocks noChangeShapeType="1"/>
          </xdr:cNvSpPr>
        </xdr:nvSpPr>
        <xdr:spPr bwMode="auto">
          <a:xfrm flipH="1" flipV="1">
            <a:off x="9256980" y="2707270"/>
            <a:ext cx="85959" cy="291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Freeform 831"/>
          <xdr:cNvSpPr>
            <a:spLocks/>
          </xdr:cNvSpPr>
        </xdr:nvSpPr>
        <xdr:spPr bwMode="auto">
          <a:xfrm>
            <a:off x="5532496" y="1509459"/>
            <a:ext cx="28652" cy="69893"/>
          </a:xfrm>
          <a:custGeom>
            <a:avLst/>
            <a:gdLst>
              <a:gd name="T0" fmla="*/ 0 w 3"/>
              <a:gd name="T1" fmla="*/ 0 h 7"/>
              <a:gd name="T2" fmla="*/ 0 w 3"/>
              <a:gd name="T3" fmla="*/ 2147483647 h 7"/>
              <a:gd name="T4" fmla="*/ 2147483647 w 3"/>
              <a:gd name="T5" fmla="*/ 2147483647 h 7"/>
              <a:gd name="T6" fmla="*/ 2147483647 w 3"/>
              <a:gd name="T7" fmla="*/ 2147483647 h 7"/>
              <a:gd name="T8" fmla="*/ 2147483647 w 3"/>
              <a:gd name="T9" fmla="*/ 2147483647 h 7"/>
              <a:gd name="T10" fmla="*/ 2147483647 w 3"/>
              <a:gd name="T11" fmla="*/ 2147483647 h 7"/>
              <a:gd name="T12" fmla="*/ 2147483647 w 3"/>
              <a:gd name="T13" fmla="*/ 2147483647 h 7"/>
              <a:gd name="T14" fmla="*/ 2147483647 w 3"/>
              <a:gd name="T15" fmla="*/ 2147483647 h 7"/>
              <a:gd name="T16" fmla="*/ 2147483647 w 3"/>
              <a:gd name="T17" fmla="*/ 2147483647 h 7"/>
              <a:gd name="T18" fmla="*/ 2147483647 w 3"/>
              <a:gd name="T19" fmla="*/ 2147483647 h 7"/>
              <a:gd name="T20" fmla="*/ 2147483647 w 3"/>
              <a:gd name="T21" fmla="*/ 2147483647 h 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7"/>
              <a:gd name="T35" fmla="*/ 3 w 3"/>
              <a:gd name="T36" fmla="*/ 7 h 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7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3" y="2"/>
                </a:lnTo>
                <a:lnTo>
                  <a:pt x="3" y="4"/>
                </a:lnTo>
                <a:lnTo>
                  <a:pt x="3" y="5"/>
                </a:lnTo>
                <a:lnTo>
                  <a:pt x="3" y="6"/>
                </a:lnTo>
                <a:lnTo>
                  <a:pt x="3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" name="Freeform 832"/>
          <xdr:cNvSpPr>
            <a:spLocks/>
          </xdr:cNvSpPr>
        </xdr:nvSpPr>
        <xdr:spPr bwMode="auto">
          <a:xfrm>
            <a:off x="5580251" y="1598765"/>
            <a:ext cx="28652" cy="19412"/>
          </a:xfrm>
          <a:custGeom>
            <a:avLst/>
            <a:gdLst>
              <a:gd name="T0" fmla="*/ 0 w 3"/>
              <a:gd name="T1" fmla="*/ 0 h 2"/>
              <a:gd name="T2" fmla="*/ 2147483647 w 3"/>
              <a:gd name="T3" fmla="*/ 0 h 2"/>
              <a:gd name="T4" fmla="*/ 2147483647 w 3"/>
              <a:gd name="T5" fmla="*/ 0 h 2"/>
              <a:gd name="T6" fmla="*/ 2147483647 w 3"/>
              <a:gd name="T7" fmla="*/ 2147483647 h 2"/>
              <a:gd name="T8" fmla="*/ 2147483647 w 3"/>
              <a:gd name="T9" fmla="*/ 2147483647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2"/>
              <a:gd name="T17" fmla="*/ 3 w 3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2">
                <a:moveTo>
                  <a:pt x="0" y="0"/>
                </a:moveTo>
                <a:lnTo>
                  <a:pt x="1" y="0"/>
                </a:lnTo>
                <a:lnTo>
                  <a:pt x="2" y="1"/>
                </a:lnTo>
                <a:lnTo>
                  <a:pt x="3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" name="Freeform 833"/>
          <xdr:cNvSpPr>
            <a:spLocks/>
          </xdr:cNvSpPr>
        </xdr:nvSpPr>
        <xdr:spPr bwMode="auto">
          <a:xfrm>
            <a:off x="5599354" y="1637591"/>
            <a:ext cx="47755" cy="58238"/>
          </a:xfrm>
          <a:custGeom>
            <a:avLst/>
            <a:gdLst>
              <a:gd name="T0" fmla="*/ 2147483647 w 5"/>
              <a:gd name="T1" fmla="*/ 0 h 6"/>
              <a:gd name="T2" fmla="*/ 2147483647 w 5"/>
              <a:gd name="T3" fmla="*/ 0 h 6"/>
              <a:gd name="T4" fmla="*/ 2147483647 w 5"/>
              <a:gd name="T5" fmla="*/ 2147483647 h 6"/>
              <a:gd name="T6" fmla="*/ 2147483647 w 5"/>
              <a:gd name="T7" fmla="*/ 2147483647 h 6"/>
              <a:gd name="T8" fmla="*/ 2147483647 w 5"/>
              <a:gd name="T9" fmla="*/ 2147483647 h 6"/>
              <a:gd name="T10" fmla="*/ 2147483647 w 5"/>
              <a:gd name="T11" fmla="*/ 2147483647 h 6"/>
              <a:gd name="T12" fmla="*/ 2147483647 w 5"/>
              <a:gd name="T13" fmla="*/ 2147483647 h 6"/>
              <a:gd name="T14" fmla="*/ 2147483647 w 5"/>
              <a:gd name="T15" fmla="*/ 2147483647 h 6"/>
              <a:gd name="T16" fmla="*/ 0 w 5"/>
              <a:gd name="T17" fmla="*/ 2147483647 h 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"/>
              <a:gd name="T28" fmla="*/ 0 h 6"/>
              <a:gd name="T29" fmla="*/ 5 w 5"/>
              <a:gd name="T30" fmla="*/ 6 h 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" h="6">
                <a:moveTo>
                  <a:pt x="3" y="0"/>
                </a:moveTo>
                <a:lnTo>
                  <a:pt x="4" y="0"/>
                </a:lnTo>
                <a:lnTo>
                  <a:pt x="5" y="1"/>
                </a:lnTo>
                <a:lnTo>
                  <a:pt x="4" y="3"/>
                </a:lnTo>
                <a:lnTo>
                  <a:pt x="3" y="4"/>
                </a:lnTo>
                <a:lnTo>
                  <a:pt x="2" y="5"/>
                </a:lnTo>
                <a:lnTo>
                  <a:pt x="2" y="6"/>
                </a:lnTo>
                <a:lnTo>
                  <a:pt x="0" y="5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6" name="Freeform 834"/>
          <xdr:cNvSpPr>
            <a:spLocks/>
          </xdr:cNvSpPr>
        </xdr:nvSpPr>
        <xdr:spPr bwMode="auto">
          <a:xfrm>
            <a:off x="5561150" y="1715241"/>
            <a:ext cx="19103" cy="31067"/>
          </a:xfrm>
          <a:custGeom>
            <a:avLst/>
            <a:gdLst>
              <a:gd name="T0" fmla="*/ 2147483647 w 2"/>
              <a:gd name="T1" fmla="*/ 0 h 3"/>
              <a:gd name="T2" fmla="*/ 2147483647 w 2"/>
              <a:gd name="T3" fmla="*/ 2147483647 h 3"/>
              <a:gd name="T4" fmla="*/ 2147483647 w 2"/>
              <a:gd name="T5" fmla="*/ 2147483647 h 3"/>
              <a:gd name="T6" fmla="*/ 2147483647 w 2"/>
              <a:gd name="T7" fmla="*/ 2147483647 h 3"/>
              <a:gd name="T8" fmla="*/ 0 w 2"/>
              <a:gd name="T9" fmla="*/ 2147483647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3"/>
              <a:gd name="T17" fmla="*/ 2 w 2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3">
                <a:moveTo>
                  <a:pt x="2" y="0"/>
                </a:moveTo>
                <a:lnTo>
                  <a:pt x="1" y="1"/>
                </a:ln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7" name="Freeform 835"/>
          <xdr:cNvSpPr>
            <a:spLocks/>
          </xdr:cNvSpPr>
        </xdr:nvSpPr>
        <xdr:spPr bwMode="auto">
          <a:xfrm>
            <a:off x="5542047" y="1775428"/>
            <a:ext cx="9551" cy="87357"/>
          </a:xfrm>
          <a:custGeom>
            <a:avLst/>
            <a:gdLst>
              <a:gd name="T0" fmla="*/ 2147483647 w 1"/>
              <a:gd name="T1" fmla="*/ 0 h 9"/>
              <a:gd name="T2" fmla="*/ 2147483647 w 1"/>
              <a:gd name="T3" fmla="*/ 2147483647 h 9"/>
              <a:gd name="T4" fmla="*/ 0 w 1"/>
              <a:gd name="T5" fmla="*/ 2147483647 h 9"/>
              <a:gd name="T6" fmla="*/ 0 w 1"/>
              <a:gd name="T7" fmla="*/ 2147483647 h 9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9"/>
              <a:gd name="T14" fmla="*/ 1 w 1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9">
                <a:moveTo>
                  <a:pt x="1" y="0"/>
                </a:moveTo>
                <a:lnTo>
                  <a:pt x="1" y="3"/>
                </a:lnTo>
                <a:lnTo>
                  <a:pt x="0" y="8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8" name="Freeform 836"/>
          <xdr:cNvSpPr>
            <a:spLocks/>
          </xdr:cNvSpPr>
        </xdr:nvSpPr>
        <xdr:spPr bwMode="auto">
          <a:xfrm>
            <a:off x="5532496" y="1891902"/>
            <a:ext cx="0" cy="31068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0 60000 65536"/>
              <a:gd name="T4" fmla="*/ 0 60000 65536"/>
              <a:gd name="T5" fmla="*/ 0 60000 65536"/>
              <a:gd name="T6" fmla="*/ 0 h 3"/>
              <a:gd name="T7" fmla="*/ 3 h 3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3">
                <a:moveTo>
                  <a:pt x="0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9" name="Freeform 837"/>
          <xdr:cNvSpPr>
            <a:spLocks/>
          </xdr:cNvSpPr>
        </xdr:nvSpPr>
        <xdr:spPr bwMode="auto">
          <a:xfrm>
            <a:off x="5503843" y="1952090"/>
            <a:ext cx="19103" cy="87357"/>
          </a:xfrm>
          <a:custGeom>
            <a:avLst/>
            <a:gdLst>
              <a:gd name="T0" fmla="*/ 2147483647 w 2"/>
              <a:gd name="T1" fmla="*/ 0 h 9"/>
              <a:gd name="T2" fmla="*/ 2147483647 w 2"/>
              <a:gd name="T3" fmla="*/ 2147483647 h 9"/>
              <a:gd name="T4" fmla="*/ 0 w 2"/>
              <a:gd name="T5" fmla="*/ 2147483647 h 9"/>
              <a:gd name="T6" fmla="*/ 0 w 2"/>
              <a:gd name="T7" fmla="*/ 2147483647 h 9"/>
              <a:gd name="T8" fmla="*/ 0 w 2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9"/>
              <a:gd name="T17" fmla="*/ 2 w 2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9">
                <a:moveTo>
                  <a:pt x="2" y="0"/>
                </a:moveTo>
                <a:lnTo>
                  <a:pt x="1" y="3"/>
                </a:lnTo>
                <a:lnTo>
                  <a:pt x="0" y="6"/>
                </a:lnTo>
                <a:lnTo>
                  <a:pt x="0" y="8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0" name="Freeform 838"/>
          <xdr:cNvSpPr>
            <a:spLocks/>
          </xdr:cNvSpPr>
        </xdr:nvSpPr>
        <xdr:spPr bwMode="auto">
          <a:xfrm>
            <a:off x="5486734" y="2068565"/>
            <a:ext cx="7557" cy="31067"/>
          </a:xfrm>
          <a:custGeom>
            <a:avLst/>
            <a:gdLst>
              <a:gd name="T0" fmla="*/ 2147483647 w 1"/>
              <a:gd name="T1" fmla="*/ 0 h 3"/>
              <a:gd name="T2" fmla="*/ 0 w 1"/>
              <a:gd name="T3" fmla="*/ 2147483647 h 3"/>
              <a:gd name="T4" fmla="*/ 0 w 1"/>
              <a:gd name="T5" fmla="*/ 2147483647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" name="Freeform 839"/>
          <xdr:cNvSpPr>
            <a:spLocks/>
          </xdr:cNvSpPr>
        </xdr:nvSpPr>
        <xdr:spPr bwMode="auto">
          <a:xfrm>
            <a:off x="5477183" y="2128752"/>
            <a:ext cx="9551" cy="87357"/>
          </a:xfrm>
          <a:custGeom>
            <a:avLst/>
            <a:gdLst>
              <a:gd name="T0" fmla="*/ 2147483647 w 1"/>
              <a:gd name="T1" fmla="*/ 0 h 9"/>
              <a:gd name="T2" fmla="*/ 0 w 1"/>
              <a:gd name="T3" fmla="*/ 2147483647 h 9"/>
              <a:gd name="T4" fmla="*/ 0 w 1"/>
              <a:gd name="T5" fmla="*/ 2147483647 h 9"/>
              <a:gd name="T6" fmla="*/ 0 w 1"/>
              <a:gd name="T7" fmla="*/ 2147483647 h 9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9"/>
              <a:gd name="T14" fmla="*/ 1 w 1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9">
                <a:moveTo>
                  <a:pt x="1" y="0"/>
                </a:moveTo>
                <a:lnTo>
                  <a:pt x="0" y="4"/>
                </a:lnTo>
                <a:lnTo>
                  <a:pt x="0" y="6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" name="Freeform 840"/>
          <xdr:cNvSpPr>
            <a:spLocks/>
          </xdr:cNvSpPr>
        </xdr:nvSpPr>
        <xdr:spPr bwMode="auto">
          <a:xfrm>
            <a:off x="5458081" y="2245228"/>
            <a:ext cx="9551" cy="21361"/>
          </a:xfrm>
          <a:custGeom>
            <a:avLst/>
            <a:gdLst>
              <a:gd name="T0" fmla="*/ 2147483647 w 1"/>
              <a:gd name="T1" fmla="*/ 0 h 2"/>
              <a:gd name="T2" fmla="*/ 2147483647 w 1"/>
              <a:gd name="T3" fmla="*/ 2147483647 h 2"/>
              <a:gd name="T4" fmla="*/ 2147483647 w 1"/>
              <a:gd name="T5" fmla="*/ 2147483647 h 2"/>
              <a:gd name="T6" fmla="*/ 2147483647 w 1"/>
              <a:gd name="T7" fmla="*/ 2147483647 h 2"/>
              <a:gd name="T8" fmla="*/ 0 w 1"/>
              <a:gd name="T9" fmla="*/ 2147483647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2"/>
              <a:gd name="T17" fmla="*/ 1 w 1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2">
                <a:moveTo>
                  <a:pt x="1" y="0"/>
                </a:move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3" name="Freeform 841"/>
          <xdr:cNvSpPr>
            <a:spLocks/>
          </xdr:cNvSpPr>
        </xdr:nvSpPr>
        <xdr:spPr bwMode="auto">
          <a:xfrm>
            <a:off x="5343469" y="2266588"/>
            <a:ext cx="85959" cy="0"/>
          </a:xfrm>
          <a:custGeom>
            <a:avLst/>
            <a:gdLst>
              <a:gd name="T0" fmla="*/ 2147483647 w 9"/>
              <a:gd name="T1" fmla="*/ 2147483647 w 9"/>
              <a:gd name="T2" fmla="*/ 2147483647 w 9"/>
              <a:gd name="T3" fmla="*/ 2147483647 w 9"/>
              <a:gd name="T4" fmla="*/ 0 w 9"/>
              <a:gd name="T5" fmla="*/ 0 60000 65536"/>
              <a:gd name="T6" fmla="*/ 0 60000 65536"/>
              <a:gd name="T7" fmla="*/ 0 60000 65536"/>
              <a:gd name="T8" fmla="*/ 0 60000 65536"/>
              <a:gd name="T9" fmla="*/ 0 60000 65536"/>
              <a:gd name="T10" fmla="*/ 0 w 9"/>
              <a:gd name="T11" fmla="*/ 9 w 9"/>
            </a:gdLst>
            <a:ahLst/>
            <a:cxnLst>
              <a:cxn ang="T5">
                <a:pos x="T0" y="0"/>
              </a:cxn>
              <a:cxn ang="T6">
                <a:pos x="T1" y="0"/>
              </a:cxn>
              <a:cxn ang="T7">
                <a:pos x="T2" y="0"/>
              </a:cxn>
              <a:cxn ang="T8">
                <a:pos x="T3" y="0"/>
              </a:cxn>
              <a:cxn ang="T9">
                <a:pos x="T4" y="0"/>
              </a:cxn>
            </a:cxnLst>
            <a:rect l="T10" t="0" r="T11" b="0"/>
            <a:pathLst>
              <a:path w="9">
                <a:moveTo>
                  <a:pt x="9" y="0"/>
                </a:moveTo>
                <a:lnTo>
                  <a:pt x="6" y="0"/>
                </a:lnTo>
                <a:lnTo>
                  <a:pt x="4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4" name="Line 842"/>
          <xdr:cNvSpPr>
            <a:spLocks noChangeShapeType="1"/>
          </xdr:cNvSpPr>
        </xdr:nvSpPr>
        <xdr:spPr bwMode="auto">
          <a:xfrm flipH="1">
            <a:off x="5286163" y="2266588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Freeform 843"/>
          <xdr:cNvSpPr>
            <a:spLocks/>
          </xdr:cNvSpPr>
        </xdr:nvSpPr>
        <xdr:spPr bwMode="auto">
          <a:xfrm>
            <a:off x="5171551" y="2266588"/>
            <a:ext cx="85959" cy="0"/>
          </a:xfrm>
          <a:custGeom>
            <a:avLst/>
            <a:gdLst>
              <a:gd name="T0" fmla="*/ 2147483647 w 9"/>
              <a:gd name="T1" fmla="*/ 2147483647 w 9"/>
              <a:gd name="T2" fmla="*/ 2147483647 w 9"/>
              <a:gd name="T3" fmla="*/ 2147483647 w 9"/>
              <a:gd name="T4" fmla="*/ 2147483647 w 9"/>
              <a:gd name="T5" fmla="*/ 2147483647 w 9"/>
              <a:gd name="T6" fmla="*/ 0 w 9"/>
              <a:gd name="T7" fmla="*/ 0 60000 65536"/>
              <a:gd name="T8" fmla="*/ 0 60000 65536"/>
              <a:gd name="T9" fmla="*/ 0 60000 65536"/>
              <a:gd name="T10" fmla="*/ 0 60000 65536"/>
              <a:gd name="T11" fmla="*/ 0 60000 65536"/>
              <a:gd name="T12" fmla="*/ 0 60000 65536"/>
              <a:gd name="T13" fmla="*/ 0 60000 65536"/>
              <a:gd name="T14" fmla="*/ 0 w 9"/>
              <a:gd name="T15" fmla="*/ 9 w 9"/>
            </a:gdLst>
            <a:ahLst/>
            <a:cxnLst>
              <a:cxn ang="T7">
                <a:pos x="T0" y="0"/>
              </a:cxn>
              <a:cxn ang="T8">
                <a:pos x="T1" y="0"/>
              </a:cxn>
              <a:cxn ang="T9">
                <a:pos x="T2" y="0"/>
              </a:cxn>
              <a:cxn ang="T10">
                <a:pos x="T3" y="0"/>
              </a:cxn>
              <a:cxn ang="T11">
                <a:pos x="T4" y="0"/>
              </a:cxn>
              <a:cxn ang="T12">
                <a:pos x="T5" y="0"/>
              </a:cxn>
              <a:cxn ang="T13">
                <a:pos x="T6" y="0"/>
              </a:cxn>
            </a:cxnLst>
            <a:rect l="T14" t="0" r="T15" b="0"/>
            <a:pathLst>
              <a:path w="9">
                <a:moveTo>
                  <a:pt x="9" y="0"/>
                </a:moveTo>
                <a:lnTo>
                  <a:pt x="7" y="0"/>
                </a:lnTo>
                <a:lnTo>
                  <a:pt x="5" y="0"/>
                </a:lnTo>
                <a:lnTo>
                  <a:pt x="3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6" name="Line 844"/>
          <xdr:cNvSpPr>
            <a:spLocks noChangeShapeType="1"/>
          </xdr:cNvSpPr>
        </xdr:nvSpPr>
        <xdr:spPr bwMode="auto">
          <a:xfrm flipH="1">
            <a:off x="5114244" y="2266588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7" name="Freeform 845"/>
          <xdr:cNvSpPr>
            <a:spLocks/>
          </xdr:cNvSpPr>
        </xdr:nvSpPr>
        <xdr:spPr bwMode="auto">
          <a:xfrm>
            <a:off x="5018734" y="2254933"/>
            <a:ext cx="66857" cy="21361"/>
          </a:xfrm>
          <a:custGeom>
            <a:avLst/>
            <a:gdLst>
              <a:gd name="T0" fmla="*/ 2147483647 w 7"/>
              <a:gd name="T1" fmla="*/ 2147483647 h 2"/>
              <a:gd name="T2" fmla="*/ 2147483647 w 7"/>
              <a:gd name="T3" fmla="*/ 2147483647 h 2"/>
              <a:gd name="T4" fmla="*/ 2147483647 w 7"/>
              <a:gd name="T5" fmla="*/ 2147483647 h 2"/>
              <a:gd name="T6" fmla="*/ 2147483647 w 7"/>
              <a:gd name="T7" fmla="*/ 2147483647 h 2"/>
              <a:gd name="T8" fmla="*/ 2147483647 w 7"/>
              <a:gd name="T9" fmla="*/ 2147483647 h 2"/>
              <a:gd name="T10" fmla="*/ 2147483647 w 7"/>
              <a:gd name="T11" fmla="*/ 2147483647 h 2"/>
              <a:gd name="T12" fmla="*/ 2147483647 w 7"/>
              <a:gd name="T13" fmla="*/ 2147483647 h 2"/>
              <a:gd name="T14" fmla="*/ 0 w 7"/>
              <a:gd name="T15" fmla="*/ 2147483647 h 2"/>
              <a:gd name="T16" fmla="*/ 0 w 7"/>
              <a:gd name="T17" fmla="*/ 0 h 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7"/>
              <a:gd name="T28" fmla="*/ 0 h 2"/>
              <a:gd name="T29" fmla="*/ 7 w 7"/>
              <a:gd name="T30" fmla="*/ 2 h 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7" h="2">
                <a:moveTo>
                  <a:pt x="7" y="2"/>
                </a:moveTo>
                <a:lnTo>
                  <a:pt x="5" y="2"/>
                </a:lnTo>
                <a:lnTo>
                  <a:pt x="3" y="2"/>
                </a:lnTo>
                <a:lnTo>
                  <a:pt x="2" y="2"/>
                </a:lnTo>
                <a:lnTo>
                  <a:pt x="1" y="2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8" name="Freeform 846"/>
          <xdr:cNvSpPr>
            <a:spLocks/>
          </xdr:cNvSpPr>
        </xdr:nvSpPr>
        <xdr:spPr bwMode="auto">
          <a:xfrm>
            <a:off x="5009183" y="2196695"/>
            <a:ext cx="9551" cy="29119"/>
          </a:xfrm>
          <a:custGeom>
            <a:avLst/>
            <a:gdLst>
              <a:gd name="T0" fmla="*/ 2147483647 w 1"/>
              <a:gd name="T1" fmla="*/ 2147483647 h 3"/>
              <a:gd name="T2" fmla="*/ 2147483647 w 1"/>
              <a:gd name="T3" fmla="*/ 2147483647 h 3"/>
              <a:gd name="T4" fmla="*/ 0 w 1"/>
              <a:gd name="T5" fmla="*/ 0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3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9" name="Freeform 847"/>
          <xdr:cNvSpPr>
            <a:spLocks/>
          </xdr:cNvSpPr>
        </xdr:nvSpPr>
        <xdr:spPr bwMode="auto">
          <a:xfrm>
            <a:off x="4961428" y="2078272"/>
            <a:ext cx="47755" cy="89306"/>
          </a:xfrm>
          <a:custGeom>
            <a:avLst/>
            <a:gdLst>
              <a:gd name="T0" fmla="*/ 2147483647 w 5"/>
              <a:gd name="T1" fmla="*/ 2147483647 h 9"/>
              <a:gd name="T2" fmla="*/ 2147483647 w 5"/>
              <a:gd name="T3" fmla="*/ 2147483647 h 9"/>
              <a:gd name="T4" fmla="*/ 2147483647 w 5"/>
              <a:gd name="T5" fmla="*/ 2147483647 h 9"/>
              <a:gd name="T6" fmla="*/ 2147483647 w 5"/>
              <a:gd name="T7" fmla="*/ 2147483647 h 9"/>
              <a:gd name="T8" fmla="*/ 2147483647 w 5"/>
              <a:gd name="T9" fmla="*/ 2147483647 h 9"/>
              <a:gd name="T10" fmla="*/ 2147483647 w 5"/>
              <a:gd name="T11" fmla="*/ 2147483647 h 9"/>
              <a:gd name="T12" fmla="*/ 2147483647 w 5"/>
              <a:gd name="T13" fmla="*/ 2147483647 h 9"/>
              <a:gd name="T14" fmla="*/ 2147483647 w 5"/>
              <a:gd name="T15" fmla="*/ 2147483647 h 9"/>
              <a:gd name="T16" fmla="*/ 2147483647 w 5"/>
              <a:gd name="T17" fmla="*/ 2147483647 h 9"/>
              <a:gd name="T18" fmla="*/ 0 w 5"/>
              <a:gd name="T19" fmla="*/ 0 h 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"/>
              <a:gd name="T31" fmla="*/ 0 h 9"/>
              <a:gd name="T32" fmla="*/ 5 w 5"/>
              <a:gd name="T33" fmla="*/ 9 h 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" h="9">
                <a:moveTo>
                  <a:pt x="5" y="9"/>
                </a:moveTo>
                <a:lnTo>
                  <a:pt x="4" y="8"/>
                </a:lnTo>
                <a:lnTo>
                  <a:pt x="3" y="5"/>
                </a:lnTo>
                <a:lnTo>
                  <a:pt x="3" y="4"/>
                </a:lnTo>
                <a:lnTo>
                  <a:pt x="2" y="3"/>
                </a:lnTo>
                <a:lnTo>
                  <a:pt x="2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0" name="Freeform 848"/>
          <xdr:cNvSpPr>
            <a:spLocks/>
          </xdr:cNvSpPr>
        </xdr:nvSpPr>
        <xdr:spPr bwMode="auto">
          <a:xfrm>
            <a:off x="4961428" y="2020034"/>
            <a:ext cx="9551" cy="29119"/>
          </a:xfrm>
          <a:custGeom>
            <a:avLst/>
            <a:gdLst>
              <a:gd name="T0" fmla="*/ 0 w 1"/>
              <a:gd name="T1" fmla="*/ 2147483647 h 3"/>
              <a:gd name="T2" fmla="*/ 0 w 1"/>
              <a:gd name="T3" fmla="*/ 2147483647 h 3"/>
              <a:gd name="T4" fmla="*/ 0 w 1"/>
              <a:gd name="T5" fmla="*/ 2147483647 h 3"/>
              <a:gd name="T6" fmla="*/ 0 w 1"/>
              <a:gd name="T7" fmla="*/ 2147483647 h 3"/>
              <a:gd name="T8" fmla="*/ 2147483647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3"/>
                </a:moveTo>
                <a:lnTo>
                  <a:pt x="0" y="2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1" name="Freeform 849"/>
          <xdr:cNvSpPr>
            <a:spLocks/>
          </xdr:cNvSpPr>
        </xdr:nvSpPr>
        <xdr:spPr bwMode="auto">
          <a:xfrm>
            <a:off x="4951876" y="1932678"/>
            <a:ext cx="28652" cy="58238"/>
          </a:xfrm>
          <a:custGeom>
            <a:avLst/>
            <a:gdLst>
              <a:gd name="T0" fmla="*/ 2147483647 w 3"/>
              <a:gd name="T1" fmla="*/ 2147483647 h 6"/>
              <a:gd name="T2" fmla="*/ 2147483647 w 3"/>
              <a:gd name="T3" fmla="*/ 2147483647 h 6"/>
              <a:gd name="T4" fmla="*/ 0 w 3"/>
              <a:gd name="T5" fmla="*/ 2147483647 h 6"/>
              <a:gd name="T6" fmla="*/ 0 w 3"/>
              <a:gd name="T7" fmla="*/ 2147483647 h 6"/>
              <a:gd name="T8" fmla="*/ 0 w 3"/>
              <a:gd name="T9" fmla="*/ 0 h 6"/>
              <a:gd name="T10" fmla="*/ 2147483647 w 3"/>
              <a:gd name="T11" fmla="*/ 0 h 6"/>
              <a:gd name="T12" fmla="*/ 2147483647 w 3"/>
              <a:gd name="T13" fmla="*/ 0 h 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6"/>
              <a:gd name="T23" fmla="*/ 3 w 3"/>
              <a:gd name="T24" fmla="*/ 6 h 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6">
                <a:moveTo>
                  <a:pt x="2" y="6"/>
                </a:moveTo>
                <a:lnTo>
                  <a:pt x="1" y="5"/>
                </a:lnTo>
                <a:lnTo>
                  <a:pt x="0" y="3"/>
                </a:lnTo>
                <a:lnTo>
                  <a:pt x="0" y="2"/>
                </a:lnTo>
                <a:lnTo>
                  <a:pt x="0" y="0"/>
                </a:lnTo>
                <a:lnTo>
                  <a:pt x="1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2" name="Line 850"/>
          <xdr:cNvSpPr>
            <a:spLocks noChangeShapeType="1"/>
          </xdr:cNvSpPr>
        </xdr:nvSpPr>
        <xdr:spPr bwMode="auto">
          <a:xfrm flipH="1" flipV="1">
            <a:off x="4970979" y="1901609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Freeform 851"/>
          <xdr:cNvSpPr>
            <a:spLocks/>
          </xdr:cNvSpPr>
        </xdr:nvSpPr>
        <xdr:spPr bwMode="auto">
          <a:xfrm>
            <a:off x="4856367" y="1853078"/>
            <a:ext cx="85959" cy="29119"/>
          </a:xfrm>
          <a:custGeom>
            <a:avLst/>
            <a:gdLst>
              <a:gd name="T0" fmla="*/ 2147483647 w 9"/>
              <a:gd name="T1" fmla="*/ 2147483647 h 3"/>
              <a:gd name="T2" fmla="*/ 2147483647 w 9"/>
              <a:gd name="T3" fmla="*/ 2147483647 h 3"/>
              <a:gd name="T4" fmla="*/ 2147483647 w 9"/>
              <a:gd name="T5" fmla="*/ 2147483647 h 3"/>
              <a:gd name="T6" fmla="*/ 2147483647 w 9"/>
              <a:gd name="T7" fmla="*/ 2147483647 h 3"/>
              <a:gd name="T8" fmla="*/ 0 w 9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3"/>
              <a:gd name="T17" fmla="*/ 9 w 9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3">
                <a:moveTo>
                  <a:pt x="9" y="3"/>
                </a:moveTo>
                <a:lnTo>
                  <a:pt x="7" y="2"/>
                </a:lnTo>
                <a:lnTo>
                  <a:pt x="5" y="1"/>
                </a:ln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4" name="Line 852"/>
          <xdr:cNvSpPr>
            <a:spLocks noChangeShapeType="1"/>
          </xdr:cNvSpPr>
        </xdr:nvSpPr>
        <xdr:spPr bwMode="auto">
          <a:xfrm flipH="1">
            <a:off x="4801055" y="1853078"/>
            <a:ext cx="26659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5" name="Line 853"/>
          <xdr:cNvSpPr>
            <a:spLocks noChangeShapeType="1"/>
          </xdr:cNvSpPr>
        </xdr:nvSpPr>
        <xdr:spPr bwMode="auto">
          <a:xfrm flipH="1">
            <a:off x="4686442" y="1853078"/>
            <a:ext cx="85959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Freeform 854"/>
          <xdr:cNvSpPr>
            <a:spLocks/>
          </xdr:cNvSpPr>
        </xdr:nvSpPr>
        <xdr:spPr bwMode="auto">
          <a:xfrm>
            <a:off x="4629136" y="1853078"/>
            <a:ext cx="28652" cy="0"/>
          </a:xfrm>
          <a:custGeom>
            <a:avLst/>
            <a:gdLst>
              <a:gd name="T0" fmla="*/ 2147483647 w 3"/>
              <a:gd name="T1" fmla="*/ 2147483647 w 3"/>
              <a:gd name="T2" fmla="*/ 0 w 3"/>
              <a:gd name="T3" fmla="*/ 0 60000 65536"/>
              <a:gd name="T4" fmla="*/ 0 60000 65536"/>
              <a:gd name="T5" fmla="*/ 0 60000 65536"/>
              <a:gd name="T6" fmla="*/ 0 w 3"/>
              <a:gd name="T7" fmla="*/ 3 w 3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3">
                <a:moveTo>
                  <a:pt x="3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7" name="Freeform 855"/>
          <xdr:cNvSpPr>
            <a:spLocks/>
          </xdr:cNvSpPr>
        </xdr:nvSpPr>
        <xdr:spPr bwMode="auto">
          <a:xfrm>
            <a:off x="4543176" y="1862784"/>
            <a:ext cx="57307" cy="79600"/>
          </a:xfrm>
          <a:custGeom>
            <a:avLst/>
            <a:gdLst>
              <a:gd name="T0" fmla="*/ 2147483647 w 6"/>
              <a:gd name="T1" fmla="*/ 0 h 8"/>
              <a:gd name="T2" fmla="*/ 2147483647 w 6"/>
              <a:gd name="T3" fmla="*/ 0 h 8"/>
              <a:gd name="T4" fmla="*/ 2147483647 w 6"/>
              <a:gd name="T5" fmla="*/ 2147483647 h 8"/>
              <a:gd name="T6" fmla="*/ 2147483647 w 6"/>
              <a:gd name="T7" fmla="*/ 2147483647 h 8"/>
              <a:gd name="T8" fmla="*/ 0 w 6"/>
              <a:gd name="T9" fmla="*/ 2147483647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8"/>
              <a:gd name="T17" fmla="*/ 6 w 6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0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8" name="Freeform 856"/>
          <xdr:cNvSpPr>
            <a:spLocks/>
          </xdr:cNvSpPr>
        </xdr:nvSpPr>
        <xdr:spPr bwMode="auto">
          <a:xfrm>
            <a:off x="4495421" y="1971502"/>
            <a:ext cx="28652" cy="9707"/>
          </a:xfrm>
          <a:custGeom>
            <a:avLst/>
            <a:gdLst>
              <a:gd name="T0" fmla="*/ 2147483647 w 3"/>
              <a:gd name="T1" fmla="*/ 0 h 1"/>
              <a:gd name="T2" fmla="*/ 2147483647 w 3"/>
              <a:gd name="T3" fmla="*/ 2147483647 h 1"/>
              <a:gd name="T4" fmla="*/ 2147483647 w 3"/>
              <a:gd name="T5" fmla="*/ 2147483647 h 1"/>
              <a:gd name="T6" fmla="*/ 0 w 3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3" y="0"/>
                </a:move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9" name="Freeform 857"/>
          <xdr:cNvSpPr>
            <a:spLocks/>
          </xdr:cNvSpPr>
        </xdr:nvSpPr>
        <xdr:spPr bwMode="auto">
          <a:xfrm>
            <a:off x="4504972" y="1862784"/>
            <a:ext cx="38204" cy="79600"/>
          </a:xfrm>
          <a:custGeom>
            <a:avLst/>
            <a:gdLst>
              <a:gd name="T0" fmla="*/ 0 w 4"/>
              <a:gd name="T1" fmla="*/ 2147483647 h 8"/>
              <a:gd name="T2" fmla="*/ 2147483647 w 4"/>
              <a:gd name="T3" fmla="*/ 2147483647 h 8"/>
              <a:gd name="T4" fmla="*/ 2147483647 w 4"/>
              <a:gd name="T5" fmla="*/ 2147483647 h 8"/>
              <a:gd name="T6" fmla="*/ 2147483647 w 4"/>
              <a:gd name="T7" fmla="*/ 2147483647 h 8"/>
              <a:gd name="T8" fmla="*/ 2147483647 w 4"/>
              <a:gd name="T9" fmla="*/ 2147483647 h 8"/>
              <a:gd name="T10" fmla="*/ 2147483647 w 4"/>
              <a:gd name="T11" fmla="*/ 2147483647 h 8"/>
              <a:gd name="T12" fmla="*/ 2147483647 w 4"/>
              <a:gd name="T13" fmla="*/ 2147483647 h 8"/>
              <a:gd name="T14" fmla="*/ 2147483647 w 4"/>
              <a:gd name="T15" fmla="*/ 0 h 8"/>
              <a:gd name="T16" fmla="*/ 2147483647 w 4"/>
              <a:gd name="T17" fmla="*/ 0 h 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"/>
              <a:gd name="T28" fmla="*/ 0 h 8"/>
              <a:gd name="T29" fmla="*/ 4 w 4"/>
              <a:gd name="T30" fmla="*/ 8 h 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" h="8">
                <a:moveTo>
                  <a:pt x="0" y="8"/>
                </a:moveTo>
                <a:lnTo>
                  <a:pt x="1" y="7"/>
                </a:lnTo>
                <a:lnTo>
                  <a:pt x="2" y="5"/>
                </a:lnTo>
                <a:lnTo>
                  <a:pt x="3" y="3"/>
                </a:lnTo>
                <a:lnTo>
                  <a:pt x="4" y="2"/>
                </a:lnTo>
                <a:lnTo>
                  <a:pt x="3" y="1"/>
                </a:lnTo>
                <a:lnTo>
                  <a:pt x="3" y="0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0" name="Freeform 858"/>
          <xdr:cNvSpPr>
            <a:spLocks/>
          </xdr:cNvSpPr>
        </xdr:nvSpPr>
        <xdr:spPr bwMode="auto">
          <a:xfrm>
            <a:off x="4485870" y="1814252"/>
            <a:ext cx="19103" cy="29119"/>
          </a:xfrm>
          <a:custGeom>
            <a:avLst/>
            <a:gdLst>
              <a:gd name="T0" fmla="*/ 2147483647 w 2"/>
              <a:gd name="T1" fmla="*/ 2147483647 h 3"/>
              <a:gd name="T2" fmla="*/ 2147483647 w 2"/>
              <a:gd name="T3" fmla="*/ 2147483647 h 3"/>
              <a:gd name="T4" fmla="*/ 2147483647 w 2"/>
              <a:gd name="T5" fmla="*/ 2147483647 h 3"/>
              <a:gd name="T6" fmla="*/ 0 w 2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3"/>
              <a:gd name="T14" fmla="*/ 2 w 2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3">
                <a:moveTo>
                  <a:pt x="2" y="3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1" name="Freeform 859"/>
          <xdr:cNvSpPr>
            <a:spLocks/>
          </xdr:cNvSpPr>
        </xdr:nvSpPr>
        <xdr:spPr bwMode="auto">
          <a:xfrm>
            <a:off x="4371258" y="1823958"/>
            <a:ext cx="85959" cy="58238"/>
          </a:xfrm>
          <a:custGeom>
            <a:avLst/>
            <a:gdLst>
              <a:gd name="T0" fmla="*/ 2147483647 w 9"/>
              <a:gd name="T1" fmla="*/ 0 h 6"/>
              <a:gd name="T2" fmla="*/ 2147483647 w 9"/>
              <a:gd name="T3" fmla="*/ 0 h 6"/>
              <a:gd name="T4" fmla="*/ 2147483647 w 9"/>
              <a:gd name="T5" fmla="*/ 2147483647 h 6"/>
              <a:gd name="T6" fmla="*/ 2147483647 w 9"/>
              <a:gd name="T7" fmla="*/ 2147483647 h 6"/>
              <a:gd name="T8" fmla="*/ 0 w 9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6"/>
              <a:gd name="T17" fmla="*/ 9 w 9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6">
                <a:moveTo>
                  <a:pt x="9" y="0"/>
                </a:moveTo>
                <a:lnTo>
                  <a:pt x="9" y="0"/>
                </a:lnTo>
                <a:lnTo>
                  <a:pt x="5" y="2"/>
                </a:lnTo>
                <a:lnTo>
                  <a:pt x="3" y="3"/>
                </a:lnTo>
                <a:lnTo>
                  <a:pt x="0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2" name="Line 860"/>
          <xdr:cNvSpPr>
            <a:spLocks noChangeShapeType="1"/>
          </xdr:cNvSpPr>
        </xdr:nvSpPr>
        <xdr:spPr bwMode="auto">
          <a:xfrm flipH="1">
            <a:off x="4323504" y="1911315"/>
            <a:ext cx="28652" cy="31068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3" name="Freeform 861"/>
          <xdr:cNvSpPr>
            <a:spLocks/>
          </xdr:cNvSpPr>
        </xdr:nvSpPr>
        <xdr:spPr bwMode="auto">
          <a:xfrm>
            <a:off x="4247094" y="1971502"/>
            <a:ext cx="66857" cy="48531"/>
          </a:xfrm>
          <a:custGeom>
            <a:avLst/>
            <a:gdLst>
              <a:gd name="T0" fmla="*/ 2147483647 w 7"/>
              <a:gd name="T1" fmla="*/ 0 h 5"/>
              <a:gd name="T2" fmla="*/ 2147483647 w 7"/>
              <a:gd name="T3" fmla="*/ 2147483647 h 5"/>
              <a:gd name="T4" fmla="*/ 2147483647 w 7"/>
              <a:gd name="T5" fmla="*/ 2147483647 h 5"/>
              <a:gd name="T6" fmla="*/ 2147483647 w 7"/>
              <a:gd name="T7" fmla="*/ 2147483647 h 5"/>
              <a:gd name="T8" fmla="*/ 2147483647 w 7"/>
              <a:gd name="T9" fmla="*/ 2147483647 h 5"/>
              <a:gd name="T10" fmla="*/ 0 w 7"/>
              <a:gd name="T11" fmla="*/ 2147483647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5"/>
              <a:gd name="T20" fmla="*/ 7 w 7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5">
                <a:moveTo>
                  <a:pt x="7" y="0"/>
                </a:moveTo>
                <a:lnTo>
                  <a:pt x="6" y="1"/>
                </a:lnTo>
                <a:lnTo>
                  <a:pt x="5" y="4"/>
                </a:lnTo>
                <a:lnTo>
                  <a:pt x="4" y="5"/>
                </a:lnTo>
                <a:lnTo>
                  <a:pt x="3" y="4"/>
                </a:lnTo>
                <a:lnTo>
                  <a:pt x="0" y="5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4" name="Freeform 862"/>
          <xdr:cNvSpPr>
            <a:spLocks/>
          </xdr:cNvSpPr>
        </xdr:nvSpPr>
        <xdr:spPr bwMode="auto">
          <a:xfrm>
            <a:off x="4208890" y="2000621"/>
            <a:ext cx="28652" cy="9707"/>
          </a:xfrm>
          <a:custGeom>
            <a:avLst/>
            <a:gdLst>
              <a:gd name="T0" fmla="*/ 2147483647 w 3"/>
              <a:gd name="T1" fmla="*/ 2147483647 h 1"/>
              <a:gd name="T2" fmla="*/ 2147483647 w 3"/>
              <a:gd name="T3" fmla="*/ 0 h 1"/>
              <a:gd name="T4" fmla="*/ 0 w 3"/>
              <a:gd name="T5" fmla="*/ 0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3" y="1"/>
                </a:move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5" name="Freeform 863"/>
          <xdr:cNvSpPr>
            <a:spLocks/>
          </xdr:cNvSpPr>
        </xdr:nvSpPr>
        <xdr:spPr bwMode="auto">
          <a:xfrm>
            <a:off x="4132482" y="1961796"/>
            <a:ext cx="47755" cy="48531"/>
          </a:xfrm>
          <a:custGeom>
            <a:avLst/>
            <a:gdLst>
              <a:gd name="T0" fmla="*/ 2147483647 w 5"/>
              <a:gd name="T1" fmla="*/ 2147483647 h 5"/>
              <a:gd name="T2" fmla="*/ 2147483647 w 5"/>
              <a:gd name="T3" fmla="*/ 2147483647 h 5"/>
              <a:gd name="T4" fmla="*/ 2147483647 w 5"/>
              <a:gd name="T5" fmla="*/ 2147483647 h 5"/>
              <a:gd name="T6" fmla="*/ 2147483647 w 5"/>
              <a:gd name="T7" fmla="*/ 2147483647 h 5"/>
              <a:gd name="T8" fmla="*/ 0 w 5"/>
              <a:gd name="T9" fmla="*/ 0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"/>
              <a:gd name="T16" fmla="*/ 0 h 5"/>
              <a:gd name="T17" fmla="*/ 5 w 5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" h="5">
                <a:moveTo>
                  <a:pt x="5" y="5"/>
                </a:moveTo>
                <a:lnTo>
                  <a:pt x="5" y="4"/>
                </a:lnTo>
                <a:lnTo>
                  <a:pt x="2" y="5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6" name="Line 864"/>
          <xdr:cNvSpPr>
            <a:spLocks noChangeShapeType="1"/>
          </xdr:cNvSpPr>
        </xdr:nvSpPr>
        <xdr:spPr bwMode="auto">
          <a:xfrm flipH="1" flipV="1">
            <a:off x="4122932" y="1901609"/>
            <a:ext cx="9551" cy="31068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7" name="Freeform 865"/>
          <xdr:cNvSpPr>
            <a:spLocks/>
          </xdr:cNvSpPr>
        </xdr:nvSpPr>
        <xdr:spPr bwMode="auto">
          <a:xfrm>
            <a:off x="4096272" y="1794840"/>
            <a:ext cx="26660" cy="77651"/>
          </a:xfrm>
          <a:custGeom>
            <a:avLst/>
            <a:gdLst>
              <a:gd name="T0" fmla="*/ 2147483647 w 3"/>
              <a:gd name="T1" fmla="*/ 2147483647 h 8"/>
              <a:gd name="T2" fmla="*/ 2147483647 w 3"/>
              <a:gd name="T3" fmla="*/ 2147483647 h 8"/>
              <a:gd name="T4" fmla="*/ 2147483647 w 3"/>
              <a:gd name="T5" fmla="*/ 2147483647 h 8"/>
              <a:gd name="T6" fmla="*/ 2147483647 w 3"/>
              <a:gd name="T7" fmla="*/ 2147483647 h 8"/>
              <a:gd name="T8" fmla="*/ 2147483647 w 3"/>
              <a:gd name="T9" fmla="*/ 0 h 8"/>
              <a:gd name="T10" fmla="*/ 0 w 3"/>
              <a:gd name="T11" fmla="*/ 2147483647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8"/>
              <a:gd name="T20" fmla="*/ 3 w 3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8">
                <a:moveTo>
                  <a:pt x="3" y="8"/>
                </a:moveTo>
                <a:lnTo>
                  <a:pt x="3" y="7"/>
                </a:lnTo>
                <a:lnTo>
                  <a:pt x="3" y="5"/>
                </a:lnTo>
                <a:lnTo>
                  <a:pt x="2" y="2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8" name="Line 866"/>
          <xdr:cNvSpPr>
            <a:spLocks noChangeShapeType="1"/>
          </xdr:cNvSpPr>
        </xdr:nvSpPr>
        <xdr:spPr bwMode="auto">
          <a:xfrm flipH="1">
            <a:off x="4038965" y="1814252"/>
            <a:ext cx="28652" cy="19412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Freeform 867"/>
          <xdr:cNvSpPr>
            <a:spLocks/>
          </xdr:cNvSpPr>
        </xdr:nvSpPr>
        <xdr:spPr bwMode="auto">
          <a:xfrm>
            <a:off x="3924353" y="1843372"/>
            <a:ext cx="85959" cy="58238"/>
          </a:xfrm>
          <a:custGeom>
            <a:avLst/>
            <a:gdLst>
              <a:gd name="T0" fmla="*/ 2147483647 w 9"/>
              <a:gd name="T1" fmla="*/ 0 h 6"/>
              <a:gd name="T2" fmla="*/ 2147483647 w 9"/>
              <a:gd name="T3" fmla="*/ 2147483647 h 6"/>
              <a:gd name="T4" fmla="*/ 2147483647 w 9"/>
              <a:gd name="T5" fmla="*/ 2147483647 h 6"/>
              <a:gd name="T6" fmla="*/ 2147483647 w 9"/>
              <a:gd name="T7" fmla="*/ 2147483647 h 6"/>
              <a:gd name="T8" fmla="*/ 2147483647 w 9"/>
              <a:gd name="T9" fmla="*/ 2147483647 h 6"/>
              <a:gd name="T10" fmla="*/ 0 w 9"/>
              <a:gd name="T11" fmla="*/ 2147483647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9"/>
              <a:gd name="T19" fmla="*/ 0 h 6"/>
              <a:gd name="T20" fmla="*/ 9 w 9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9" h="6">
                <a:moveTo>
                  <a:pt x="9" y="0"/>
                </a:moveTo>
                <a:lnTo>
                  <a:pt x="8" y="1"/>
                </a:lnTo>
                <a:lnTo>
                  <a:pt x="4" y="3"/>
                </a:lnTo>
                <a:lnTo>
                  <a:pt x="3" y="4"/>
                </a:lnTo>
                <a:lnTo>
                  <a:pt x="1" y="5"/>
                </a:lnTo>
                <a:lnTo>
                  <a:pt x="0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0" name="Freeform 868"/>
          <xdr:cNvSpPr>
            <a:spLocks/>
          </xdr:cNvSpPr>
        </xdr:nvSpPr>
        <xdr:spPr bwMode="auto">
          <a:xfrm>
            <a:off x="3867046" y="1862784"/>
            <a:ext cx="28652" cy="29119"/>
          </a:xfrm>
          <a:custGeom>
            <a:avLst/>
            <a:gdLst>
              <a:gd name="T0" fmla="*/ 2147483647 w 3"/>
              <a:gd name="T1" fmla="*/ 2147483647 h 3"/>
              <a:gd name="T2" fmla="*/ 2147483647 w 3"/>
              <a:gd name="T3" fmla="*/ 2147483647 h 3"/>
              <a:gd name="T4" fmla="*/ 0 w 3"/>
              <a:gd name="T5" fmla="*/ 0 h 3"/>
              <a:gd name="T6" fmla="*/ 0 60000 65536"/>
              <a:gd name="T7" fmla="*/ 0 60000 65536"/>
              <a:gd name="T8" fmla="*/ 0 60000 65536"/>
              <a:gd name="T9" fmla="*/ 0 w 3"/>
              <a:gd name="T10" fmla="*/ 0 h 3"/>
              <a:gd name="T11" fmla="*/ 3 w 3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3">
                <a:moveTo>
                  <a:pt x="3" y="3"/>
                </a:moveTo>
                <a:lnTo>
                  <a:pt x="2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1" name="Freeform 869"/>
          <xdr:cNvSpPr>
            <a:spLocks/>
          </xdr:cNvSpPr>
        </xdr:nvSpPr>
        <xdr:spPr bwMode="auto">
          <a:xfrm>
            <a:off x="3771537" y="1814252"/>
            <a:ext cx="85959" cy="29119"/>
          </a:xfrm>
          <a:custGeom>
            <a:avLst/>
            <a:gdLst>
              <a:gd name="T0" fmla="*/ 2147483647 w 9"/>
              <a:gd name="T1" fmla="*/ 2147483647 h 3"/>
              <a:gd name="T2" fmla="*/ 2147483647 w 9"/>
              <a:gd name="T3" fmla="*/ 0 h 3"/>
              <a:gd name="T4" fmla="*/ 2147483647 w 9"/>
              <a:gd name="T5" fmla="*/ 2147483647 h 3"/>
              <a:gd name="T6" fmla="*/ 0 w 9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3"/>
              <a:gd name="T14" fmla="*/ 9 w 9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3">
                <a:moveTo>
                  <a:pt x="9" y="2"/>
                </a:moveTo>
                <a:lnTo>
                  <a:pt x="7" y="0"/>
                </a:lnTo>
                <a:lnTo>
                  <a:pt x="1" y="3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2" name="Freeform 870"/>
          <xdr:cNvSpPr>
            <a:spLocks/>
          </xdr:cNvSpPr>
        </xdr:nvSpPr>
        <xdr:spPr bwMode="auto">
          <a:xfrm>
            <a:off x="3723781" y="1853078"/>
            <a:ext cx="19103" cy="19412"/>
          </a:xfrm>
          <a:custGeom>
            <a:avLst/>
            <a:gdLst>
              <a:gd name="T0" fmla="*/ 2147483647 w 2"/>
              <a:gd name="T1" fmla="*/ 0 h 2"/>
              <a:gd name="T2" fmla="*/ 2147483647 w 2"/>
              <a:gd name="T3" fmla="*/ 2147483647 h 2"/>
              <a:gd name="T4" fmla="*/ 2147483647 w 2"/>
              <a:gd name="T5" fmla="*/ 2147483647 h 2"/>
              <a:gd name="T6" fmla="*/ 0 w 2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2"/>
              <a:gd name="T14" fmla="*/ 2 w 2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2">
                <a:moveTo>
                  <a:pt x="2" y="0"/>
                </a:move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3" name="Freeform 871"/>
          <xdr:cNvSpPr>
            <a:spLocks/>
          </xdr:cNvSpPr>
        </xdr:nvSpPr>
        <xdr:spPr bwMode="auto">
          <a:xfrm>
            <a:off x="3609169" y="1901609"/>
            <a:ext cx="85959" cy="69893"/>
          </a:xfrm>
          <a:custGeom>
            <a:avLst/>
            <a:gdLst>
              <a:gd name="T0" fmla="*/ 2147483647 w 9"/>
              <a:gd name="T1" fmla="*/ 0 h 7"/>
              <a:gd name="T2" fmla="*/ 2147483647 w 9"/>
              <a:gd name="T3" fmla="*/ 2147483647 h 7"/>
              <a:gd name="T4" fmla="*/ 2147483647 w 9"/>
              <a:gd name="T5" fmla="*/ 2147483647 h 7"/>
              <a:gd name="T6" fmla="*/ 0 w 9"/>
              <a:gd name="T7" fmla="*/ 2147483647 h 7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7"/>
              <a:gd name="T14" fmla="*/ 9 w 9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7">
                <a:moveTo>
                  <a:pt x="9" y="0"/>
                </a:moveTo>
                <a:lnTo>
                  <a:pt x="5" y="3"/>
                </a:lnTo>
                <a:lnTo>
                  <a:pt x="2" y="5"/>
                </a:lnTo>
                <a:lnTo>
                  <a:pt x="0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4" name="Line 872"/>
          <xdr:cNvSpPr>
            <a:spLocks noChangeShapeType="1"/>
          </xdr:cNvSpPr>
        </xdr:nvSpPr>
        <xdr:spPr bwMode="auto">
          <a:xfrm flipH="1">
            <a:off x="3551862" y="1981209"/>
            <a:ext cx="28652" cy="19412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5" name="Freeform 873"/>
          <xdr:cNvSpPr>
            <a:spLocks/>
          </xdr:cNvSpPr>
        </xdr:nvSpPr>
        <xdr:spPr bwMode="auto">
          <a:xfrm>
            <a:off x="3446801" y="1990915"/>
            <a:ext cx="76409" cy="38825"/>
          </a:xfrm>
          <a:custGeom>
            <a:avLst/>
            <a:gdLst>
              <a:gd name="T0" fmla="*/ 2147483647 w 8"/>
              <a:gd name="T1" fmla="*/ 2147483647 h 4"/>
              <a:gd name="T2" fmla="*/ 2147483647 w 8"/>
              <a:gd name="T3" fmla="*/ 2147483647 h 4"/>
              <a:gd name="T4" fmla="*/ 2147483647 w 8"/>
              <a:gd name="T5" fmla="*/ 2147483647 h 4"/>
              <a:gd name="T6" fmla="*/ 2147483647 w 8"/>
              <a:gd name="T7" fmla="*/ 2147483647 h 4"/>
              <a:gd name="T8" fmla="*/ 2147483647 w 8"/>
              <a:gd name="T9" fmla="*/ 2147483647 h 4"/>
              <a:gd name="T10" fmla="*/ 2147483647 w 8"/>
              <a:gd name="T11" fmla="*/ 2147483647 h 4"/>
              <a:gd name="T12" fmla="*/ 0 w 8"/>
              <a:gd name="T13" fmla="*/ 0 h 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8"/>
              <a:gd name="T22" fmla="*/ 0 h 4"/>
              <a:gd name="T23" fmla="*/ 8 w 8"/>
              <a:gd name="T24" fmla="*/ 4 h 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8" h="4">
                <a:moveTo>
                  <a:pt x="8" y="2"/>
                </a:moveTo>
                <a:lnTo>
                  <a:pt x="7" y="3"/>
                </a:lnTo>
                <a:lnTo>
                  <a:pt x="3" y="4"/>
                </a:lnTo>
                <a:lnTo>
                  <a:pt x="2" y="3"/>
                </a:lnTo>
                <a:lnTo>
                  <a:pt x="2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6" name="Freeform 874"/>
          <xdr:cNvSpPr>
            <a:spLocks/>
          </xdr:cNvSpPr>
        </xdr:nvSpPr>
        <xdr:spPr bwMode="auto">
          <a:xfrm>
            <a:off x="3410591" y="1932678"/>
            <a:ext cx="17109" cy="29119"/>
          </a:xfrm>
          <a:custGeom>
            <a:avLst/>
            <a:gdLst>
              <a:gd name="T0" fmla="*/ 2147483647 w 2"/>
              <a:gd name="T1" fmla="*/ 2147483647 h 3"/>
              <a:gd name="T2" fmla="*/ 0 w 2"/>
              <a:gd name="T3" fmla="*/ 2147483647 h 3"/>
              <a:gd name="T4" fmla="*/ 2147483647 w 2"/>
              <a:gd name="T5" fmla="*/ 0 h 3"/>
              <a:gd name="T6" fmla="*/ 0 60000 65536"/>
              <a:gd name="T7" fmla="*/ 0 60000 65536"/>
              <a:gd name="T8" fmla="*/ 0 60000 65536"/>
              <a:gd name="T9" fmla="*/ 0 w 2"/>
              <a:gd name="T10" fmla="*/ 0 h 3"/>
              <a:gd name="T11" fmla="*/ 2 w 2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3">
                <a:moveTo>
                  <a:pt x="2" y="3"/>
                </a:move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7" name="Freeform 875"/>
          <xdr:cNvSpPr>
            <a:spLocks/>
          </xdr:cNvSpPr>
        </xdr:nvSpPr>
        <xdr:spPr bwMode="auto">
          <a:xfrm>
            <a:off x="3446801" y="1882196"/>
            <a:ext cx="47755" cy="40776"/>
          </a:xfrm>
          <a:custGeom>
            <a:avLst/>
            <a:gdLst>
              <a:gd name="T0" fmla="*/ 0 w 5"/>
              <a:gd name="T1" fmla="*/ 2147483647 h 4"/>
              <a:gd name="T2" fmla="*/ 2147483647 w 5"/>
              <a:gd name="T3" fmla="*/ 2147483647 h 4"/>
              <a:gd name="T4" fmla="*/ 2147483647 w 5"/>
              <a:gd name="T5" fmla="*/ 2147483647 h 4"/>
              <a:gd name="T6" fmla="*/ 2147483647 w 5"/>
              <a:gd name="T7" fmla="*/ 2147483647 h 4"/>
              <a:gd name="T8" fmla="*/ 2147483647 w 5"/>
              <a:gd name="T9" fmla="*/ 2147483647 h 4"/>
              <a:gd name="T10" fmla="*/ 2147483647 w 5"/>
              <a:gd name="T11" fmla="*/ 2147483647 h 4"/>
              <a:gd name="T12" fmla="*/ 2147483647 w 5"/>
              <a:gd name="T13" fmla="*/ 0 h 4"/>
              <a:gd name="T14" fmla="*/ 2147483647 w 5"/>
              <a:gd name="T15" fmla="*/ 0 h 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"/>
              <a:gd name="T25" fmla="*/ 0 h 4"/>
              <a:gd name="T26" fmla="*/ 5 w 5"/>
              <a:gd name="T27" fmla="*/ 4 h 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" h="4">
                <a:moveTo>
                  <a:pt x="0" y="4"/>
                </a:moveTo>
                <a:lnTo>
                  <a:pt x="2" y="3"/>
                </a:lnTo>
                <a:lnTo>
                  <a:pt x="4" y="2"/>
                </a:lnTo>
                <a:lnTo>
                  <a:pt x="5" y="2"/>
                </a:lnTo>
                <a:lnTo>
                  <a:pt x="4" y="1"/>
                </a:lnTo>
                <a:lnTo>
                  <a:pt x="3" y="1"/>
                </a:lnTo>
                <a:lnTo>
                  <a:pt x="2" y="0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8" name="Freeform 876"/>
          <xdr:cNvSpPr>
            <a:spLocks/>
          </xdr:cNvSpPr>
        </xdr:nvSpPr>
        <xdr:spPr bwMode="auto">
          <a:xfrm>
            <a:off x="3410591" y="1833665"/>
            <a:ext cx="17109" cy="29119"/>
          </a:xfrm>
          <a:custGeom>
            <a:avLst/>
            <a:gdLst>
              <a:gd name="T0" fmla="*/ 2147483647 w 2"/>
              <a:gd name="T1" fmla="*/ 2147483647 h 3"/>
              <a:gd name="T2" fmla="*/ 2147483647 w 2"/>
              <a:gd name="T3" fmla="*/ 2147483647 h 3"/>
              <a:gd name="T4" fmla="*/ 0 w 2"/>
              <a:gd name="T5" fmla="*/ 0 h 3"/>
              <a:gd name="T6" fmla="*/ 0 60000 65536"/>
              <a:gd name="T7" fmla="*/ 0 60000 65536"/>
              <a:gd name="T8" fmla="*/ 0 60000 65536"/>
              <a:gd name="T9" fmla="*/ 0 w 2"/>
              <a:gd name="T10" fmla="*/ 0 h 3"/>
              <a:gd name="T11" fmla="*/ 2 w 2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3">
                <a:moveTo>
                  <a:pt x="2" y="3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9" name="Freeform 877"/>
          <xdr:cNvSpPr>
            <a:spLocks/>
          </xdr:cNvSpPr>
        </xdr:nvSpPr>
        <xdr:spPr bwMode="auto">
          <a:xfrm>
            <a:off x="3372386" y="1724946"/>
            <a:ext cx="47755" cy="79599"/>
          </a:xfrm>
          <a:custGeom>
            <a:avLst/>
            <a:gdLst>
              <a:gd name="T0" fmla="*/ 2147483647 w 5"/>
              <a:gd name="T1" fmla="*/ 2147483647 h 8"/>
              <a:gd name="T2" fmla="*/ 0 w 5"/>
              <a:gd name="T3" fmla="*/ 2147483647 h 8"/>
              <a:gd name="T4" fmla="*/ 0 w 5"/>
              <a:gd name="T5" fmla="*/ 2147483647 h 8"/>
              <a:gd name="T6" fmla="*/ 2147483647 w 5"/>
              <a:gd name="T7" fmla="*/ 2147483647 h 8"/>
              <a:gd name="T8" fmla="*/ 2147483647 w 5"/>
              <a:gd name="T9" fmla="*/ 2147483647 h 8"/>
              <a:gd name="T10" fmla="*/ 2147483647 w 5"/>
              <a:gd name="T11" fmla="*/ 2147483647 h 8"/>
              <a:gd name="T12" fmla="*/ 2147483647 w 5"/>
              <a:gd name="T13" fmla="*/ 2147483647 h 8"/>
              <a:gd name="T14" fmla="*/ 2147483647 w 5"/>
              <a:gd name="T15" fmla="*/ 0 h 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"/>
              <a:gd name="T25" fmla="*/ 0 h 8"/>
              <a:gd name="T26" fmla="*/ 5 w 5"/>
              <a:gd name="T27" fmla="*/ 8 h 8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" h="8">
                <a:moveTo>
                  <a:pt x="1" y="8"/>
                </a:move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4" y="1"/>
                </a:lnTo>
                <a:lnTo>
                  <a:pt x="5" y="1"/>
                </a:lnTo>
                <a:lnTo>
                  <a:pt x="5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0" name="Freeform 878"/>
          <xdr:cNvSpPr>
            <a:spLocks/>
          </xdr:cNvSpPr>
        </xdr:nvSpPr>
        <xdr:spPr bwMode="auto">
          <a:xfrm>
            <a:off x="3446801" y="1676416"/>
            <a:ext cx="19103" cy="19412"/>
          </a:xfrm>
          <a:custGeom>
            <a:avLst/>
            <a:gdLst>
              <a:gd name="T0" fmla="*/ 0 w 2"/>
              <a:gd name="T1" fmla="*/ 2147483647 h 2"/>
              <a:gd name="T2" fmla="*/ 0 w 2"/>
              <a:gd name="T3" fmla="*/ 2147483647 h 2"/>
              <a:gd name="T4" fmla="*/ 2147483647 w 2"/>
              <a:gd name="T5" fmla="*/ 0 h 2"/>
              <a:gd name="T6" fmla="*/ 2147483647 w 2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2"/>
              <a:gd name="T14" fmla="*/ 2 w 2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2">
                <a:moveTo>
                  <a:pt x="0" y="2"/>
                </a:moveTo>
                <a:lnTo>
                  <a:pt x="0" y="1"/>
                </a:lnTo>
                <a:lnTo>
                  <a:pt x="1" y="0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1" name="Freeform 879"/>
          <xdr:cNvSpPr>
            <a:spLocks/>
          </xdr:cNvSpPr>
        </xdr:nvSpPr>
        <xdr:spPr bwMode="auto">
          <a:xfrm>
            <a:off x="3494557" y="1589059"/>
            <a:ext cx="85959" cy="67944"/>
          </a:xfrm>
          <a:custGeom>
            <a:avLst/>
            <a:gdLst>
              <a:gd name="T0" fmla="*/ 0 w 9"/>
              <a:gd name="T1" fmla="*/ 2147483647 h 7"/>
              <a:gd name="T2" fmla="*/ 2147483647 w 9"/>
              <a:gd name="T3" fmla="*/ 2147483647 h 7"/>
              <a:gd name="T4" fmla="*/ 2147483647 w 9"/>
              <a:gd name="T5" fmla="*/ 2147483647 h 7"/>
              <a:gd name="T6" fmla="*/ 2147483647 w 9"/>
              <a:gd name="T7" fmla="*/ 0 h 7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7"/>
              <a:gd name="T14" fmla="*/ 9 w 9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7">
                <a:moveTo>
                  <a:pt x="0" y="7"/>
                </a:moveTo>
                <a:lnTo>
                  <a:pt x="2" y="5"/>
                </a:lnTo>
                <a:lnTo>
                  <a:pt x="5" y="3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2" name="Line 880"/>
          <xdr:cNvSpPr>
            <a:spLocks noChangeShapeType="1"/>
          </xdr:cNvSpPr>
        </xdr:nvSpPr>
        <xdr:spPr bwMode="auto">
          <a:xfrm flipV="1">
            <a:off x="3609169" y="1557991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3" name="Line 881"/>
          <xdr:cNvSpPr>
            <a:spLocks noChangeShapeType="1"/>
          </xdr:cNvSpPr>
        </xdr:nvSpPr>
        <xdr:spPr bwMode="auto">
          <a:xfrm flipV="1">
            <a:off x="3666475" y="1509459"/>
            <a:ext cx="85959" cy="38825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882"/>
          <xdr:cNvSpPr>
            <a:spLocks noChangeShapeType="1"/>
          </xdr:cNvSpPr>
        </xdr:nvSpPr>
        <xdr:spPr bwMode="auto">
          <a:xfrm>
            <a:off x="3781088" y="1490046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883"/>
          <xdr:cNvSpPr>
            <a:spLocks noChangeShapeType="1"/>
          </xdr:cNvSpPr>
        </xdr:nvSpPr>
        <xdr:spPr bwMode="auto">
          <a:xfrm flipV="1">
            <a:off x="3838394" y="1480341"/>
            <a:ext cx="85959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6" name="Line 884"/>
          <xdr:cNvSpPr>
            <a:spLocks noChangeShapeType="1"/>
          </xdr:cNvSpPr>
        </xdr:nvSpPr>
        <xdr:spPr bwMode="auto">
          <a:xfrm flipV="1">
            <a:off x="3943455" y="1431809"/>
            <a:ext cx="0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" name="Freeform 885"/>
          <xdr:cNvSpPr>
            <a:spLocks/>
          </xdr:cNvSpPr>
        </xdr:nvSpPr>
        <xdr:spPr bwMode="auto">
          <a:xfrm>
            <a:off x="3867046" y="1371623"/>
            <a:ext cx="76409" cy="31067"/>
          </a:xfrm>
          <a:custGeom>
            <a:avLst/>
            <a:gdLst>
              <a:gd name="T0" fmla="*/ 2147483647 w 8"/>
              <a:gd name="T1" fmla="*/ 2147483647 h 3"/>
              <a:gd name="T2" fmla="*/ 2147483647 w 8"/>
              <a:gd name="T3" fmla="*/ 2147483647 h 3"/>
              <a:gd name="T4" fmla="*/ 0 w 8"/>
              <a:gd name="T5" fmla="*/ 0 h 3"/>
              <a:gd name="T6" fmla="*/ 0 60000 65536"/>
              <a:gd name="T7" fmla="*/ 0 60000 65536"/>
              <a:gd name="T8" fmla="*/ 0 60000 65536"/>
              <a:gd name="T9" fmla="*/ 0 w 8"/>
              <a:gd name="T10" fmla="*/ 0 h 3"/>
              <a:gd name="T11" fmla="*/ 8 w 8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" h="3">
                <a:moveTo>
                  <a:pt x="7" y="3"/>
                </a:moveTo>
                <a:lnTo>
                  <a:pt x="8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8" name="Line 886"/>
          <xdr:cNvSpPr>
            <a:spLocks noChangeShapeType="1"/>
          </xdr:cNvSpPr>
        </xdr:nvSpPr>
        <xdr:spPr bwMode="auto">
          <a:xfrm flipH="1" flipV="1">
            <a:off x="3809740" y="1352210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887"/>
          <xdr:cNvSpPr>
            <a:spLocks noChangeShapeType="1"/>
          </xdr:cNvSpPr>
        </xdr:nvSpPr>
        <xdr:spPr bwMode="auto">
          <a:xfrm flipH="1" flipV="1">
            <a:off x="3695128" y="1332797"/>
            <a:ext cx="85959" cy="19412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" name="Line 888"/>
          <xdr:cNvSpPr>
            <a:spLocks noChangeShapeType="1"/>
          </xdr:cNvSpPr>
        </xdr:nvSpPr>
        <xdr:spPr bwMode="auto">
          <a:xfrm flipH="1" flipV="1">
            <a:off x="3637822" y="1323091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" name="Freeform 889"/>
          <xdr:cNvSpPr>
            <a:spLocks/>
          </xdr:cNvSpPr>
        </xdr:nvSpPr>
        <xdr:spPr bwMode="auto">
          <a:xfrm>
            <a:off x="3523210" y="1303679"/>
            <a:ext cx="85959" cy="19412"/>
          </a:xfrm>
          <a:custGeom>
            <a:avLst/>
            <a:gdLst>
              <a:gd name="T0" fmla="*/ 2147483647 w 9"/>
              <a:gd name="T1" fmla="*/ 2147483647 h 2"/>
              <a:gd name="T2" fmla="*/ 2147483647 w 9"/>
              <a:gd name="T3" fmla="*/ 2147483647 h 2"/>
              <a:gd name="T4" fmla="*/ 0 w 9"/>
              <a:gd name="T5" fmla="*/ 0 h 2"/>
              <a:gd name="T6" fmla="*/ 0 60000 65536"/>
              <a:gd name="T7" fmla="*/ 0 60000 65536"/>
              <a:gd name="T8" fmla="*/ 0 60000 65536"/>
              <a:gd name="T9" fmla="*/ 0 w 9"/>
              <a:gd name="T10" fmla="*/ 0 h 2"/>
              <a:gd name="T11" fmla="*/ 9 w 9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2">
                <a:moveTo>
                  <a:pt x="9" y="2"/>
                </a:moveTo>
                <a:lnTo>
                  <a:pt x="8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2" name="Line 890"/>
          <xdr:cNvSpPr>
            <a:spLocks noChangeShapeType="1"/>
          </xdr:cNvSpPr>
        </xdr:nvSpPr>
        <xdr:spPr bwMode="auto">
          <a:xfrm flipH="1" flipV="1">
            <a:off x="3465903" y="1284266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891"/>
          <xdr:cNvSpPr>
            <a:spLocks noChangeShapeType="1"/>
          </xdr:cNvSpPr>
        </xdr:nvSpPr>
        <xdr:spPr bwMode="auto">
          <a:xfrm flipH="1" flipV="1">
            <a:off x="3353285" y="1255146"/>
            <a:ext cx="83966" cy="19412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" name="Freeform 892"/>
          <xdr:cNvSpPr>
            <a:spLocks/>
          </xdr:cNvSpPr>
        </xdr:nvSpPr>
        <xdr:spPr bwMode="auto">
          <a:xfrm>
            <a:off x="3324631" y="1214374"/>
            <a:ext cx="0" cy="31067"/>
          </a:xfrm>
          <a:custGeom>
            <a:avLst/>
            <a:gdLst>
              <a:gd name="T0" fmla="*/ 2147483647 h 3"/>
              <a:gd name="T1" fmla="*/ 2147483647 h 3"/>
              <a:gd name="T2" fmla="*/ 0 h 3"/>
              <a:gd name="T3" fmla="*/ 0 60000 65536"/>
              <a:gd name="T4" fmla="*/ 0 60000 65536"/>
              <a:gd name="T5" fmla="*/ 0 60000 65536"/>
              <a:gd name="T6" fmla="*/ 0 h 3"/>
              <a:gd name="T7" fmla="*/ 3 h 3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3">
                <a:moveTo>
                  <a:pt x="0" y="3"/>
                </a:move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5" name="Freeform 893"/>
          <xdr:cNvSpPr>
            <a:spLocks/>
          </xdr:cNvSpPr>
        </xdr:nvSpPr>
        <xdr:spPr bwMode="auto">
          <a:xfrm>
            <a:off x="3334182" y="1097898"/>
            <a:ext cx="9551" cy="87357"/>
          </a:xfrm>
          <a:custGeom>
            <a:avLst/>
            <a:gdLst>
              <a:gd name="T0" fmla="*/ 0 w 1"/>
              <a:gd name="T1" fmla="*/ 2147483647 h 9"/>
              <a:gd name="T2" fmla="*/ 2147483647 w 1"/>
              <a:gd name="T3" fmla="*/ 2147483647 h 9"/>
              <a:gd name="T4" fmla="*/ 2147483647 w 1"/>
              <a:gd name="T5" fmla="*/ 0 h 9"/>
              <a:gd name="T6" fmla="*/ 0 60000 65536"/>
              <a:gd name="T7" fmla="*/ 0 60000 65536"/>
              <a:gd name="T8" fmla="*/ 0 60000 65536"/>
              <a:gd name="T9" fmla="*/ 0 w 1"/>
              <a:gd name="T10" fmla="*/ 0 h 9"/>
              <a:gd name="T11" fmla="*/ 1 w 1"/>
              <a:gd name="T12" fmla="*/ 9 h 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9">
                <a:moveTo>
                  <a:pt x="0" y="9"/>
                </a:moveTo>
                <a:lnTo>
                  <a:pt x="1" y="6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6" name="Freeform 894"/>
          <xdr:cNvSpPr>
            <a:spLocks/>
          </xdr:cNvSpPr>
        </xdr:nvSpPr>
        <xdr:spPr bwMode="auto">
          <a:xfrm>
            <a:off x="3334182" y="1047417"/>
            <a:ext cx="9551" cy="21362"/>
          </a:xfrm>
          <a:custGeom>
            <a:avLst/>
            <a:gdLst>
              <a:gd name="T0" fmla="*/ 2147483647 w 1"/>
              <a:gd name="T1" fmla="*/ 2147483647 h 2"/>
              <a:gd name="T2" fmla="*/ 2147483647 w 1"/>
              <a:gd name="T3" fmla="*/ 0 h 2"/>
              <a:gd name="T4" fmla="*/ 0 w 1"/>
              <a:gd name="T5" fmla="*/ 0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1" y="2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7" name="Line 895"/>
          <xdr:cNvSpPr>
            <a:spLocks noChangeShapeType="1"/>
          </xdr:cNvSpPr>
        </xdr:nvSpPr>
        <xdr:spPr bwMode="auto">
          <a:xfrm flipH="1" flipV="1">
            <a:off x="3219570" y="1028004"/>
            <a:ext cx="85959" cy="19412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8" name="Line 896"/>
          <xdr:cNvSpPr>
            <a:spLocks noChangeShapeType="1"/>
          </xdr:cNvSpPr>
        </xdr:nvSpPr>
        <xdr:spPr bwMode="auto">
          <a:xfrm flipH="1" flipV="1">
            <a:off x="3162263" y="1008592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9" name="Line 897"/>
          <xdr:cNvSpPr>
            <a:spLocks noChangeShapeType="1"/>
          </xdr:cNvSpPr>
        </xdr:nvSpPr>
        <xdr:spPr bwMode="auto">
          <a:xfrm flipH="1">
            <a:off x="3114509" y="998886"/>
            <a:ext cx="19103" cy="89306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898"/>
          <xdr:cNvSpPr>
            <a:spLocks noChangeShapeType="1"/>
          </xdr:cNvSpPr>
        </xdr:nvSpPr>
        <xdr:spPr bwMode="auto">
          <a:xfrm flipH="1">
            <a:off x="3095407" y="1117311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Freeform 899"/>
          <xdr:cNvSpPr>
            <a:spLocks/>
          </xdr:cNvSpPr>
        </xdr:nvSpPr>
        <xdr:spPr bwMode="auto">
          <a:xfrm>
            <a:off x="2999897" y="1156135"/>
            <a:ext cx="85959" cy="19412"/>
          </a:xfrm>
          <a:custGeom>
            <a:avLst/>
            <a:gdLst>
              <a:gd name="T0" fmla="*/ 2147483647 w 9"/>
              <a:gd name="T1" fmla="*/ 2147483647 h 2"/>
              <a:gd name="T2" fmla="*/ 2147483647 w 9"/>
              <a:gd name="T3" fmla="*/ 2147483647 h 2"/>
              <a:gd name="T4" fmla="*/ 0 w 9"/>
              <a:gd name="T5" fmla="*/ 0 h 2"/>
              <a:gd name="T6" fmla="*/ 0 60000 65536"/>
              <a:gd name="T7" fmla="*/ 0 60000 65536"/>
              <a:gd name="T8" fmla="*/ 0 60000 65536"/>
              <a:gd name="T9" fmla="*/ 0 w 9"/>
              <a:gd name="T10" fmla="*/ 0 h 2"/>
              <a:gd name="T11" fmla="*/ 9 w 9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2">
                <a:moveTo>
                  <a:pt x="9" y="2"/>
                </a:moveTo>
                <a:lnTo>
                  <a:pt x="9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2" name="Line 900"/>
          <xdr:cNvSpPr>
            <a:spLocks noChangeShapeType="1"/>
          </xdr:cNvSpPr>
        </xdr:nvSpPr>
        <xdr:spPr bwMode="auto">
          <a:xfrm flipH="1" flipV="1">
            <a:off x="2942591" y="1136723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3" name="Line 901"/>
          <xdr:cNvSpPr>
            <a:spLocks noChangeShapeType="1"/>
          </xdr:cNvSpPr>
        </xdr:nvSpPr>
        <xdr:spPr bwMode="auto">
          <a:xfrm flipH="1" flipV="1">
            <a:off x="2827978" y="1088192"/>
            <a:ext cx="85959" cy="38825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902"/>
          <xdr:cNvSpPr>
            <a:spLocks noChangeShapeType="1"/>
          </xdr:cNvSpPr>
        </xdr:nvSpPr>
        <xdr:spPr bwMode="auto">
          <a:xfrm flipH="1" flipV="1">
            <a:off x="2770672" y="1068780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Freeform 903"/>
          <xdr:cNvSpPr>
            <a:spLocks/>
          </xdr:cNvSpPr>
        </xdr:nvSpPr>
        <xdr:spPr bwMode="auto">
          <a:xfrm>
            <a:off x="2667605" y="1028004"/>
            <a:ext cx="74415" cy="31068"/>
          </a:xfrm>
          <a:custGeom>
            <a:avLst/>
            <a:gdLst>
              <a:gd name="T0" fmla="*/ 2147483647 w 8"/>
              <a:gd name="T1" fmla="*/ 2147483647 h 3"/>
              <a:gd name="T2" fmla="*/ 2147483647 w 8"/>
              <a:gd name="T3" fmla="*/ 0 h 3"/>
              <a:gd name="T4" fmla="*/ 0 w 8"/>
              <a:gd name="T5" fmla="*/ 0 h 3"/>
              <a:gd name="T6" fmla="*/ 0 w 8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3"/>
              <a:gd name="T14" fmla="*/ 8 w 8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3">
                <a:moveTo>
                  <a:pt x="8" y="3"/>
                </a:moveTo>
                <a:lnTo>
                  <a:pt x="2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6" name="Freeform 904"/>
          <xdr:cNvSpPr>
            <a:spLocks/>
          </xdr:cNvSpPr>
        </xdr:nvSpPr>
        <xdr:spPr bwMode="auto">
          <a:xfrm>
            <a:off x="2648503" y="1068780"/>
            <a:ext cx="9551" cy="29119"/>
          </a:xfrm>
          <a:custGeom>
            <a:avLst/>
            <a:gdLst>
              <a:gd name="T0" fmla="*/ 2147483647 w 1"/>
              <a:gd name="T1" fmla="*/ 0 h 3"/>
              <a:gd name="T2" fmla="*/ 0 w 1"/>
              <a:gd name="T3" fmla="*/ 2147483647 h 3"/>
              <a:gd name="T4" fmla="*/ 0 w 1"/>
              <a:gd name="T5" fmla="*/ 2147483647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7" name="Freeform 905"/>
          <xdr:cNvSpPr>
            <a:spLocks/>
          </xdr:cNvSpPr>
        </xdr:nvSpPr>
        <xdr:spPr bwMode="auto">
          <a:xfrm>
            <a:off x="2610299" y="1127017"/>
            <a:ext cx="19103" cy="77651"/>
          </a:xfrm>
          <a:custGeom>
            <a:avLst/>
            <a:gdLst>
              <a:gd name="T0" fmla="*/ 2147483647 w 2"/>
              <a:gd name="T1" fmla="*/ 0 h 8"/>
              <a:gd name="T2" fmla="*/ 2147483647 w 2"/>
              <a:gd name="T3" fmla="*/ 2147483647 h 8"/>
              <a:gd name="T4" fmla="*/ 2147483647 w 2"/>
              <a:gd name="T5" fmla="*/ 2147483647 h 8"/>
              <a:gd name="T6" fmla="*/ 0 w 2"/>
              <a:gd name="T7" fmla="*/ 2147483647 h 8"/>
              <a:gd name="T8" fmla="*/ 0 w 2"/>
              <a:gd name="T9" fmla="*/ 2147483647 h 8"/>
              <a:gd name="T10" fmla="*/ 0 w 2"/>
              <a:gd name="T11" fmla="*/ 2147483647 h 8"/>
              <a:gd name="T12" fmla="*/ 0 w 2"/>
              <a:gd name="T13" fmla="*/ 2147483647 h 8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8"/>
              <a:gd name="T23" fmla="*/ 2 w 2"/>
              <a:gd name="T24" fmla="*/ 8 h 8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8">
                <a:moveTo>
                  <a:pt x="2" y="0"/>
                </a:moveTo>
                <a:lnTo>
                  <a:pt x="2" y="1"/>
                </a:lnTo>
                <a:lnTo>
                  <a:pt x="1" y="1"/>
                </a:lnTo>
                <a:lnTo>
                  <a:pt x="0" y="4"/>
                </a:lnTo>
                <a:lnTo>
                  <a:pt x="0" y="6"/>
                </a:lnTo>
                <a:lnTo>
                  <a:pt x="0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8" name="Line 906"/>
          <xdr:cNvSpPr>
            <a:spLocks noChangeShapeType="1"/>
          </xdr:cNvSpPr>
        </xdr:nvSpPr>
        <xdr:spPr bwMode="auto">
          <a:xfrm flipH="1">
            <a:off x="2572094" y="1235734"/>
            <a:ext cx="19103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Freeform 907"/>
          <xdr:cNvSpPr>
            <a:spLocks/>
          </xdr:cNvSpPr>
        </xdr:nvSpPr>
        <xdr:spPr bwMode="auto">
          <a:xfrm>
            <a:off x="2533890" y="1293973"/>
            <a:ext cx="38204" cy="87357"/>
          </a:xfrm>
          <a:custGeom>
            <a:avLst/>
            <a:gdLst>
              <a:gd name="T0" fmla="*/ 2147483647 w 4"/>
              <a:gd name="T1" fmla="*/ 0 h 9"/>
              <a:gd name="T2" fmla="*/ 2147483647 w 4"/>
              <a:gd name="T3" fmla="*/ 2147483647 h 9"/>
              <a:gd name="T4" fmla="*/ 0 w 4"/>
              <a:gd name="T5" fmla="*/ 2147483647 h 9"/>
              <a:gd name="T6" fmla="*/ 0 60000 65536"/>
              <a:gd name="T7" fmla="*/ 0 60000 65536"/>
              <a:gd name="T8" fmla="*/ 0 60000 65536"/>
              <a:gd name="T9" fmla="*/ 0 w 4"/>
              <a:gd name="T10" fmla="*/ 0 h 9"/>
              <a:gd name="T11" fmla="*/ 4 w 4"/>
              <a:gd name="T12" fmla="*/ 9 h 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" h="9">
                <a:moveTo>
                  <a:pt x="4" y="0"/>
                </a:moveTo>
                <a:lnTo>
                  <a:pt x="1" y="5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0" name="Line 908"/>
          <xdr:cNvSpPr>
            <a:spLocks noChangeShapeType="1"/>
          </xdr:cNvSpPr>
        </xdr:nvSpPr>
        <xdr:spPr bwMode="auto">
          <a:xfrm flipH="1">
            <a:off x="2476584" y="1381330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1" name="Freeform 909"/>
          <xdr:cNvSpPr>
            <a:spLocks/>
          </xdr:cNvSpPr>
        </xdr:nvSpPr>
        <xdr:spPr bwMode="auto">
          <a:xfrm>
            <a:off x="2361971" y="1381330"/>
            <a:ext cx="85959" cy="0"/>
          </a:xfrm>
          <a:custGeom>
            <a:avLst/>
            <a:gdLst>
              <a:gd name="T0" fmla="*/ 2147483647 w 9"/>
              <a:gd name="T1" fmla="*/ 2147483647 w 9"/>
              <a:gd name="T2" fmla="*/ 0 w 9"/>
              <a:gd name="T3" fmla="*/ 0 60000 65536"/>
              <a:gd name="T4" fmla="*/ 0 60000 65536"/>
              <a:gd name="T5" fmla="*/ 0 60000 65536"/>
              <a:gd name="T6" fmla="*/ 0 w 9"/>
              <a:gd name="T7" fmla="*/ 9 w 9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9">
                <a:moveTo>
                  <a:pt x="9" y="0"/>
                </a:moveTo>
                <a:lnTo>
                  <a:pt x="7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2" name="Freeform 910"/>
          <xdr:cNvSpPr>
            <a:spLocks/>
          </xdr:cNvSpPr>
        </xdr:nvSpPr>
        <xdr:spPr bwMode="auto">
          <a:xfrm>
            <a:off x="2304666" y="1391035"/>
            <a:ext cx="28652" cy="31067"/>
          </a:xfrm>
          <a:custGeom>
            <a:avLst/>
            <a:gdLst>
              <a:gd name="T0" fmla="*/ 2147483647 w 3"/>
              <a:gd name="T1" fmla="*/ 0 h 3"/>
              <a:gd name="T2" fmla="*/ 2147483647 w 3"/>
              <a:gd name="T3" fmla="*/ 2147483647 h 3"/>
              <a:gd name="T4" fmla="*/ 0 w 3"/>
              <a:gd name="T5" fmla="*/ 2147483647 h 3"/>
              <a:gd name="T6" fmla="*/ 0 60000 65536"/>
              <a:gd name="T7" fmla="*/ 0 60000 65536"/>
              <a:gd name="T8" fmla="*/ 0 60000 65536"/>
              <a:gd name="T9" fmla="*/ 0 w 3"/>
              <a:gd name="T10" fmla="*/ 0 h 3"/>
              <a:gd name="T11" fmla="*/ 3 w 3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3">
                <a:moveTo>
                  <a:pt x="3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3" name="Freeform 911"/>
          <xdr:cNvSpPr>
            <a:spLocks/>
          </xdr:cNvSpPr>
        </xdr:nvSpPr>
        <xdr:spPr bwMode="auto">
          <a:xfrm>
            <a:off x="2285564" y="1451222"/>
            <a:ext cx="19103" cy="77651"/>
          </a:xfrm>
          <a:custGeom>
            <a:avLst/>
            <a:gdLst>
              <a:gd name="T0" fmla="*/ 2147483647 w 2"/>
              <a:gd name="T1" fmla="*/ 0 h 8"/>
              <a:gd name="T2" fmla="*/ 2147483647 w 2"/>
              <a:gd name="T3" fmla="*/ 2147483647 h 8"/>
              <a:gd name="T4" fmla="*/ 2147483647 w 2"/>
              <a:gd name="T5" fmla="*/ 2147483647 h 8"/>
              <a:gd name="T6" fmla="*/ 0 w 2"/>
              <a:gd name="T7" fmla="*/ 2147483647 h 8"/>
              <a:gd name="T8" fmla="*/ 0 w 2"/>
              <a:gd name="T9" fmla="*/ 2147483647 h 8"/>
              <a:gd name="T10" fmla="*/ 2147483647 w 2"/>
              <a:gd name="T11" fmla="*/ 2147483647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8"/>
              <a:gd name="T20" fmla="*/ 2 w 2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8">
                <a:moveTo>
                  <a:pt x="1" y="0"/>
                </a:moveTo>
                <a:lnTo>
                  <a:pt x="2" y="1"/>
                </a:lnTo>
                <a:lnTo>
                  <a:pt x="1" y="2"/>
                </a:lnTo>
                <a:lnTo>
                  <a:pt x="0" y="2"/>
                </a:lnTo>
                <a:lnTo>
                  <a:pt x="0" y="5"/>
                </a:lnTo>
                <a:lnTo>
                  <a:pt x="1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4" name="Freeform 912"/>
          <xdr:cNvSpPr>
            <a:spLocks/>
          </xdr:cNvSpPr>
        </xdr:nvSpPr>
        <xdr:spPr bwMode="auto">
          <a:xfrm>
            <a:off x="2314216" y="1538578"/>
            <a:ext cx="0" cy="29119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2147483647 h 3"/>
              <a:gd name="T4" fmla="*/ 0 60000 65536"/>
              <a:gd name="T5" fmla="*/ 0 60000 65536"/>
              <a:gd name="T6" fmla="*/ 0 60000 65536"/>
              <a:gd name="T7" fmla="*/ 0 60000 65536"/>
              <a:gd name="T8" fmla="*/ 0 h 3"/>
              <a:gd name="T9" fmla="*/ 3 h 3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3">
                <a:moveTo>
                  <a:pt x="0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5" name="Freeform 913"/>
          <xdr:cNvSpPr>
            <a:spLocks/>
          </xdr:cNvSpPr>
        </xdr:nvSpPr>
        <xdr:spPr bwMode="auto">
          <a:xfrm>
            <a:off x="2237808" y="1598765"/>
            <a:ext cx="76409" cy="38825"/>
          </a:xfrm>
          <a:custGeom>
            <a:avLst/>
            <a:gdLst>
              <a:gd name="T0" fmla="*/ 2147483647 w 8"/>
              <a:gd name="T1" fmla="*/ 0 h 4"/>
              <a:gd name="T2" fmla="*/ 0 w 8"/>
              <a:gd name="T3" fmla="*/ 2147483647 h 4"/>
              <a:gd name="T4" fmla="*/ 0 w 8"/>
              <a:gd name="T5" fmla="*/ 2147483647 h 4"/>
              <a:gd name="T6" fmla="*/ 0 60000 65536"/>
              <a:gd name="T7" fmla="*/ 0 60000 65536"/>
              <a:gd name="T8" fmla="*/ 0 60000 65536"/>
              <a:gd name="T9" fmla="*/ 0 w 8"/>
              <a:gd name="T10" fmla="*/ 0 h 4"/>
              <a:gd name="T11" fmla="*/ 8 w 8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" h="4">
                <a:moveTo>
                  <a:pt x="8" y="0"/>
                </a:moveTo>
                <a:lnTo>
                  <a:pt x="0" y="3"/>
                </a:lnTo>
                <a:lnTo>
                  <a:pt x="0" y="4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6" name="Freeform 914"/>
          <xdr:cNvSpPr>
            <a:spLocks/>
          </xdr:cNvSpPr>
        </xdr:nvSpPr>
        <xdr:spPr bwMode="auto">
          <a:xfrm>
            <a:off x="2180503" y="1637591"/>
            <a:ext cx="28652" cy="9707"/>
          </a:xfrm>
          <a:custGeom>
            <a:avLst/>
            <a:gdLst>
              <a:gd name="T0" fmla="*/ 2147483647 w 3"/>
              <a:gd name="T1" fmla="*/ 0 h 1"/>
              <a:gd name="T2" fmla="*/ 2147483647 w 3"/>
              <a:gd name="T3" fmla="*/ 2147483647 h 1"/>
              <a:gd name="T4" fmla="*/ 0 w 3"/>
              <a:gd name="T5" fmla="*/ 2147483647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3" y="0"/>
                </a:moveTo>
                <a:lnTo>
                  <a:pt x="2" y="1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7" name="Freeform 915"/>
          <xdr:cNvSpPr>
            <a:spLocks/>
          </xdr:cNvSpPr>
        </xdr:nvSpPr>
        <xdr:spPr bwMode="auto">
          <a:xfrm>
            <a:off x="2113645" y="1647297"/>
            <a:ext cx="38204" cy="67944"/>
          </a:xfrm>
          <a:custGeom>
            <a:avLst/>
            <a:gdLst>
              <a:gd name="T0" fmla="*/ 2147483647 w 4"/>
              <a:gd name="T1" fmla="*/ 0 h 7"/>
              <a:gd name="T2" fmla="*/ 0 w 4"/>
              <a:gd name="T3" fmla="*/ 2147483647 h 7"/>
              <a:gd name="T4" fmla="*/ 0 w 4"/>
              <a:gd name="T5" fmla="*/ 2147483647 h 7"/>
              <a:gd name="T6" fmla="*/ 0 w 4"/>
              <a:gd name="T7" fmla="*/ 2147483647 h 7"/>
              <a:gd name="T8" fmla="*/ 0 w 4"/>
              <a:gd name="T9" fmla="*/ 2147483647 h 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7"/>
              <a:gd name="T17" fmla="*/ 4 w 4"/>
              <a:gd name="T18" fmla="*/ 7 h 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7">
                <a:moveTo>
                  <a:pt x="4" y="0"/>
                </a:moveTo>
                <a:lnTo>
                  <a:pt x="0" y="2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8" name="Line 916"/>
          <xdr:cNvSpPr>
            <a:spLocks noChangeShapeType="1"/>
          </xdr:cNvSpPr>
        </xdr:nvSpPr>
        <xdr:spPr bwMode="auto">
          <a:xfrm>
            <a:off x="2123196" y="1746309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9" name="Freeform 917"/>
          <xdr:cNvSpPr>
            <a:spLocks/>
          </xdr:cNvSpPr>
        </xdr:nvSpPr>
        <xdr:spPr bwMode="auto">
          <a:xfrm>
            <a:off x="2075441" y="1804545"/>
            <a:ext cx="66857" cy="29119"/>
          </a:xfrm>
          <a:custGeom>
            <a:avLst/>
            <a:gdLst>
              <a:gd name="T0" fmla="*/ 2147483647 w 7"/>
              <a:gd name="T1" fmla="*/ 0 h 3"/>
              <a:gd name="T2" fmla="*/ 2147483647 w 7"/>
              <a:gd name="T3" fmla="*/ 2147483647 h 3"/>
              <a:gd name="T4" fmla="*/ 0 w 7"/>
              <a:gd name="T5" fmla="*/ 2147483647 h 3"/>
              <a:gd name="T6" fmla="*/ 0 w 7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7"/>
              <a:gd name="T13" fmla="*/ 0 h 3"/>
              <a:gd name="T14" fmla="*/ 7 w 7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" h="3">
                <a:moveTo>
                  <a:pt x="6" y="0"/>
                </a:moveTo>
                <a:lnTo>
                  <a:pt x="7" y="1"/>
                </a:lnTo>
                <a:lnTo>
                  <a:pt x="0" y="3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0" name="Freeform 918"/>
          <xdr:cNvSpPr>
            <a:spLocks/>
          </xdr:cNvSpPr>
        </xdr:nvSpPr>
        <xdr:spPr bwMode="auto">
          <a:xfrm>
            <a:off x="2048780" y="1794840"/>
            <a:ext cx="17109" cy="9707"/>
          </a:xfrm>
          <a:custGeom>
            <a:avLst/>
            <a:gdLst>
              <a:gd name="T0" fmla="*/ 2147483647 w 2"/>
              <a:gd name="T1" fmla="*/ 2147483647 h 1"/>
              <a:gd name="T2" fmla="*/ 0 w 2"/>
              <a:gd name="T3" fmla="*/ 2147483647 h 1"/>
              <a:gd name="T4" fmla="*/ 0 w 2"/>
              <a:gd name="T5" fmla="*/ 0 h 1"/>
              <a:gd name="T6" fmla="*/ 0 60000 65536"/>
              <a:gd name="T7" fmla="*/ 0 60000 65536"/>
              <a:gd name="T8" fmla="*/ 0 60000 65536"/>
              <a:gd name="T9" fmla="*/ 0 w 2"/>
              <a:gd name="T10" fmla="*/ 0 h 1"/>
              <a:gd name="T11" fmla="*/ 2 w 2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1">
                <a:moveTo>
                  <a:pt x="2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1" name="Freeform 919"/>
          <xdr:cNvSpPr>
            <a:spLocks/>
          </xdr:cNvSpPr>
        </xdr:nvSpPr>
        <xdr:spPr bwMode="auto">
          <a:xfrm>
            <a:off x="2029679" y="1705534"/>
            <a:ext cx="26660" cy="60187"/>
          </a:xfrm>
          <a:custGeom>
            <a:avLst/>
            <a:gdLst>
              <a:gd name="T0" fmla="*/ 2147483647 w 3"/>
              <a:gd name="T1" fmla="*/ 2147483647 h 6"/>
              <a:gd name="T2" fmla="*/ 2147483647 w 3"/>
              <a:gd name="T3" fmla="*/ 2147483647 h 6"/>
              <a:gd name="T4" fmla="*/ 2147483647 w 3"/>
              <a:gd name="T5" fmla="*/ 2147483647 h 6"/>
              <a:gd name="T6" fmla="*/ 2147483647 w 3"/>
              <a:gd name="T7" fmla="*/ 0 h 6"/>
              <a:gd name="T8" fmla="*/ 0 w 3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6"/>
              <a:gd name="T17" fmla="*/ 3 w 3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6">
                <a:moveTo>
                  <a:pt x="2" y="6"/>
                </a:moveTo>
                <a:lnTo>
                  <a:pt x="2" y="4"/>
                </a:lnTo>
                <a:lnTo>
                  <a:pt x="3" y="4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2" name="Line 920"/>
          <xdr:cNvSpPr>
            <a:spLocks noChangeShapeType="1"/>
          </xdr:cNvSpPr>
        </xdr:nvSpPr>
        <xdr:spPr bwMode="auto">
          <a:xfrm>
            <a:off x="2020128" y="1734653"/>
            <a:ext cx="0" cy="3106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3" name="Freeform 921"/>
          <xdr:cNvSpPr>
            <a:spLocks/>
          </xdr:cNvSpPr>
        </xdr:nvSpPr>
        <xdr:spPr bwMode="auto">
          <a:xfrm>
            <a:off x="1934168" y="1794840"/>
            <a:ext cx="85959" cy="0"/>
          </a:xfrm>
          <a:custGeom>
            <a:avLst/>
            <a:gdLst>
              <a:gd name="T0" fmla="*/ 2147483647 w 9"/>
              <a:gd name="T1" fmla="*/ 2147483647 w 9"/>
              <a:gd name="T2" fmla="*/ 2147483647 w 9"/>
              <a:gd name="T3" fmla="*/ 2147483647 w 9"/>
              <a:gd name="T4" fmla="*/ 0 w 9"/>
              <a:gd name="T5" fmla="*/ 0 60000 65536"/>
              <a:gd name="T6" fmla="*/ 0 60000 65536"/>
              <a:gd name="T7" fmla="*/ 0 60000 65536"/>
              <a:gd name="T8" fmla="*/ 0 60000 65536"/>
              <a:gd name="T9" fmla="*/ 0 60000 65536"/>
              <a:gd name="T10" fmla="*/ 0 w 9"/>
              <a:gd name="T11" fmla="*/ 9 w 9"/>
            </a:gdLst>
            <a:ahLst/>
            <a:cxnLst>
              <a:cxn ang="T5">
                <a:pos x="T0" y="0"/>
              </a:cxn>
              <a:cxn ang="T6">
                <a:pos x="T1" y="0"/>
              </a:cxn>
              <a:cxn ang="T7">
                <a:pos x="T2" y="0"/>
              </a:cxn>
              <a:cxn ang="T8">
                <a:pos x="T3" y="0"/>
              </a:cxn>
              <a:cxn ang="T9">
                <a:pos x="T4" y="0"/>
              </a:cxn>
            </a:cxnLst>
            <a:rect l="T10" t="0" r="T11" b="0"/>
            <a:pathLst>
              <a:path w="9">
                <a:moveTo>
                  <a:pt x="9" y="0"/>
                </a:moveTo>
                <a:lnTo>
                  <a:pt x="8" y="0"/>
                </a:lnTo>
                <a:lnTo>
                  <a:pt x="6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4" name="Line 922"/>
          <xdr:cNvSpPr>
            <a:spLocks noChangeShapeType="1"/>
          </xdr:cNvSpPr>
        </xdr:nvSpPr>
        <xdr:spPr bwMode="auto">
          <a:xfrm flipH="1">
            <a:off x="1876862" y="1794840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Freeform 923"/>
          <xdr:cNvSpPr>
            <a:spLocks/>
          </xdr:cNvSpPr>
        </xdr:nvSpPr>
        <xdr:spPr bwMode="auto">
          <a:xfrm>
            <a:off x="1800454" y="1794840"/>
            <a:ext cx="47755" cy="38825"/>
          </a:xfrm>
          <a:custGeom>
            <a:avLst/>
            <a:gdLst>
              <a:gd name="T0" fmla="*/ 2147483647 w 5"/>
              <a:gd name="T1" fmla="*/ 0 h 4"/>
              <a:gd name="T2" fmla="*/ 0 w 5"/>
              <a:gd name="T3" fmla="*/ 0 h 4"/>
              <a:gd name="T4" fmla="*/ 0 w 5"/>
              <a:gd name="T5" fmla="*/ 0 h 4"/>
              <a:gd name="T6" fmla="*/ 0 w 5"/>
              <a:gd name="T7" fmla="*/ 2147483647 h 4"/>
              <a:gd name="T8" fmla="*/ 0 w 5"/>
              <a:gd name="T9" fmla="*/ 2147483647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"/>
              <a:gd name="T16" fmla="*/ 0 h 4"/>
              <a:gd name="T17" fmla="*/ 5 w 5"/>
              <a:gd name="T18" fmla="*/ 4 h 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" h="4">
                <a:moveTo>
                  <a:pt x="5" y="0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6" name="Line 924"/>
          <xdr:cNvSpPr>
            <a:spLocks noChangeShapeType="1"/>
          </xdr:cNvSpPr>
        </xdr:nvSpPr>
        <xdr:spPr bwMode="auto">
          <a:xfrm>
            <a:off x="1800454" y="1862784"/>
            <a:ext cx="0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7" name="Freeform 925"/>
          <xdr:cNvSpPr>
            <a:spLocks/>
          </xdr:cNvSpPr>
        </xdr:nvSpPr>
        <xdr:spPr bwMode="auto">
          <a:xfrm>
            <a:off x="1762250" y="1922972"/>
            <a:ext cx="38204" cy="77651"/>
          </a:xfrm>
          <a:custGeom>
            <a:avLst/>
            <a:gdLst>
              <a:gd name="T0" fmla="*/ 2147483647 w 4"/>
              <a:gd name="T1" fmla="*/ 0 h 8"/>
              <a:gd name="T2" fmla="*/ 2147483647 w 4"/>
              <a:gd name="T3" fmla="*/ 2147483647 h 8"/>
              <a:gd name="T4" fmla="*/ 2147483647 w 4"/>
              <a:gd name="T5" fmla="*/ 2147483647 h 8"/>
              <a:gd name="T6" fmla="*/ 2147483647 w 4"/>
              <a:gd name="T7" fmla="*/ 2147483647 h 8"/>
              <a:gd name="T8" fmla="*/ 2147483647 w 4"/>
              <a:gd name="T9" fmla="*/ 2147483647 h 8"/>
              <a:gd name="T10" fmla="*/ 0 w 4"/>
              <a:gd name="T11" fmla="*/ 2147483647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8"/>
              <a:gd name="T20" fmla="*/ 4 w 4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8">
                <a:moveTo>
                  <a:pt x="4" y="0"/>
                </a:moveTo>
                <a:lnTo>
                  <a:pt x="3" y="2"/>
                </a:lnTo>
                <a:lnTo>
                  <a:pt x="4" y="2"/>
                </a:lnTo>
                <a:lnTo>
                  <a:pt x="3" y="3"/>
                </a:lnTo>
                <a:lnTo>
                  <a:pt x="2" y="4"/>
                </a:lnTo>
                <a:lnTo>
                  <a:pt x="0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8" name="Freeform 926"/>
          <xdr:cNvSpPr>
            <a:spLocks/>
          </xdr:cNvSpPr>
        </xdr:nvSpPr>
        <xdr:spPr bwMode="auto">
          <a:xfrm>
            <a:off x="1743148" y="2029741"/>
            <a:ext cx="9551" cy="29119"/>
          </a:xfrm>
          <a:custGeom>
            <a:avLst/>
            <a:gdLst>
              <a:gd name="T0" fmla="*/ 2147483647 w 1"/>
              <a:gd name="T1" fmla="*/ 0 h 3"/>
              <a:gd name="T2" fmla="*/ 0 w 1"/>
              <a:gd name="T3" fmla="*/ 2147483647 h 3"/>
              <a:gd name="T4" fmla="*/ 0 w 1"/>
              <a:gd name="T5" fmla="*/ 2147483647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9" name="Freeform 927"/>
          <xdr:cNvSpPr>
            <a:spLocks/>
          </xdr:cNvSpPr>
        </xdr:nvSpPr>
        <xdr:spPr bwMode="auto">
          <a:xfrm>
            <a:off x="1676291" y="2089927"/>
            <a:ext cx="57307" cy="48531"/>
          </a:xfrm>
          <a:custGeom>
            <a:avLst/>
            <a:gdLst>
              <a:gd name="T0" fmla="*/ 2147483647 w 6"/>
              <a:gd name="T1" fmla="*/ 0 h 5"/>
              <a:gd name="T2" fmla="*/ 2147483647 w 6"/>
              <a:gd name="T3" fmla="*/ 2147483647 h 5"/>
              <a:gd name="T4" fmla="*/ 2147483647 w 6"/>
              <a:gd name="T5" fmla="*/ 2147483647 h 5"/>
              <a:gd name="T6" fmla="*/ 2147483647 w 6"/>
              <a:gd name="T7" fmla="*/ 2147483647 h 5"/>
              <a:gd name="T8" fmla="*/ 2147483647 w 6"/>
              <a:gd name="T9" fmla="*/ 2147483647 h 5"/>
              <a:gd name="T10" fmla="*/ 2147483647 w 6"/>
              <a:gd name="T11" fmla="*/ 2147483647 h 5"/>
              <a:gd name="T12" fmla="*/ 2147483647 w 6"/>
              <a:gd name="T13" fmla="*/ 2147483647 h 5"/>
              <a:gd name="T14" fmla="*/ 2147483647 w 6"/>
              <a:gd name="T15" fmla="*/ 2147483647 h 5"/>
              <a:gd name="T16" fmla="*/ 0 w 6"/>
              <a:gd name="T17" fmla="*/ 2147483647 h 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"/>
              <a:gd name="T28" fmla="*/ 0 h 5"/>
              <a:gd name="T29" fmla="*/ 6 w 6"/>
              <a:gd name="T30" fmla="*/ 5 h 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" h="5">
                <a:moveTo>
                  <a:pt x="6" y="0"/>
                </a:moveTo>
                <a:lnTo>
                  <a:pt x="5" y="1"/>
                </a:lnTo>
                <a:lnTo>
                  <a:pt x="5" y="2"/>
                </a:lnTo>
                <a:lnTo>
                  <a:pt x="5" y="3"/>
                </a:lnTo>
                <a:lnTo>
                  <a:pt x="4" y="5"/>
                </a:lnTo>
                <a:lnTo>
                  <a:pt x="2" y="5"/>
                </a:lnTo>
                <a:lnTo>
                  <a:pt x="0" y="5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0" name="Line 928"/>
          <xdr:cNvSpPr>
            <a:spLocks noChangeShapeType="1"/>
          </xdr:cNvSpPr>
        </xdr:nvSpPr>
        <xdr:spPr bwMode="auto">
          <a:xfrm flipH="1">
            <a:off x="1618984" y="2119045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1" name="Freeform 929"/>
          <xdr:cNvSpPr>
            <a:spLocks/>
          </xdr:cNvSpPr>
        </xdr:nvSpPr>
        <xdr:spPr bwMode="auto">
          <a:xfrm>
            <a:off x="1504373" y="2109340"/>
            <a:ext cx="85959" cy="9707"/>
          </a:xfrm>
          <a:custGeom>
            <a:avLst/>
            <a:gdLst>
              <a:gd name="T0" fmla="*/ 2147483647 w 9"/>
              <a:gd name="T1" fmla="*/ 2147483647 h 1"/>
              <a:gd name="T2" fmla="*/ 2147483647 w 9"/>
              <a:gd name="T3" fmla="*/ 2147483647 h 1"/>
              <a:gd name="T4" fmla="*/ 2147483647 w 9"/>
              <a:gd name="T5" fmla="*/ 0 h 1"/>
              <a:gd name="T6" fmla="*/ 2147483647 w 9"/>
              <a:gd name="T7" fmla="*/ 0 h 1"/>
              <a:gd name="T8" fmla="*/ 2147483647 w 9"/>
              <a:gd name="T9" fmla="*/ 0 h 1"/>
              <a:gd name="T10" fmla="*/ 2147483647 w 9"/>
              <a:gd name="T11" fmla="*/ 0 h 1"/>
              <a:gd name="T12" fmla="*/ 0 w 9"/>
              <a:gd name="T13" fmla="*/ 0 h 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1"/>
              <a:gd name="T23" fmla="*/ 9 w 9"/>
              <a:gd name="T24" fmla="*/ 1 h 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1">
                <a:moveTo>
                  <a:pt x="9" y="1"/>
                </a:moveTo>
                <a:lnTo>
                  <a:pt x="8" y="1"/>
                </a:lnTo>
                <a:lnTo>
                  <a:pt x="6" y="0"/>
                </a:lnTo>
                <a:lnTo>
                  <a:pt x="5" y="0"/>
                </a:lnTo>
                <a:lnTo>
                  <a:pt x="3" y="0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2" name="Freeform 930"/>
          <xdr:cNvSpPr>
            <a:spLocks/>
          </xdr:cNvSpPr>
        </xdr:nvSpPr>
        <xdr:spPr bwMode="auto">
          <a:xfrm>
            <a:off x="1475719" y="2109340"/>
            <a:ext cx="0" cy="29119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2147483647 h 3"/>
              <a:gd name="T4" fmla="*/ 0 60000 65536"/>
              <a:gd name="T5" fmla="*/ 0 60000 65536"/>
              <a:gd name="T6" fmla="*/ 0 60000 65536"/>
              <a:gd name="T7" fmla="*/ 0 60000 65536"/>
              <a:gd name="T8" fmla="*/ 0 h 3"/>
              <a:gd name="T9" fmla="*/ 3 h 3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3">
                <a:moveTo>
                  <a:pt x="0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3" name="Freeform 931"/>
          <xdr:cNvSpPr>
            <a:spLocks/>
          </xdr:cNvSpPr>
        </xdr:nvSpPr>
        <xdr:spPr bwMode="auto">
          <a:xfrm>
            <a:off x="1475719" y="2167577"/>
            <a:ext cx="38204" cy="58238"/>
          </a:xfrm>
          <a:custGeom>
            <a:avLst/>
            <a:gdLst>
              <a:gd name="T0" fmla="*/ 0 w 4"/>
              <a:gd name="T1" fmla="*/ 0 h 6"/>
              <a:gd name="T2" fmla="*/ 2147483647 w 4"/>
              <a:gd name="T3" fmla="*/ 2147483647 h 6"/>
              <a:gd name="T4" fmla="*/ 2147483647 w 4"/>
              <a:gd name="T5" fmla="*/ 2147483647 h 6"/>
              <a:gd name="T6" fmla="*/ 2147483647 w 4"/>
              <a:gd name="T7" fmla="*/ 2147483647 h 6"/>
              <a:gd name="T8" fmla="*/ 2147483647 w 4"/>
              <a:gd name="T9" fmla="*/ 2147483647 h 6"/>
              <a:gd name="T10" fmla="*/ 2147483647 w 4"/>
              <a:gd name="T11" fmla="*/ 2147483647 h 6"/>
              <a:gd name="T12" fmla="*/ 2147483647 w 4"/>
              <a:gd name="T13" fmla="*/ 2147483647 h 6"/>
              <a:gd name="T14" fmla="*/ 2147483647 w 4"/>
              <a:gd name="T15" fmla="*/ 2147483647 h 6"/>
              <a:gd name="T16" fmla="*/ 2147483647 w 4"/>
              <a:gd name="T17" fmla="*/ 2147483647 h 6"/>
              <a:gd name="T18" fmla="*/ 2147483647 w 4"/>
              <a:gd name="T19" fmla="*/ 2147483647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4"/>
              <a:gd name="T31" fmla="*/ 0 h 6"/>
              <a:gd name="T32" fmla="*/ 4 w 4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4" h="6">
                <a:moveTo>
                  <a:pt x="0" y="0"/>
                </a:moveTo>
                <a:lnTo>
                  <a:pt x="1" y="2"/>
                </a:lnTo>
                <a:lnTo>
                  <a:pt x="2" y="2"/>
                </a:lnTo>
                <a:lnTo>
                  <a:pt x="2" y="3"/>
                </a:lnTo>
                <a:lnTo>
                  <a:pt x="2" y="4"/>
                </a:lnTo>
                <a:lnTo>
                  <a:pt x="3" y="3"/>
                </a:lnTo>
                <a:lnTo>
                  <a:pt x="3" y="4"/>
                </a:lnTo>
                <a:lnTo>
                  <a:pt x="4" y="5"/>
                </a:lnTo>
                <a:lnTo>
                  <a:pt x="4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4" name="Line 932"/>
          <xdr:cNvSpPr>
            <a:spLocks noChangeShapeType="1"/>
          </xdr:cNvSpPr>
        </xdr:nvSpPr>
        <xdr:spPr bwMode="auto">
          <a:xfrm>
            <a:off x="1504373" y="2254933"/>
            <a:ext cx="0" cy="3106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5" name="Freeform 933"/>
          <xdr:cNvSpPr>
            <a:spLocks/>
          </xdr:cNvSpPr>
        </xdr:nvSpPr>
        <xdr:spPr bwMode="auto">
          <a:xfrm>
            <a:off x="1418413" y="2295708"/>
            <a:ext cx="76409" cy="19412"/>
          </a:xfrm>
          <a:custGeom>
            <a:avLst/>
            <a:gdLst>
              <a:gd name="T0" fmla="*/ 2147483647 w 8"/>
              <a:gd name="T1" fmla="*/ 2147483647 h 2"/>
              <a:gd name="T2" fmla="*/ 2147483647 w 8"/>
              <a:gd name="T3" fmla="*/ 2147483647 h 2"/>
              <a:gd name="T4" fmla="*/ 2147483647 w 8"/>
              <a:gd name="T5" fmla="*/ 0 h 2"/>
              <a:gd name="T6" fmla="*/ 0 w 8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2"/>
              <a:gd name="T14" fmla="*/ 8 w 8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2">
                <a:moveTo>
                  <a:pt x="8" y="1"/>
                </a:moveTo>
                <a:lnTo>
                  <a:pt x="5" y="2"/>
                </a:lnTo>
                <a:lnTo>
                  <a:pt x="4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6" name="Line 934"/>
          <xdr:cNvSpPr>
            <a:spLocks noChangeShapeType="1"/>
          </xdr:cNvSpPr>
        </xdr:nvSpPr>
        <xdr:spPr bwMode="auto">
          <a:xfrm flipH="1">
            <a:off x="1363101" y="2295708"/>
            <a:ext cx="26659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Freeform 935"/>
          <xdr:cNvSpPr>
            <a:spLocks/>
          </xdr:cNvSpPr>
        </xdr:nvSpPr>
        <xdr:spPr bwMode="auto">
          <a:xfrm>
            <a:off x="1324897" y="2305414"/>
            <a:ext cx="19103" cy="58238"/>
          </a:xfrm>
          <a:custGeom>
            <a:avLst/>
            <a:gdLst>
              <a:gd name="T0" fmla="*/ 2147483647 w 2"/>
              <a:gd name="T1" fmla="*/ 0 h 6"/>
              <a:gd name="T2" fmla="*/ 0 w 2"/>
              <a:gd name="T3" fmla="*/ 0 h 6"/>
              <a:gd name="T4" fmla="*/ 2147483647 w 2"/>
              <a:gd name="T5" fmla="*/ 2147483647 h 6"/>
              <a:gd name="T6" fmla="*/ 2147483647 w 2"/>
              <a:gd name="T7" fmla="*/ 2147483647 h 6"/>
              <a:gd name="T8" fmla="*/ 0 w 2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6"/>
              <a:gd name="T17" fmla="*/ 2 w 2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6">
                <a:moveTo>
                  <a:pt x="1" y="0"/>
                </a:moveTo>
                <a:lnTo>
                  <a:pt x="0" y="0"/>
                </a:lnTo>
                <a:lnTo>
                  <a:pt x="2" y="6"/>
                </a:lnTo>
                <a:lnTo>
                  <a:pt x="1" y="6"/>
                </a:lnTo>
                <a:lnTo>
                  <a:pt x="0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8" name="Line 936"/>
          <xdr:cNvSpPr>
            <a:spLocks noChangeShapeType="1"/>
          </xdr:cNvSpPr>
        </xdr:nvSpPr>
        <xdr:spPr bwMode="auto">
          <a:xfrm flipH="1">
            <a:off x="1267591" y="2373358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9" name="Freeform 937"/>
          <xdr:cNvSpPr>
            <a:spLocks/>
          </xdr:cNvSpPr>
        </xdr:nvSpPr>
        <xdr:spPr bwMode="auto">
          <a:xfrm>
            <a:off x="1181632" y="2373358"/>
            <a:ext cx="57307" cy="29119"/>
          </a:xfrm>
          <a:custGeom>
            <a:avLst/>
            <a:gdLst>
              <a:gd name="T0" fmla="*/ 2147483647 w 6"/>
              <a:gd name="T1" fmla="*/ 2147483647 h 3"/>
              <a:gd name="T2" fmla="*/ 2147483647 w 6"/>
              <a:gd name="T3" fmla="*/ 2147483647 h 3"/>
              <a:gd name="T4" fmla="*/ 2147483647 w 6"/>
              <a:gd name="T5" fmla="*/ 2147483647 h 3"/>
              <a:gd name="T6" fmla="*/ 2147483647 w 6"/>
              <a:gd name="T7" fmla="*/ 2147483647 h 3"/>
              <a:gd name="T8" fmla="*/ 2147483647 w 6"/>
              <a:gd name="T9" fmla="*/ 0 h 3"/>
              <a:gd name="T10" fmla="*/ 0 w 6"/>
              <a:gd name="T11" fmla="*/ 0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3"/>
              <a:gd name="T20" fmla="*/ 6 w 6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3">
                <a:moveTo>
                  <a:pt x="6" y="2"/>
                </a:moveTo>
                <a:lnTo>
                  <a:pt x="4" y="3"/>
                </a:lnTo>
                <a:lnTo>
                  <a:pt x="3" y="3"/>
                </a:lnTo>
                <a:lnTo>
                  <a:pt x="1" y="3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0" name="Freeform 938"/>
          <xdr:cNvSpPr>
            <a:spLocks/>
          </xdr:cNvSpPr>
        </xdr:nvSpPr>
        <xdr:spPr bwMode="auto">
          <a:xfrm>
            <a:off x="1181632" y="2402477"/>
            <a:ext cx="0" cy="31068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0 60000 65536"/>
              <a:gd name="T4" fmla="*/ 0 60000 65536"/>
              <a:gd name="T5" fmla="*/ 0 60000 65536"/>
              <a:gd name="T6" fmla="*/ 0 h 3"/>
              <a:gd name="T7" fmla="*/ 3 h 3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3">
                <a:moveTo>
                  <a:pt x="0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1" name="Freeform 939"/>
          <xdr:cNvSpPr>
            <a:spLocks/>
          </xdr:cNvSpPr>
        </xdr:nvSpPr>
        <xdr:spPr bwMode="auto">
          <a:xfrm>
            <a:off x="1172081" y="2452957"/>
            <a:ext cx="38204" cy="48531"/>
          </a:xfrm>
          <a:custGeom>
            <a:avLst/>
            <a:gdLst>
              <a:gd name="T0" fmla="*/ 2147483647 w 4"/>
              <a:gd name="T1" fmla="*/ 0 h 5"/>
              <a:gd name="T2" fmla="*/ 2147483647 w 4"/>
              <a:gd name="T3" fmla="*/ 2147483647 h 5"/>
              <a:gd name="T4" fmla="*/ 2147483647 w 4"/>
              <a:gd name="T5" fmla="*/ 2147483647 h 5"/>
              <a:gd name="T6" fmla="*/ 0 w 4"/>
              <a:gd name="T7" fmla="*/ 2147483647 h 5"/>
              <a:gd name="T8" fmla="*/ 0 w 4"/>
              <a:gd name="T9" fmla="*/ 2147483647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5"/>
              <a:gd name="T17" fmla="*/ 4 w 4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5">
                <a:moveTo>
                  <a:pt x="2" y="0"/>
                </a:moveTo>
                <a:lnTo>
                  <a:pt x="3" y="1"/>
                </a:lnTo>
                <a:lnTo>
                  <a:pt x="4" y="3"/>
                </a:lnTo>
                <a:lnTo>
                  <a:pt x="0" y="3"/>
                </a:lnTo>
                <a:lnTo>
                  <a:pt x="0" y="5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2" name="Freeform 940"/>
          <xdr:cNvSpPr>
            <a:spLocks/>
          </xdr:cNvSpPr>
        </xdr:nvSpPr>
        <xdr:spPr bwMode="auto">
          <a:xfrm>
            <a:off x="1200733" y="2491783"/>
            <a:ext cx="28652" cy="9707"/>
          </a:xfrm>
          <a:custGeom>
            <a:avLst/>
            <a:gdLst>
              <a:gd name="T0" fmla="*/ 0 w 3"/>
              <a:gd name="T1" fmla="*/ 2147483647 h 1"/>
              <a:gd name="T2" fmla="*/ 2147483647 w 3"/>
              <a:gd name="T3" fmla="*/ 0 h 1"/>
              <a:gd name="T4" fmla="*/ 2147483647 w 3"/>
              <a:gd name="T5" fmla="*/ 0 h 1"/>
              <a:gd name="T6" fmla="*/ 2147483647 w 3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3" name="Freeform 941"/>
          <xdr:cNvSpPr>
            <a:spLocks/>
          </xdr:cNvSpPr>
        </xdr:nvSpPr>
        <xdr:spPr bwMode="auto">
          <a:xfrm>
            <a:off x="1238937" y="2530608"/>
            <a:ext cx="28652" cy="79599"/>
          </a:xfrm>
          <a:custGeom>
            <a:avLst/>
            <a:gdLst>
              <a:gd name="T0" fmla="*/ 0 w 3"/>
              <a:gd name="T1" fmla="*/ 0 h 8"/>
              <a:gd name="T2" fmla="*/ 2147483647 w 3"/>
              <a:gd name="T3" fmla="*/ 2147483647 h 8"/>
              <a:gd name="T4" fmla="*/ 2147483647 w 3"/>
              <a:gd name="T5" fmla="*/ 2147483647 h 8"/>
              <a:gd name="T6" fmla="*/ 2147483647 w 3"/>
              <a:gd name="T7" fmla="*/ 2147483647 h 8"/>
              <a:gd name="T8" fmla="*/ 2147483647 w 3"/>
              <a:gd name="T9" fmla="*/ 2147483647 h 8"/>
              <a:gd name="T10" fmla="*/ 2147483647 w 3"/>
              <a:gd name="T11" fmla="*/ 2147483647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8"/>
              <a:gd name="T20" fmla="*/ 3 w 3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8">
                <a:moveTo>
                  <a:pt x="0" y="0"/>
                </a:moveTo>
                <a:lnTo>
                  <a:pt x="1" y="2"/>
                </a:lnTo>
                <a:lnTo>
                  <a:pt x="2" y="4"/>
                </a:lnTo>
                <a:lnTo>
                  <a:pt x="3" y="7"/>
                </a:lnTo>
                <a:lnTo>
                  <a:pt x="1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4" name="Line 942"/>
          <xdr:cNvSpPr>
            <a:spLocks noChangeShapeType="1"/>
          </xdr:cNvSpPr>
        </xdr:nvSpPr>
        <xdr:spPr bwMode="auto">
          <a:xfrm flipH="1">
            <a:off x="1191182" y="2619913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Freeform 943"/>
          <xdr:cNvSpPr>
            <a:spLocks/>
          </xdr:cNvSpPr>
        </xdr:nvSpPr>
        <xdr:spPr bwMode="auto">
          <a:xfrm>
            <a:off x="1095673" y="2619913"/>
            <a:ext cx="66857" cy="19412"/>
          </a:xfrm>
          <a:custGeom>
            <a:avLst/>
            <a:gdLst>
              <a:gd name="T0" fmla="*/ 2147483647 w 7"/>
              <a:gd name="T1" fmla="*/ 2147483647 h 2"/>
              <a:gd name="T2" fmla="*/ 2147483647 w 7"/>
              <a:gd name="T3" fmla="*/ 2147483647 h 2"/>
              <a:gd name="T4" fmla="*/ 2147483647 w 7"/>
              <a:gd name="T5" fmla="*/ 0 h 2"/>
              <a:gd name="T6" fmla="*/ 2147483647 w 7"/>
              <a:gd name="T7" fmla="*/ 0 h 2"/>
              <a:gd name="T8" fmla="*/ 0 w 7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2"/>
              <a:gd name="T17" fmla="*/ 7 w 7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2">
                <a:moveTo>
                  <a:pt x="7" y="1"/>
                </a:move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6" name="Freeform 944"/>
          <xdr:cNvSpPr>
            <a:spLocks/>
          </xdr:cNvSpPr>
        </xdr:nvSpPr>
        <xdr:spPr bwMode="auto">
          <a:xfrm>
            <a:off x="1067019" y="2588846"/>
            <a:ext cx="9551" cy="21361"/>
          </a:xfrm>
          <a:custGeom>
            <a:avLst/>
            <a:gdLst>
              <a:gd name="T0" fmla="*/ 2147483647 w 1"/>
              <a:gd name="T1" fmla="*/ 2147483647 h 2"/>
              <a:gd name="T2" fmla="*/ 2147483647 w 1"/>
              <a:gd name="T3" fmla="*/ 0 h 2"/>
              <a:gd name="T4" fmla="*/ 0 w 1"/>
              <a:gd name="T5" fmla="*/ 0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1" y="2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7" name="Freeform 945"/>
          <xdr:cNvSpPr>
            <a:spLocks/>
          </xdr:cNvSpPr>
        </xdr:nvSpPr>
        <xdr:spPr bwMode="auto">
          <a:xfrm>
            <a:off x="981059" y="2598552"/>
            <a:ext cx="57307" cy="50480"/>
          </a:xfrm>
          <a:custGeom>
            <a:avLst/>
            <a:gdLst>
              <a:gd name="T0" fmla="*/ 2147483647 w 6"/>
              <a:gd name="T1" fmla="*/ 0 h 5"/>
              <a:gd name="T2" fmla="*/ 2147483647 w 6"/>
              <a:gd name="T3" fmla="*/ 2147483647 h 5"/>
              <a:gd name="T4" fmla="*/ 2147483647 w 6"/>
              <a:gd name="T5" fmla="*/ 2147483647 h 5"/>
              <a:gd name="T6" fmla="*/ 0 w 6"/>
              <a:gd name="T7" fmla="*/ 2147483647 h 5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5"/>
              <a:gd name="T14" fmla="*/ 6 w 6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5">
                <a:moveTo>
                  <a:pt x="6" y="0"/>
                </a:moveTo>
                <a:lnTo>
                  <a:pt x="4" y="1"/>
                </a:lnTo>
                <a:lnTo>
                  <a:pt x="4" y="4"/>
                </a:lnTo>
                <a:lnTo>
                  <a:pt x="0" y="5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8" name="Freeform 946"/>
          <xdr:cNvSpPr>
            <a:spLocks/>
          </xdr:cNvSpPr>
        </xdr:nvSpPr>
        <xdr:spPr bwMode="auto">
          <a:xfrm>
            <a:off x="942855" y="2629619"/>
            <a:ext cx="28652" cy="19412"/>
          </a:xfrm>
          <a:custGeom>
            <a:avLst/>
            <a:gdLst>
              <a:gd name="T0" fmla="*/ 2147483647 w 3"/>
              <a:gd name="T1" fmla="*/ 0 h 2"/>
              <a:gd name="T2" fmla="*/ 2147483647 w 3"/>
              <a:gd name="T3" fmla="*/ 2147483647 h 2"/>
              <a:gd name="T4" fmla="*/ 0 w 3"/>
              <a:gd name="T5" fmla="*/ 2147483647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3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9" name="Freeform 947"/>
          <xdr:cNvSpPr>
            <a:spLocks/>
          </xdr:cNvSpPr>
        </xdr:nvSpPr>
        <xdr:spPr bwMode="auto">
          <a:xfrm>
            <a:off x="856897" y="2658738"/>
            <a:ext cx="57307" cy="67944"/>
          </a:xfrm>
          <a:custGeom>
            <a:avLst/>
            <a:gdLst>
              <a:gd name="T0" fmla="*/ 2147483647 w 6"/>
              <a:gd name="T1" fmla="*/ 0 h 7"/>
              <a:gd name="T2" fmla="*/ 2147483647 w 6"/>
              <a:gd name="T3" fmla="*/ 2147483647 h 7"/>
              <a:gd name="T4" fmla="*/ 2147483647 w 6"/>
              <a:gd name="T5" fmla="*/ 2147483647 h 7"/>
              <a:gd name="T6" fmla="*/ 2147483647 w 6"/>
              <a:gd name="T7" fmla="*/ 2147483647 h 7"/>
              <a:gd name="T8" fmla="*/ 0 w 6"/>
              <a:gd name="T9" fmla="*/ 2147483647 h 7"/>
              <a:gd name="T10" fmla="*/ 2147483647 w 6"/>
              <a:gd name="T11" fmla="*/ 2147483647 h 7"/>
              <a:gd name="T12" fmla="*/ 2147483647 w 6"/>
              <a:gd name="T13" fmla="*/ 2147483647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7"/>
              <a:gd name="T23" fmla="*/ 6 w 6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7">
                <a:moveTo>
                  <a:pt x="6" y="0"/>
                </a:move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0" y="4"/>
                </a:lnTo>
                <a:lnTo>
                  <a:pt x="1" y="5"/>
                </a:lnTo>
                <a:lnTo>
                  <a:pt x="1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0" name="Freeform 948"/>
          <xdr:cNvSpPr>
            <a:spLocks/>
          </xdr:cNvSpPr>
        </xdr:nvSpPr>
        <xdr:spPr bwMode="auto">
          <a:xfrm>
            <a:off x="837794" y="2746095"/>
            <a:ext cx="28652" cy="9707"/>
          </a:xfrm>
          <a:custGeom>
            <a:avLst/>
            <a:gdLst>
              <a:gd name="T0" fmla="*/ 2147483647 w 3"/>
              <a:gd name="T1" fmla="*/ 0 h 1"/>
              <a:gd name="T2" fmla="*/ 2147483647 w 3"/>
              <a:gd name="T3" fmla="*/ 2147483647 h 1"/>
              <a:gd name="T4" fmla="*/ 0 w 3"/>
              <a:gd name="T5" fmla="*/ 2147483647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" name="Freeform 949"/>
          <xdr:cNvSpPr>
            <a:spLocks/>
          </xdr:cNvSpPr>
        </xdr:nvSpPr>
        <xdr:spPr bwMode="auto">
          <a:xfrm>
            <a:off x="751835" y="2746095"/>
            <a:ext cx="57307" cy="19412"/>
          </a:xfrm>
          <a:custGeom>
            <a:avLst/>
            <a:gdLst>
              <a:gd name="T0" fmla="*/ 2147483647 w 6"/>
              <a:gd name="T1" fmla="*/ 2147483647 h 2"/>
              <a:gd name="T2" fmla="*/ 2147483647 w 6"/>
              <a:gd name="T3" fmla="*/ 2147483647 h 2"/>
              <a:gd name="T4" fmla="*/ 2147483647 w 6"/>
              <a:gd name="T5" fmla="*/ 0 h 2"/>
              <a:gd name="T6" fmla="*/ 0 w 6"/>
              <a:gd name="T7" fmla="*/ 2147483647 h 2"/>
              <a:gd name="T8" fmla="*/ 0 w 6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2"/>
              <a:gd name="T17" fmla="*/ 6 w 6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2">
                <a:moveTo>
                  <a:pt x="6" y="2"/>
                </a:moveTo>
                <a:lnTo>
                  <a:pt x="5" y="2"/>
                </a:lnTo>
                <a:lnTo>
                  <a:pt x="5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2" name="Freeform 950"/>
          <xdr:cNvSpPr>
            <a:spLocks/>
          </xdr:cNvSpPr>
        </xdr:nvSpPr>
        <xdr:spPr bwMode="auto">
          <a:xfrm>
            <a:off x="742284" y="2687858"/>
            <a:ext cx="9551" cy="29119"/>
          </a:xfrm>
          <a:custGeom>
            <a:avLst/>
            <a:gdLst>
              <a:gd name="T0" fmla="*/ 2147483647 w 1"/>
              <a:gd name="T1" fmla="*/ 2147483647 h 3"/>
              <a:gd name="T2" fmla="*/ 0 w 1"/>
              <a:gd name="T3" fmla="*/ 2147483647 h 3"/>
              <a:gd name="T4" fmla="*/ 0 w 1"/>
              <a:gd name="T5" fmla="*/ 2147483647 h 3"/>
              <a:gd name="T6" fmla="*/ 0 w 1"/>
              <a:gd name="T7" fmla="*/ 2147483647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1" y="3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3" name="Freeform 951"/>
          <xdr:cNvSpPr>
            <a:spLocks/>
          </xdr:cNvSpPr>
        </xdr:nvSpPr>
        <xdr:spPr bwMode="auto">
          <a:xfrm>
            <a:off x="655529" y="2665278"/>
            <a:ext cx="83966" cy="19412"/>
          </a:xfrm>
          <a:custGeom>
            <a:avLst/>
            <a:gdLst>
              <a:gd name="T0" fmla="*/ 2147483647 w 9"/>
              <a:gd name="T1" fmla="*/ 2147483647 h 2"/>
              <a:gd name="T2" fmla="*/ 2147483647 w 9"/>
              <a:gd name="T3" fmla="*/ 0 h 2"/>
              <a:gd name="T4" fmla="*/ 2147483647 w 9"/>
              <a:gd name="T5" fmla="*/ 0 h 2"/>
              <a:gd name="T6" fmla="*/ 2147483647 w 9"/>
              <a:gd name="T7" fmla="*/ 2147483647 h 2"/>
              <a:gd name="T8" fmla="*/ 2147483647 w 9"/>
              <a:gd name="T9" fmla="*/ 2147483647 h 2"/>
              <a:gd name="T10" fmla="*/ 0 w 9"/>
              <a:gd name="T11" fmla="*/ 2147483647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9"/>
              <a:gd name="T19" fmla="*/ 0 h 2"/>
              <a:gd name="T20" fmla="*/ 9 w 9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9" h="2">
                <a:moveTo>
                  <a:pt x="9" y="1"/>
                </a:moveTo>
                <a:lnTo>
                  <a:pt x="8" y="0"/>
                </a:lnTo>
                <a:lnTo>
                  <a:pt x="3" y="1"/>
                </a:ln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4" name="Freeform 952"/>
          <xdr:cNvSpPr>
            <a:spLocks/>
          </xdr:cNvSpPr>
        </xdr:nvSpPr>
        <xdr:spPr bwMode="auto">
          <a:xfrm>
            <a:off x="617324" y="2674985"/>
            <a:ext cx="9551" cy="19412"/>
          </a:xfrm>
          <a:custGeom>
            <a:avLst/>
            <a:gdLst>
              <a:gd name="T0" fmla="*/ 2147483647 w 1"/>
              <a:gd name="T1" fmla="*/ 2147483647 h 2"/>
              <a:gd name="T2" fmla="*/ 2147483647 w 1"/>
              <a:gd name="T3" fmla="*/ 2147483647 h 2"/>
              <a:gd name="T4" fmla="*/ 0 w 1"/>
              <a:gd name="T5" fmla="*/ 0 h 2"/>
              <a:gd name="T6" fmla="*/ 0 w 1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2"/>
              <a:gd name="T14" fmla="*/ 1 w 1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2">
                <a:moveTo>
                  <a:pt x="1" y="1"/>
                </a:moveTo>
                <a:lnTo>
                  <a:pt x="1" y="1"/>
                </a:lnTo>
                <a:lnTo>
                  <a:pt x="0" y="0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5" name="Freeform 953"/>
          <xdr:cNvSpPr>
            <a:spLocks/>
          </xdr:cNvSpPr>
        </xdr:nvSpPr>
        <xdr:spPr bwMode="auto">
          <a:xfrm>
            <a:off x="560017" y="2723516"/>
            <a:ext cx="47755" cy="79600"/>
          </a:xfrm>
          <a:custGeom>
            <a:avLst/>
            <a:gdLst>
              <a:gd name="T0" fmla="*/ 2147483647 w 5"/>
              <a:gd name="T1" fmla="*/ 0 h 8"/>
              <a:gd name="T2" fmla="*/ 2147483647 w 5"/>
              <a:gd name="T3" fmla="*/ 2147483647 h 8"/>
              <a:gd name="T4" fmla="*/ 2147483647 w 5"/>
              <a:gd name="T5" fmla="*/ 2147483647 h 8"/>
              <a:gd name="T6" fmla="*/ 2147483647 w 5"/>
              <a:gd name="T7" fmla="*/ 2147483647 h 8"/>
              <a:gd name="T8" fmla="*/ 0 w 5"/>
              <a:gd name="T9" fmla="*/ 2147483647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"/>
              <a:gd name="T16" fmla="*/ 0 h 8"/>
              <a:gd name="T17" fmla="*/ 5 w 5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" h="8">
                <a:moveTo>
                  <a:pt x="5" y="0"/>
                </a:moveTo>
                <a:lnTo>
                  <a:pt x="4" y="1"/>
                </a:lnTo>
                <a:lnTo>
                  <a:pt x="2" y="7"/>
                </a:lnTo>
                <a:lnTo>
                  <a:pt x="1" y="7"/>
                </a:lnTo>
                <a:lnTo>
                  <a:pt x="0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6" name="Line 954"/>
          <xdr:cNvSpPr>
            <a:spLocks noChangeShapeType="1"/>
          </xdr:cNvSpPr>
        </xdr:nvSpPr>
        <xdr:spPr bwMode="auto">
          <a:xfrm>
            <a:off x="579120" y="2812823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Freeform 955"/>
          <xdr:cNvSpPr>
            <a:spLocks/>
          </xdr:cNvSpPr>
        </xdr:nvSpPr>
        <xdr:spPr bwMode="auto">
          <a:xfrm>
            <a:off x="626876" y="2812823"/>
            <a:ext cx="9551" cy="87357"/>
          </a:xfrm>
          <a:custGeom>
            <a:avLst/>
            <a:gdLst>
              <a:gd name="T0" fmla="*/ 0 w 1"/>
              <a:gd name="T1" fmla="*/ 0 h 9"/>
              <a:gd name="T2" fmla="*/ 0 w 1"/>
              <a:gd name="T3" fmla="*/ 2147483647 h 9"/>
              <a:gd name="T4" fmla="*/ 0 w 1"/>
              <a:gd name="T5" fmla="*/ 2147483647 h 9"/>
              <a:gd name="T6" fmla="*/ 0 w 1"/>
              <a:gd name="T7" fmla="*/ 2147483647 h 9"/>
              <a:gd name="T8" fmla="*/ 2147483647 w 1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9"/>
              <a:gd name="T17" fmla="*/ 1 w 1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9">
                <a:moveTo>
                  <a:pt x="0" y="0"/>
                </a:moveTo>
                <a:lnTo>
                  <a:pt x="0" y="2"/>
                </a:lnTo>
                <a:lnTo>
                  <a:pt x="0" y="5"/>
                </a:lnTo>
                <a:lnTo>
                  <a:pt x="0" y="7"/>
                </a:lnTo>
                <a:lnTo>
                  <a:pt x="1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8" name="Freeform 956"/>
          <xdr:cNvSpPr>
            <a:spLocks/>
          </xdr:cNvSpPr>
        </xdr:nvSpPr>
        <xdr:spPr bwMode="auto">
          <a:xfrm>
            <a:off x="636426" y="2929298"/>
            <a:ext cx="0" cy="31067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2147483647 h 3"/>
              <a:gd name="T4" fmla="*/ 0 60000 65536"/>
              <a:gd name="T5" fmla="*/ 0 60000 65536"/>
              <a:gd name="T6" fmla="*/ 0 60000 65536"/>
              <a:gd name="T7" fmla="*/ 0 60000 65536"/>
              <a:gd name="T8" fmla="*/ 0 h 3"/>
              <a:gd name="T9" fmla="*/ 3 h 3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9" name="Freeform 957"/>
          <xdr:cNvSpPr>
            <a:spLocks/>
          </xdr:cNvSpPr>
        </xdr:nvSpPr>
        <xdr:spPr bwMode="auto">
          <a:xfrm>
            <a:off x="645977" y="2989484"/>
            <a:ext cx="55313" cy="77651"/>
          </a:xfrm>
          <a:custGeom>
            <a:avLst/>
            <a:gdLst>
              <a:gd name="T0" fmla="*/ 0 w 6"/>
              <a:gd name="T1" fmla="*/ 0 h 8"/>
              <a:gd name="T2" fmla="*/ 0 w 6"/>
              <a:gd name="T3" fmla="*/ 2147483647 h 8"/>
              <a:gd name="T4" fmla="*/ 2147483647 w 6"/>
              <a:gd name="T5" fmla="*/ 2147483647 h 8"/>
              <a:gd name="T6" fmla="*/ 2147483647 w 6"/>
              <a:gd name="T7" fmla="*/ 2147483647 h 8"/>
              <a:gd name="T8" fmla="*/ 2147483647 w 6"/>
              <a:gd name="T9" fmla="*/ 2147483647 h 8"/>
              <a:gd name="T10" fmla="*/ 2147483647 w 6"/>
              <a:gd name="T11" fmla="*/ 2147483647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8"/>
              <a:gd name="T20" fmla="*/ 6 w 6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8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2" y="3"/>
                </a:lnTo>
                <a:lnTo>
                  <a:pt x="4" y="5"/>
                </a:lnTo>
                <a:lnTo>
                  <a:pt x="6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0" name="Line 958"/>
          <xdr:cNvSpPr>
            <a:spLocks noChangeShapeType="1"/>
          </xdr:cNvSpPr>
        </xdr:nvSpPr>
        <xdr:spPr bwMode="auto">
          <a:xfrm>
            <a:off x="713632" y="3070300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Freeform 959"/>
          <xdr:cNvSpPr>
            <a:spLocks/>
          </xdr:cNvSpPr>
        </xdr:nvSpPr>
        <xdr:spPr bwMode="auto">
          <a:xfrm>
            <a:off x="751835" y="3099419"/>
            <a:ext cx="47755" cy="79599"/>
          </a:xfrm>
          <a:custGeom>
            <a:avLst/>
            <a:gdLst>
              <a:gd name="T0" fmla="*/ 0 w 5"/>
              <a:gd name="T1" fmla="*/ 2147483647 h 8"/>
              <a:gd name="T2" fmla="*/ 2147483647 w 5"/>
              <a:gd name="T3" fmla="*/ 0 h 8"/>
              <a:gd name="T4" fmla="*/ 2147483647 w 5"/>
              <a:gd name="T5" fmla="*/ 2147483647 h 8"/>
              <a:gd name="T6" fmla="*/ 0 60000 65536"/>
              <a:gd name="T7" fmla="*/ 0 60000 65536"/>
              <a:gd name="T8" fmla="*/ 0 60000 65536"/>
              <a:gd name="T9" fmla="*/ 0 w 5"/>
              <a:gd name="T10" fmla="*/ 0 h 8"/>
              <a:gd name="T11" fmla="*/ 5 w 5"/>
              <a:gd name="T12" fmla="*/ 8 h 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8">
                <a:moveTo>
                  <a:pt x="0" y="1"/>
                </a:moveTo>
                <a:lnTo>
                  <a:pt x="1" y="0"/>
                </a:lnTo>
                <a:lnTo>
                  <a:pt x="5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2" name="Freeform 960"/>
          <xdr:cNvSpPr>
            <a:spLocks/>
          </xdr:cNvSpPr>
        </xdr:nvSpPr>
        <xdr:spPr bwMode="auto">
          <a:xfrm>
            <a:off x="809142" y="3208137"/>
            <a:ext cx="9551" cy="29119"/>
          </a:xfrm>
          <a:custGeom>
            <a:avLst/>
            <a:gdLst>
              <a:gd name="T0" fmla="*/ 0 w 1"/>
              <a:gd name="T1" fmla="*/ 0 h 3"/>
              <a:gd name="T2" fmla="*/ 2147483647 w 1"/>
              <a:gd name="T3" fmla="*/ 2147483647 h 3"/>
              <a:gd name="T4" fmla="*/ 2147483647 w 1"/>
              <a:gd name="T5" fmla="*/ 2147483647 h 3"/>
              <a:gd name="T6" fmla="*/ 2147483647 w 1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3"/>
              <a:gd name="T14" fmla="*/ 1 w 1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3">
                <a:moveTo>
                  <a:pt x="0" y="0"/>
                </a:moveTo>
                <a:lnTo>
                  <a:pt x="1" y="1"/>
                </a:lnTo>
                <a:lnTo>
                  <a:pt x="1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3" name="Freeform 961"/>
          <xdr:cNvSpPr>
            <a:spLocks/>
          </xdr:cNvSpPr>
        </xdr:nvSpPr>
        <xdr:spPr bwMode="auto">
          <a:xfrm>
            <a:off x="828243" y="3266375"/>
            <a:ext cx="38204" cy="60188"/>
          </a:xfrm>
          <a:custGeom>
            <a:avLst/>
            <a:gdLst>
              <a:gd name="T0" fmla="*/ 0 w 4"/>
              <a:gd name="T1" fmla="*/ 0 h 6"/>
              <a:gd name="T2" fmla="*/ 2147483647 w 4"/>
              <a:gd name="T3" fmla="*/ 0 h 6"/>
              <a:gd name="T4" fmla="*/ 2147483647 w 4"/>
              <a:gd name="T5" fmla="*/ 2147483647 h 6"/>
              <a:gd name="T6" fmla="*/ 2147483647 w 4"/>
              <a:gd name="T7" fmla="*/ 2147483647 h 6"/>
              <a:gd name="T8" fmla="*/ 2147483647 w 4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6"/>
              <a:gd name="T17" fmla="*/ 4 w 4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6">
                <a:moveTo>
                  <a:pt x="0" y="0"/>
                </a:moveTo>
                <a:lnTo>
                  <a:pt x="1" y="0"/>
                </a:lnTo>
                <a:lnTo>
                  <a:pt x="4" y="1"/>
                </a:lnTo>
                <a:lnTo>
                  <a:pt x="4" y="2"/>
                </a:lnTo>
                <a:lnTo>
                  <a:pt x="4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4" name="Freeform 962"/>
          <xdr:cNvSpPr>
            <a:spLocks/>
          </xdr:cNvSpPr>
        </xdr:nvSpPr>
        <xdr:spPr bwMode="auto">
          <a:xfrm>
            <a:off x="866448" y="3355681"/>
            <a:ext cx="9551" cy="29119"/>
          </a:xfrm>
          <a:custGeom>
            <a:avLst/>
            <a:gdLst>
              <a:gd name="T0" fmla="*/ 2147483647 w 1"/>
              <a:gd name="T1" fmla="*/ 0 h 3"/>
              <a:gd name="T2" fmla="*/ 0 w 1"/>
              <a:gd name="T3" fmla="*/ 2147483647 h 3"/>
              <a:gd name="T4" fmla="*/ 0 w 1"/>
              <a:gd name="T5" fmla="*/ 2147483647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5" name="Freeform 963"/>
          <xdr:cNvSpPr>
            <a:spLocks/>
          </xdr:cNvSpPr>
        </xdr:nvSpPr>
        <xdr:spPr bwMode="auto">
          <a:xfrm>
            <a:off x="885550" y="3404212"/>
            <a:ext cx="66857" cy="60187"/>
          </a:xfrm>
          <a:custGeom>
            <a:avLst/>
            <a:gdLst>
              <a:gd name="T0" fmla="*/ 0 w 7"/>
              <a:gd name="T1" fmla="*/ 0 h 6"/>
              <a:gd name="T2" fmla="*/ 2147483647 w 7"/>
              <a:gd name="T3" fmla="*/ 0 h 6"/>
              <a:gd name="T4" fmla="*/ 2147483647 w 7"/>
              <a:gd name="T5" fmla="*/ 2147483647 h 6"/>
              <a:gd name="T6" fmla="*/ 2147483647 w 7"/>
              <a:gd name="T7" fmla="*/ 2147483647 h 6"/>
              <a:gd name="T8" fmla="*/ 2147483647 w 7"/>
              <a:gd name="T9" fmla="*/ 2147483647 h 6"/>
              <a:gd name="T10" fmla="*/ 2147483647 w 7"/>
              <a:gd name="T11" fmla="*/ 2147483647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6"/>
              <a:gd name="T20" fmla="*/ 7 w 7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6">
                <a:moveTo>
                  <a:pt x="0" y="0"/>
                </a:moveTo>
                <a:lnTo>
                  <a:pt x="1" y="0"/>
                </a:lnTo>
                <a:lnTo>
                  <a:pt x="2" y="2"/>
                </a:lnTo>
                <a:lnTo>
                  <a:pt x="4" y="4"/>
                </a:lnTo>
                <a:lnTo>
                  <a:pt x="6" y="4"/>
                </a:lnTo>
                <a:lnTo>
                  <a:pt x="7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6" name="Freeform 964"/>
          <xdr:cNvSpPr>
            <a:spLocks/>
          </xdr:cNvSpPr>
        </xdr:nvSpPr>
        <xdr:spPr bwMode="auto">
          <a:xfrm>
            <a:off x="971510" y="3464398"/>
            <a:ext cx="9551" cy="29119"/>
          </a:xfrm>
          <a:custGeom>
            <a:avLst/>
            <a:gdLst>
              <a:gd name="T0" fmla="*/ 2147483647 w 1"/>
              <a:gd name="T1" fmla="*/ 0 h 3"/>
              <a:gd name="T2" fmla="*/ 0 w 1"/>
              <a:gd name="T3" fmla="*/ 2147483647 h 3"/>
              <a:gd name="T4" fmla="*/ 0 w 1"/>
              <a:gd name="T5" fmla="*/ 2147483647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7" name="Freeform 965"/>
          <xdr:cNvSpPr>
            <a:spLocks/>
          </xdr:cNvSpPr>
        </xdr:nvSpPr>
        <xdr:spPr bwMode="auto">
          <a:xfrm>
            <a:off x="971510" y="3522636"/>
            <a:ext cx="0" cy="87357"/>
          </a:xfrm>
          <a:custGeom>
            <a:avLst/>
            <a:gdLst>
              <a:gd name="T0" fmla="*/ 0 h 9"/>
              <a:gd name="T1" fmla="*/ 2147483647 h 9"/>
              <a:gd name="T2" fmla="*/ 2147483647 h 9"/>
              <a:gd name="T3" fmla="*/ 2147483647 h 9"/>
              <a:gd name="T4" fmla="*/ 2147483647 h 9"/>
              <a:gd name="T5" fmla="*/ 2147483647 h 9"/>
              <a:gd name="T6" fmla="*/ 0 60000 65536"/>
              <a:gd name="T7" fmla="*/ 0 60000 65536"/>
              <a:gd name="T8" fmla="*/ 0 60000 65536"/>
              <a:gd name="T9" fmla="*/ 0 60000 65536"/>
              <a:gd name="T10" fmla="*/ 0 60000 65536"/>
              <a:gd name="T11" fmla="*/ 0 60000 65536"/>
              <a:gd name="T12" fmla="*/ 0 h 9"/>
              <a:gd name="T13" fmla="*/ 9 h 9"/>
            </a:gdLst>
            <a:ahLst/>
            <a:cxnLst>
              <a:cxn ang="T6">
                <a:pos x="0" y="T0"/>
              </a:cxn>
              <a:cxn ang="T7">
                <a:pos x="0" y="T1"/>
              </a:cxn>
              <a:cxn ang="T8">
                <a:pos x="0" y="T2"/>
              </a:cxn>
              <a:cxn ang="T9">
                <a:pos x="0" y="T3"/>
              </a:cxn>
              <a:cxn ang="T10">
                <a:pos x="0" y="T4"/>
              </a:cxn>
              <a:cxn ang="T11">
                <a:pos x="0" y="T5"/>
              </a:cxn>
            </a:cxnLst>
            <a:rect l="0" t="T12" r="0" b="T13"/>
            <a:pathLst>
              <a:path h="9">
                <a:moveTo>
                  <a:pt x="0" y="0"/>
                </a:moveTo>
                <a:lnTo>
                  <a:pt x="0" y="1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8" name="Freeform 966"/>
          <xdr:cNvSpPr>
            <a:spLocks/>
          </xdr:cNvSpPr>
        </xdr:nvSpPr>
        <xdr:spPr bwMode="auto">
          <a:xfrm>
            <a:off x="990611" y="3641060"/>
            <a:ext cx="19103" cy="29119"/>
          </a:xfrm>
          <a:custGeom>
            <a:avLst/>
            <a:gdLst>
              <a:gd name="T0" fmla="*/ 0 w 2"/>
              <a:gd name="T1" fmla="*/ 0 h 3"/>
              <a:gd name="T2" fmla="*/ 2147483647 w 2"/>
              <a:gd name="T3" fmla="*/ 2147483647 h 3"/>
              <a:gd name="T4" fmla="*/ 2147483647 w 2"/>
              <a:gd name="T5" fmla="*/ 2147483647 h 3"/>
              <a:gd name="T6" fmla="*/ 2147483647 w 2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3"/>
              <a:gd name="T14" fmla="*/ 2 w 2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3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2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9" name="Freeform 967"/>
          <xdr:cNvSpPr>
            <a:spLocks/>
          </xdr:cNvSpPr>
        </xdr:nvSpPr>
        <xdr:spPr bwMode="auto">
          <a:xfrm>
            <a:off x="1028814" y="3699297"/>
            <a:ext cx="38204" cy="87357"/>
          </a:xfrm>
          <a:custGeom>
            <a:avLst/>
            <a:gdLst>
              <a:gd name="T0" fmla="*/ 0 w 4"/>
              <a:gd name="T1" fmla="*/ 0 h 9"/>
              <a:gd name="T2" fmla="*/ 2147483647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2147483647 w 4"/>
              <a:gd name="T9" fmla="*/ 2147483647 h 9"/>
              <a:gd name="T10" fmla="*/ 2147483647 w 4"/>
              <a:gd name="T11" fmla="*/ 2147483647 h 9"/>
              <a:gd name="T12" fmla="*/ 2147483647 w 4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9"/>
              <a:gd name="T23" fmla="*/ 4 w 4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9">
                <a:moveTo>
                  <a:pt x="0" y="0"/>
                </a:moveTo>
                <a:lnTo>
                  <a:pt x="2" y="3"/>
                </a:lnTo>
                <a:lnTo>
                  <a:pt x="2" y="4"/>
                </a:lnTo>
                <a:lnTo>
                  <a:pt x="2" y="5"/>
                </a:lnTo>
                <a:lnTo>
                  <a:pt x="3" y="6"/>
                </a:lnTo>
                <a:lnTo>
                  <a:pt x="4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0" name="Freeform 968"/>
          <xdr:cNvSpPr>
            <a:spLocks/>
          </xdr:cNvSpPr>
        </xdr:nvSpPr>
        <xdr:spPr bwMode="auto">
          <a:xfrm>
            <a:off x="1067019" y="3817724"/>
            <a:ext cx="9551" cy="29119"/>
          </a:xfrm>
          <a:custGeom>
            <a:avLst/>
            <a:gdLst>
              <a:gd name="T0" fmla="*/ 0 w 1"/>
              <a:gd name="T1" fmla="*/ 0 h 3"/>
              <a:gd name="T2" fmla="*/ 2147483647 w 1"/>
              <a:gd name="T3" fmla="*/ 2147483647 h 3"/>
              <a:gd name="T4" fmla="*/ 2147483647 w 1"/>
              <a:gd name="T5" fmla="*/ 2147483647 h 3"/>
              <a:gd name="T6" fmla="*/ 2147483647 w 1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3"/>
              <a:gd name="T14" fmla="*/ 1 w 1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3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1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1" name="Freeform 969"/>
          <xdr:cNvSpPr>
            <a:spLocks/>
          </xdr:cNvSpPr>
        </xdr:nvSpPr>
        <xdr:spPr bwMode="auto">
          <a:xfrm>
            <a:off x="1076571" y="3875960"/>
            <a:ext cx="9551" cy="87357"/>
          </a:xfrm>
          <a:custGeom>
            <a:avLst/>
            <a:gdLst>
              <a:gd name="T0" fmla="*/ 2147483647 w 1"/>
              <a:gd name="T1" fmla="*/ 0 h 9"/>
              <a:gd name="T2" fmla="*/ 2147483647 w 1"/>
              <a:gd name="T3" fmla="*/ 2147483647 h 9"/>
              <a:gd name="T4" fmla="*/ 0 w 1"/>
              <a:gd name="T5" fmla="*/ 2147483647 h 9"/>
              <a:gd name="T6" fmla="*/ 0 w 1"/>
              <a:gd name="T7" fmla="*/ 2147483647 h 9"/>
              <a:gd name="T8" fmla="*/ 0 w 1"/>
              <a:gd name="T9" fmla="*/ 2147483647 h 9"/>
              <a:gd name="T10" fmla="*/ 2147483647 w 1"/>
              <a:gd name="T11" fmla="*/ 2147483647 h 9"/>
              <a:gd name="T12" fmla="*/ 2147483647 w 1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"/>
              <a:gd name="T22" fmla="*/ 0 h 9"/>
              <a:gd name="T23" fmla="*/ 1 w 1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" h="9">
                <a:moveTo>
                  <a:pt x="1" y="0"/>
                </a:moveTo>
                <a:lnTo>
                  <a:pt x="1" y="1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1" y="7"/>
                </a:lnTo>
                <a:lnTo>
                  <a:pt x="1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2" name="Line 970"/>
          <xdr:cNvSpPr>
            <a:spLocks noChangeShapeType="1"/>
          </xdr:cNvSpPr>
        </xdr:nvSpPr>
        <xdr:spPr bwMode="auto">
          <a:xfrm flipH="1">
            <a:off x="1057469" y="3984678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Freeform 971"/>
          <xdr:cNvSpPr>
            <a:spLocks/>
          </xdr:cNvSpPr>
        </xdr:nvSpPr>
        <xdr:spPr bwMode="auto">
          <a:xfrm>
            <a:off x="971510" y="3963317"/>
            <a:ext cx="57307" cy="31067"/>
          </a:xfrm>
          <a:custGeom>
            <a:avLst/>
            <a:gdLst>
              <a:gd name="T0" fmla="*/ 2147483647 w 6"/>
              <a:gd name="T1" fmla="*/ 2147483647 h 3"/>
              <a:gd name="T2" fmla="*/ 0 w 6"/>
              <a:gd name="T3" fmla="*/ 0 h 3"/>
              <a:gd name="T4" fmla="*/ 0 w 6"/>
              <a:gd name="T5" fmla="*/ 2147483647 h 3"/>
              <a:gd name="T6" fmla="*/ 0 w 6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3"/>
              <a:gd name="T14" fmla="*/ 6 w 6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3">
                <a:moveTo>
                  <a:pt x="6" y="1"/>
                </a:moveTo>
                <a:lnTo>
                  <a:pt x="0" y="0"/>
                </a:ln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4" name="Freeform 972"/>
          <xdr:cNvSpPr>
            <a:spLocks/>
          </xdr:cNvSpPr>
        </xdr:nvSpPr>
        <xdr:spPr bwMode="auto">
          <a:xfrm>
            <a:off x="971510" y="4023504"/>
            <a:ext cx="19103" cy="29119"/>
          </a:xfrm>
          <a:custGeom>
            <a:avLst/>
            <a:gdLst>
              <a:gd name="T0" fmla="*/ 0 w 2"/>
              <a:gd name="T1" fmla="*/ 0 h 3"/>
              <a:gd name="T2" fmla="*/ 2147483647 w 2"/>
              <a:gd name="T3" fmla="*/ 2147483647 h 3"/>
              <a:gd name="T4" fmla="*/ 2147483647 w 2"/>
              <a:gd name="T5" fmla="*/ 2147483647 h 3"/>
              <a:gd name="T6" fmla="*/ 0 60000 65536"/>
              <a:gd name="T7" fmla="*/ 0 60000 65536"/>
              <a:gd name="T8" fmla="*/ 0 60000 65536"/>
              <a:gd name="T9" fmla="*/ 0 w 2"/>
              <a:gd name="T10" fmla="*/ 0 h 3"/>
              <a:gd name="T11" fmla="*/ 2 w 2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3">
                <a:moveTo>
                  <a:pt x="0" y="0"/>
                </a:moveTo>
                <a:lnTo>
                  <a:pt x="1" y="1"/>
                </a:lnTo>
                <a:lnTo>
                  <a:pt x="2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5" name="Freeform 973"/>
          <xdr:cNvSpPr>
            <a:spLocks/>
          </xdr:cNvSpPr>
        </xdr:nvSpPr>
        <xdr:spPr bwMode="auto">
          <a:xfrm>
            <a:off x="990611" y="4081741"/>
            <a:ext cx="47755" cy="89306"/>
          </a:xfrm>
          <a:custGeom>
            <a:avLst/>
            <a:gdLst>
              <a:gd name="T0" fmla="*/ 0 w 5"/>
              <a:gd name="T1" fmla="*/ 0 h 9"/>
              <a:gd name="T2" fmla="*/ 2147483647 w 5"/>
              <a:gd name="T3" fmla="*/ 2147483647 h 9"/>
              <a:gd name="T4" fmla="*/ 2147483647 w 5"/>
              <a:gd name="T5" fmla="*/ 2147483647 h 9"/>
              <a:gd name="T6" fmla="*/ 2147483647 w 5"/>
              <a:gd name="T7" fmla="*/ 2147483647 h 9"/>
              <a:gd name="T8" fmla="*/ 2147483647 w 5"/>
              <a:gd name="T9" fmla="*/ 2147483647 h 9"/>
              <a:gd name="T10" fmla="*/ 2147483647 w 5"/>
              <a:gd name="T11" fmla="*/ 2147483647 h 9"/>
              <a:gd name="T12" fmla="*/ 2147483647 w 5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9"/>
              <a:gd name="T23" fmla="*/ 5 w 5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9">
                <a:moveTo>
                  <a:pt x="0" y="0"/>
                </a:moveTo>
                <a:lnTo>
                  <a:pt x="1" y="1"/>
                </a:lnTo>
                <a:lnTo>
                  <a:pt x="2" y="2"/>
                </a:lnTo>
                <a:lnTo>
                  <a:pt x="3" y="4"/>
                </a:lnTo>
                <a:lnTo>
                  <a:pt x="5" y="7"/>
                </a:lnTo>
                <a:lnTo>
                  <a:pt x="5" y="8"/>
                </a:lnTo>
                <a:lnTo>
                  <a:pt x="5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6" name="Freeform 974"/>
          <xdr:cNvSpPr>
            <a:spLocks/>
          </xdr:cNvSpPr>
        </xdr:nvSpPr>
        <xdr:spPr bwMode="auto">
          <a:xfrm>
            <a:off x="1047917" y="4200166"/>
            <a:ext cx="19103" cy="9707"/>
          </a:xfrm>
          <a:custGeom>
            <a:avLst/>
            <a:gdLst>
              <a:gd name="T0" fmla="*/ 2147483647 w 2"/>
              <a:gd name="T1" fmla="*/ 0 h 1"/>
              <a:gd name="T2" fmla="*/ 2147483647 w 2"/>
              <a:gd name="T3" fmla="*/ 2147483647 h 1"/>
              <a:gd name="T4" fmla="*/ 2147483647 w 2"/>
              <a:gd name="T5" fmla="*/ 2147483647 h 1"/>
              <a:gd name="T6" fmla="*/ 0 w 2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1"/>
              <a:gd name="T14" fmla="*/ 2 w 2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1">
                <a:moveTo>
                  <a:pt x="1" y="0"/>
                </a:move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7" name="Freeform 975"/>
          <xdr:cNvSpPr>
            <a:spLocks/>
          </xdr:cNvSpPr>
        </xdr:nvSpPr>
        <xdr:spPr bwMode="auto">
          <a:xfrm>
            <a:off x="933305" y="4209872"/>
            <a:ext cx="85959" cy="9707"/>
          </a:xfrm>
          <a:custGeom>
            <a:avLst/>
            <a:gdLst>
              <a:gd name="T0" fmla="*/ 2147483647 w 9"/>
              <a:gd name="T1" fmla="*/ 0 h 1"/>
              <a:gd name="T2" fmla="*/ 2147483647 w 9"/>
              <a:gd name="T3" fmla="*/ 2147483647 h 1"/>
              <a:gd name="T4" fmla="*/ 0 w 9"/>
              <a:gd name="T5" fmla="*/ 2147483647 h 1"/>
              <a:gd name="T6" fmla="*/ 0 60000 65536"/>
              <a:gd name="T7" fmla="*/ 0 60000 65536"/>
              <a:gd name="T8" fmla="*/ 0 60000 65536"/>
              <a:gd name="T9" fmla="*/ 0 w 9"/>
              <a:gd name="T10" fmla="*/ 0 h 1"/>
              <a:gd name="T11" fmla="*/ 9 w 9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1">
                <a:moveTo>
                  <a:pt x="9" y="0"/>
                </a:moveTo>
                <a:lnTo>
                  <a:pt x="2" y="1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8" name="Freeform 976"/>
          <xdr:cNvSpPr>
            <a:spLocks/>
          </xdr:cNvSpPr>
        </xdr:nvSpPr>
        <xdr:spPr bwMode="auto">
          <a:xfrm>
            <a:off x="875998" y="4219578"/>
            <a:ext cx="28652" cy="0"/>
          </a:xfrm>
          <a:custGeom>
            <a:avLst/>
            <a:gdLst>
              <a:gd name="T0" fmla="*/ 2147483647 w 3"/>
              <a:gd name="T1" fmla="*/ 2147483647 w 3"/>
              <a:gd name="T2" fmla="*/ 0 w 3"/>
              <a:gd name="T3" fmla="*/ 0 60000 65536"/>
              <a:gd name="T4" fmla="*/ 0 60000 65536"/>
              <a:gd name="T5" fmla="*/ 0 60000 65536"/>
              <a:gd name="T6" fmla="*/ 0 w 3"/>
              <a:gd name="T7" fmla="*/ 3 w 3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3">
                <a:moveTo>
                  <a:pt x="3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9" name="Freeform 977"/>
          <xdr:cNvSpPr>
            <a:spLocks/>
          </xdr:cNvSpPr>
        </xdr:nvSpPr>
        <xdr:spPr bwMode="auto">
          <a:xfrm>
            <a:off x="847346" y="4238991"/>
            <a:ext cx="28652" cy="58238"/>
          </a:xfrm>
          <a:custGeom>
            <a:avLst/>
            <a:gdLst>
              <a:gd name="T0" fmla="*/ 2147483647 w 3"/>
              <a:gd name="T1" fmla="*/ 0 h 6"/>
              <a:gd name="T2" fmla="*/ 0 w 3"/>
              <a:gd name="T3" fmla="*/ 2147483647 h 6"/>
              <a:gd name="T4" fmla="*/ 2147483647 w 3"/>
              <a:gd name="T5" fmla="*/ 2147483647 h 6"/>
              <a:gd name="T6" fmla="*/ 2147483647 w 3"/>
              <a:gd name="T7" fmla="*/ 2147483647 h 6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6"/>
              <a:gd name="T14" fmla="*/ 3 w 3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6">
                <a:moveTo>
                  <a:pt x="1" y="0"/>
                </a:moveTo>
                <a:lnTo>
                  <a:pt x="0" y="3"/>
                </a:lnTo>
                <a:lnTo>
                  <a:pt x="2" y="2"/>
                </a:lnTo>
                <a:lnTo>
                  <a:pt x="3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0" name="Freeform 978"/>
          <xdr:cNvSpPr>
            <a:spLocks/>
          </xdr:cNvSpPr>
        </xdr:nvSpPr>
        <xdr:spPr bwMode="auto">
          <a:xfrm>
            <a:off x="875998" y="4328296"/>
            <a:ext cx="19103" cy="1941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483647 h 2"/>
              <a:gd name="T4" fmla="*/ 2147483647 w 2"/>
              <a:gd name="T5" fmla="*/ 2147483647 h 2"/>
              <a:gd name="T6" fmla="*/ 2147483647 w 2"/>
              <a:gd name="T7" fmla="*/ 2147483647 h 2"/>
              <a:gd name="T8" fmla="*/ 2147483647 w 2"/>
              <a:gd name="T9" fmla="*/ 2147483647 h 2"/>
              <a:gd name="T10" fmla="*/ 2147483647 w 2"/>
              <a:gd name="T11" fmla="*/ 2147483647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2"/>
              <a:gd name="T20" fmla="*/ 2 w 2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1" name="Freeform 979"/>
          <xdr:cNvSpPr>
            <a:spLocks/>
          </xdr:cNvSpPr>
        </xdr:nvSpPr>
        <xdr:spPr bwMode="auto">
          <a:xfrm>
            <a:off x="904652" y="4376828"/>
            <a:ext cx="28652" cy="87357"/>
          </a:xfrm>
          <a:custGeom>
            <a:avLst/>
            <a:gdLst>
              <a:gd name="T0" fmla="*/ 0 w 3"/>
              <a:gd name="T1" fmla="*/ 0 h 9"/>
              <a:gd name="T2" fmla="*/ 2147483647 w 3"/>
              <a:gd name="T3" fmla="*/ 2147483647 h 9"/>
              <a:gd name="T4" fmla="*/ 2147483647 w 3"/>
              <a:gd name="T5" fmla="*/ 2147483647 h 9"/>
              <a:gd name="T6" fmla="*/ 2147483647 w 3"/>
              <a:gd name="T7" fmla="*/ 2147483647 h 9"/>
              <a:gd name="T8" fmla="*/ 2147483647 w 3"/>
              <a:gd name="T9" fmla="*/ 2147483647 h 9"/>
              <a:gd name="T10" fmla="*/ 2147483647 w 3"/>
              <a:gd name="T11" fmla="*/ 2147483647 h 9"/>
              <a:gd name="T12" fmla="*/ 2147483647 w 3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9"/>
              <a:gd name="T23" fmla="*/ 3 w 3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9">
                <a:moveTo>
                  <a:pt x="0" y="0"/>
                </a:moveTo>
                <a:lnTo>
                  <a:pt x="1" y="1"/>
                </a:lnTo>
                <a:lnTo>
                  <a:pt x="2" y="3"/>
                </a:lnTo>
                <a:lnTo>
                  <a:pt x="2" y="4"/>
                </a:lnTo>
                <a:lnTo>
                  <a:pt x="3" y="7"/>
                </a:lnTo>
                <a:lnTo>
                  <a:pt x="3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2" name="Freeform 980"/>
          <xdr:cNvSpPr>
            <a:spLocks/>
          </xdr:cNvSpPr>
        </xdr:nvSpPr>
        <xdr:spPr bwMode="auto">
          <a:xfrm>
            <a:off x="942855" y="4495253"/>
            <a:ext cx="9551" cy="29119"/>
          </a:xfrm>
          <a:custGeom>
            <a:avLst/>
            <a:gdLst>
              <a:gd name="T0" fmla="*/ 0 w 1"/>
              <a:gd name="T1" fmla="*/ 0 h 3"/>
              <a:gd name="T2" fmla="*/ 0 w 1"/>
              <a:gd name="T3" fmla="*/ 2147483647 h 3"/>
              <a:gd name="T4" fmla="*/ 2147483647 w 1"/>
              <a:gd name="T5" fmla="*/ 2147483647 h 3"/>
              <a:gd name="T6" fmla="*/ 2147483647 w 1"/>
              <a:gd name="T7" fmla="*/ 2147483647 h 3"/>
              <a:gd name="T8" fmla="*/ 2147483647 w 1"/>
              <a:gd name="T9" fmla="*/ 2147483647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1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3" name="Freeform 981"/>
          <xdr:cNvSpPr>
            <a:spLocks/>
          </xdr:cNvSpPr>
        </xdr:nvSpPr>
        <xdr:spPr bwMode="auto">
          <a:xfrm>
            <a:off x="961958" y="4553490"/>
            <a:ext cx="19103" cy="87357"/>
          </a:xfrm>
          <a:custGeom>
            <a:avLst/>
            <a:gdLst>
              <a:gd name="T0" fmla="*/ 0 w 2"/>
              <a:gd name="T1" fmla="*/ 0 h 9"/>
              <a:gd name="T2" fmla="*/ 2147483647 w 2"/>
              <a:gd name="T3" fmla="*/ 2147483647 h 9"/>
              <a:gd name="T4" fmla="*/ 2147483647 w 2"/>
              <a:gd name="T5" fmla="*/ 2147483647 h 9"/>
              <a:gd name="T6" fmla="*/ 2147483647 w 2"/>
              <a:gd name="T7" fmla="*/ 2147483647 h 9"/>
              <a:gd name="T8" fmla="*/ 2147483647 w 2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9"/>
              <a:gd name="T17" fmla="*/ 2 w 2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9">
                <a:moveTo>
                  <a:pt x="0" y="0"/>
                </a:moveTo>
                <a:lnTo>
                  <a:pt x="1" y="1"/>
                </a:lnTo>
                <a:lnTo>
                  <a:pt x="1" y="3"/>
                </a:lnTo>
                <a:lnTo>
                  <a:pt x="1" y="5"/>
                </a:lnTo>
                <a:lnTo>
                  <a:pt x="2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4" name="Line 982"/>
          <xdr:cNvSpPr>
            <a:spLocks noChangeShapeType="1"/>
          </xdr:cNvSpPr>
        </xdr:nvSpPr>
        <xdr:spPr bwMode="auto">
          <a:xfrm>
            <a:off x="981059" y="4671915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Freeform 983"/>
          <xdr:cNvSpPr>
            <a:spLocks/>
          </xdr:cNvSpPr>
        </xdr:nvSpPr>
        <xdr:spPr bwMode="auto">
          <a:xfrm>
            <a:off x="990611" y="4730153"/>
            <a:ext cx="0" cy="87357"/>
          </a:xfrm>
          <a:custGeom>
            <a:avLst/>
            <a:gdLst>
              <a:gd name="T0" fmla="*/ 0 h 9"/>
              <a:gd name="T1" fmla="*/ 2147483647 h 9"/>
              <a:gd name="T2" fmla="*/ 2147483647 h 9"/>
              <a:gd name="T3" fmla="*/ 2147483647 h 9"/>
              <a:gd name="T4" fmla="*/ 2147483647 h 9"/>
              <a:gd name="T5" fmla="*/ 0 60000 65536"/>
              <a:gd name="T6" fmla="*/ 0 60000 65536"/>
              <a:gd name="T7" fmla="*/ 0 60000 65536"/>
              <a:gd name="T8" fmla="*/ 0 60000 65536"/>
              <a:gd name="T9" fmla="*/ 0 60000 65536"/>
              <a:gd name="T10" fmla="*/ 0 h 9"/>
              <a:gd name="T11" fmla="*/ 9 h 9"/>
            </a:gdLst>
            <a:ahLst/>
            <a:cxnLst>
              <a:cxn ang="T5">
                <a:pos x="0" y="T0"/>
              </a:cxn>
              <a:cxn ang="T6">
                <a:pos x="0" y="T1"/>
              </a:cxn>
              <a:cxn ang="T7">
                <a:pos x="0" y="T2"/>
              </a:cxn>
              <a:cxn ang="T8">
                <a:pos x="0" y="T3"/>
              </a:cxn>
              <a:cxn ang="T9">
                <a:pos x="0" y="T4"/>
              </a:cxn>
            </a:cxnLst>
            <a:rect l="0" t="T10" r="0" b="T11"/>
            <a:pathLst>
              <a:path h="9">
                <a:moveTo>
                  <a:pt x="0" y="0"/>
                </a:moveTo>
                <a:lnTo>
                  <a:pt x="0" y="1"/>
                </a:lnTo>
                <a:lnTo>
                  <a:pt x="0" y="5"/>
                </a:lnTo>
                <a:lnTo>
                  <a:pt x="0" y="8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6" name="Freeform 984"/>
          <xdr:cNvSpPr>
            <a:spLocks/>
          </xdr:cNvSpPr>
        </xdr:nvSpPr>
        <xdr:spPr bwMode="auto">
          <a:xfrm>
            <a:off x="1000162" y="4848577"/>
            <a:ext cx="0" cy="29119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0 60000 65536"/>
              <a:gd name="T4" fmla="*/ 0 60000 65536"/>
              <a:gd name="T5" fmla="*/ 0 60000 65536"/>
              <a:gd name="T6" fmla="*/ 0 h 3"/>
              <a:gd name="T7" fmla="*/ 3 h 3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7" name="Freeform 985"/>
          <xdr:cNvSpPr>
            <a:spLocks/>
          </xdr:cNvSpPr>
        </xdr:nvSpPr>
        <xdr:spPr bwMode="auto">
          <a:xfrm>
            <a:off x="990611" y="4906814"/>
            <a:ext cx="9551" cy="87357"/>
          </a:xfrm>
          <a:custGeom>
            <a:avLst/>
            <a:gdLst>
              <a:gd name="T0" fmla="*/ 2147483647 w 1"/>
              <a:gd name="T1" fmla="*/ 0 h 9"/>
              <a:gd name="T2" fmla="*/ 0 w 1"/>
              <a:gd name="T3" fmla="*/ 2147483647 h 9"/>
              <a:gd name="T4" fmla="*/ 0 w 1"/>
              <a:gd name="T5" fmla="*/ 2147483647 h 9"/>
              <a:gd name="T6" fmla="*/ 0 w 1"/>
              <a:gd name="T7" fmla="*/ 2147483647 h 9"/>
              <a:gd name="T8" fmla="*/ 0 w 1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9"/>
              <a:gd name="T17" fmla="*/ 1 w 1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9">
                <a:moveTo>
                  <a:pt x="1" y="0"/>
                </a:moveTo>
                <a:lnTo>
                  <a:pt x="0" y="3"/>
                </a:lnTo>
                <a:lnTo>
                  <a:pt x="0" y="6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8" name="Freeform 986"/>
          <xdr:cNvSpPr>
            <a:spLocks/>
          </xdr:cNvSpPr>
        </xdr:nvSpPr>
        <xdr:spPr bwMode="auto">
          <a:xfrm>
            <a:off x="990611" y="5025238"/>
            <a:ext cx="0" cy="29119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2147483647 h 3"/>
              <a:gd name="T4" fmla="*/ 0 60000 65536"/>
              <a:gd name="T5" fmla="*/ 0 60000 65536"/>
              <a:gd name="T6" fmla="*/ 0 60000 65536"/>
              <a:gd name="T7" fmla="*/ 0 60000 65536"/>
              <a:gd name="T8" fmla="*/ 0 h 3"/>
              <a:gd name="T9" fmla="*/ 3 h 3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3">
                <a:moveTo>
                  <a:pt x="0" y="0"/>
                </a:moveTo>
                <a:lnTo>
                  <a:pt x="0" y="1"/>
                </a:ln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9" name="Freeform 987"/>
          <xdr:cNvSpPr>
            <a:spLocks/>
          </xdr:cNvSpPr>
        </xdr:nvSpPr>
        <xdr:spPr bwMode="auto">
          <a:xfrm>
            <a:off x="990611" y="5083476"/>
            <a:ext cx="19103" cy="87357"/>
          </a:xfrm>
          <a:custGeom>
            <a:avLst/>
            <a:gdLst>
              <a:gd name="T0" fmla="*/ 0 w 2"/>
              <a:gd name="T1" fmla="*/ 0 h 9"/>
              <a:gd name="T2" fmla="*/ 2147483647 w 2"/>
              <a:gd name="T3" fmla="*/ 2147483647 h 9"/>
              <a:gd name="T4" fmla="*/ 2147483647 w 2"/>
              <a:gd name="T5" fmla="*/ 2147483647 h 9"/>
              <a:gd name="T6" fmla="*/ 2147483647 w 2"/>
              <a:gd name="T7" fmla="*/ 2147483647 h 9"/>
              <a:gd name="T8" fmla="*/ 2147483647 w 2"/>
              <a:gd name="T9" fmla="*/ 2147483647 h 9"/>
              <a:gd name="T10" fmla="*/ 2147483647 w 2"/>
              <a:gd name="T11" fmla="*/ 2147483647 h 9"/>
              <a:gd name="T12" fmla="*/ 2147483647 w 2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9"/>
              <a:gd name="T23" fmla="*/ 2 w 2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9">
                <a:moveTo>
                  <a:pt x="0" y="0"/>
                </a:moveTo>
                <a:lnTo>
                  <a:pt x="1" y="2"/>
                </a:lnTo>
                <a:lnTo>
                  <a:pt x="1" y="3"/>
                </a:lnTo>
                <a:lnTo>
                  <a:pt x="1" y="5"/>
                </a:lnTo>
                <a:lnTo>
                  <a:pt x="1" y="6"/>
                </a:lnTo>
                <a:lnTo>
                  <a:pt x="2" y="8"/>
                </a:lnTo>
                <a:lnTo>
                  <a:pt x="2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0" name="Freeform 988"/>
          <xdr:cNvSpPr>
            <a:spLocks/>
          </xdr:cNvSpPr>
        </xdr:nvSpPr>
        <xdr:spPr bwMode="auto">
          <a:xfrm>
            <a:off x="990611" y="5201901"/>
            <a:ext cx="9551" cy="19412"/>
          </a:xfrm>
          <a:custGeom>
            <a:avLst/>
            <a:gdLst>
              <a:gd name="T0" fmla="*/ 2147483647 w 1"/>
              <a:gd name="T1" fmla="*/ 0 h 2"/>
              <a:gd name="T2" fmla="*/ 2147483647 w 1"/>
              <a:gd name="T3" fmla="*/ 2147483647 h 2"/>
              <a:gd name="T4" fmla="*/ 0 w 1"/>
              <a:gd name="T5" fmla="*/ 2147483647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1" y="0"/>
                </a:moveTo>
                <a:lnTo>
                  <a:pt x="1" y="2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1" name="Freeform 989"/>
          <xdr:cNvSpPr>
            <a:spLocks/>
          </xdr:cNvSpPr>
        </xdr:nvSpPr>
        <xdr:spPr bwMode="auto">
          <a:xfrm>
            <a:off x="942855" y="5231021"/>
            <a:ext cx="19103" cy="87357"/>
          </a:xfrm>
          <a:custGeom>
            <a:avLst/>
            <a:gdLst>
              <a:gd name="T0" fmla="*/ 2147483647 w 2"/>
              <a:gd name="T1" fmla="*/ 0 h 9"/>
              <a:gd name="T2" fmla="*/ 2147483647 w 2"/>
              <a:gd name="T3" fmla="*/ 2147483647 h 9"/>
              <a:gd name="T4" fmla="*/ 2147483647 w 2"/>
              <a:gd name="T5" fmla="*/ 2147483647 h 9"/>
              <a:gd name="T6" fmla="*/ 2147483647 w 2"/>
              <a:gd name="T7" fmla="*/ 2147483647 h 9"/>
              <a:gd name="T8" fmla="*/ 2147483647 w 2"/>
              <a:gd name="T9" fmla="*/ 2147483647 h 9"/>
              <a:gd name="T10" fmla="*/ 2147483647 w 2"/>
              <a:gd name="T11" fmla="*/ 2147483647 h 9"/>
              <a:gd name="T12" fmla="*/ 0 w 2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9"/>
              <a:gd name="T23" fmla="*/ 2 w 2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9">
                <a:moveTo>
                  <a:pt x="2" y="0"/>
                </a:moveTo>
                <a:lnTo>
                  <a:pt x="2" y="2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2" name="Freeform 990"/>
          <xdr:cNvSpPr>
            <a:spLocks/>
          </xdr:cNvSpPr>
        </xdr:nvSpPr>
        <xdr:spPr bwMode="auto">
          <a:xfrm>
            <a:off x="923753" y="5349444"/>
            <a:ext cx="9551" cy="29119"/>
          </a:xfrm>
          <a:custGeom>
            <a:avLst/>
            <a:gdLst>
              <a:gd name="T0" fmla="*/ 2147483647 w 1"/>
              <a:gd name="T1" fmla="*/ 0 h 3"/>
              <a:gd name="T2" fmla="*/ 2147483647 w 1"/>
              <a:gd name="T3" fmla="*/ 2147483647 h 3"/>
              <a:gd name="T4" fmla="*/ 0 w 1"/>
              <a:gd name="T5" fmla="*/ 2147483647 h 3"/>
              <a:gd name="T6" fmla="*/ 0 w 1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3"/>
              <a:gd name="T14" fmla="*/ 1 w 1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3">
                <a:moveTo>
                  <a:pt x="1" y="0"/>
                </a:moveTo>
                <a:lnTo>
                  <a:pt x="1" y="1"/>
                </a:ln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3" name="Freeform 991"/>
          <xdr:cNvSpPr>
            <a:spLocks/>
          </xdr:cNvSpPr>
        </xdr:nvSpPr>
        <xdr:spPr bwMode="auto">
          <a:xfrm>
            <a:off x="914203" y="5407681"/>
            <a:ext cx="66857" cy="87357"/>
          </a:xfrm>
          <a:custGeom>
            <a:avLst/>
            <a:gdLst>
              <a:gd name="T0" fmla="*/ 0 w 7"/>
              <a:gd name="T1" fmla="*/ 0 h 9"/>
              <a:gd name="T2" fmla="*/ 2147483647 w 7"/>
              <a:gd name="T3" fmla="*/ 2147483647 h 9"/>
              <a:gd name="T4" fmla="*/ 2147483647 w 7"/>
              <a:gd name="T5" fmla="*/ 2147483647 h 9"/>
              <a:gd name="T6" fmla="*/ 2147483647 w 7"/>
              <a:gd name="T7" fmla="*/ 2147483647 h 9"/>
              <a:gd name="T8" fmla="*/ 2147483647 w 7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9"/>
              <a:gd name="T17" fmla="*/ 7 w 7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9">
                <a:moveTo>
                  <a:pt x="0" y="0"/>
                </a:moveTo>
                <a:lnTo>
                  <a:pt x="3" y="3"/>
                </a:lnTo>
                <a:lnTo>
                  <a:pt x="5" y="5"/>
                </a:lnTo>
                <a:lnTo>
                  <a:pt x="6" y="7"/>
                </a:lnTo>
                <a:lnTo>
                  <a:pt x="7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4" name="Line 992"/>
          <xdr:cNvSpPr>
            <a:spLocks noChangeShapeType="1"/>
          </xdr:cNvSpPr>
        </xdr:nvSpPr>
        <xdr:spPr bwMode="auto">
          <a:xfrm>
            <a:off x="1000162" y="5514452"/>
            <a:ext cx="19103" cy="3106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5" name="Freeform 993"/>
          <xdr:cNvSpPr>
            <a:spLocks/>
          </xdr:cNvSpPr>
        </xdr:nvSpPr>
        <xdr:spPr bwMode="auto">
          <a:xfrm>
            <a:off x="1038366" y="5574637"/>
            <a:ext cx="57307" cy="67944"/>
          </a:xfrm>
          <a:custGeom>
            <a:avLst/>
            <a:gdLst>
              <a:gd name="T0" fmla="*/ 0 w 6"/>
              <a:gd name="T1" fmla="*/ 0 h 7"/>
              <a:gd name="T2" fmla="*/ 2147483647 w 6"/>
              <a:gd name="T3" fmla="*/ 2147483647 h 7"/>
              <a:gd name="T4" fmla="*/ 2147483647 w 6"/>
              <a:gd name="T5" fmla="*/ 2147483647 h 7"/>
              <a:gd name="T6" fmla="*/ 2147483647 w 6"/>
              <a:gd name="T7" fmla="*/ 2147483647 h 7"/>
              <a:gd name="T8" fmla="*/ 2147483647 w 6"/>
              <a:gd name="T9" fmla="*/ 2147483647 h 7"/>
              <a:gd name="T10" fmla="*/ 2147483647 w 6"/>
              <a:gd name="T11" fmla="*/ 2147483647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7"/>
              <a:gd name="T20" fmla="*/ 6 w 6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7">
                <a:moveTo>
                  <a:pt x="0" y="0"/>
                </a:moveTo>
                <a:lnTo>
                  <a:pt x="2" y="2"/>
                </a:lnTo>
                <a:lnTo>
                  <a:pt x="3" y="4"/>
                </a:lnTo>
                <a:lnTo>
                  <a:pt x="6" y="5"/>
                </a:lnTo>
                <a:lnTo>
                  <a:pt x="5" y="6"/>
                </a:lnTo>
                <a:lnTo>
                  <a:pt x="5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6" name="Freeform 994"/>
          <xdr:cNvSpPr>
            <a:spLocks/>
          </xdr:cNvSpPr>
        </xdr:nvSpPr>
        <xdr:spPr bwMode="auto">
          <a:xfrm>
            <a:off x="1067019" y="5671700"/>
            <a:ext cx="9551" cy="31068"/>
          </a:xfrm>
          <a:custGeom>
            <a:avLst/>
            <a:gdLst>
              <a:gd name="T0" fmla="*/ 2147483647 w 1"/>
              <a:gd name="T1" fmla="*/ 0 h 3"/>
              <a:gd name="T2" fmla="*/ 0 w 1"/>
              <a:gd name="T3" fmla="*/ 2147483647 h 3"/>
              <a:gd name="T4" fmla="*/ 0 w 1"/>
              <a:gd name="T5" fmla="*/ 2147483647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7" name="Freeform 995"/>
          <xdr:cNvSpPr>
            <a:spLocks/>
          </xdr:cNvSpPr>
        </xdr:nvSpPr>
        <xdr:spPr bwMode="auto">
          <a:xfrm>
            <a:off x="1019264" y="5731888"/>
            <a:ext cx="28652" cy="87357"/>
          </a:xfrm>
          <a:custGeom>
            <a:avLst/>
            <a:gdLst>
              <a:gd name="T0" fmla="*/ 2147483647 w 3"/>
              <a:gd name="T1" fmla="*/ 0 h 9"/>
              <a:gd name="T2" fmla="*/ 2147483647 w 3"/>
              <a:gd name="T3" fmla="*/ 2147483647 h 9"/>
              <a:gd name="T4" fmla="*/ 2147483647 w 3"/>
              <a:gd name="T5" fmla="*/ 2147483647 h 9"/>
              <a:gd name="T6" fmla="*/ 0 w 3"/>
              <a:gd name="T7" fmla="*/ 2147483647 h 9"/>
              <a:gd name="T8" fmla="*/ 0 w 3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9"/>
              <a:gd name="T17" fmla="*/ 3 w 3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9">
                <a:moveTo>
                  <a:pt x="3" y="0"/>
                </a:moveTo>
                <a:lnTo>
                  <a:pt x="2" y="3"/>
                </a:lnTo>
                <a:lnTo>
                  <a:pt x="1" y="4"/>
                </a:lnTo>
                <a:lnTo>
                  <a:pt x="0" y="7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8" name="Freeform 996"/>
          <xdr:cNvSpPr>
            <a:spLocks/>
          </xdr:cNvSpPr>
        </xdr:nvSpPr>
        <xdr:spPr bwMode="auto">
          <a:xfrm>
            <a:off x="990611" y="5848363"/>
            <a:ext cx="19103" cy="31067"/>
          </a:xfrm>
          <a:custGeom>
            <a:avLst/>
            <a:gdLst>
              <a:gd name="T0" fmla="*/ 2147483647 w 2"/>
              <a:gd name="T1" fmla="*/ 0 h 3"/>
              <a:gd name="T2" fmla="*/ 2147483647 w 2"/>
              <a:gd name="T3" fmla="*/ 2147483647 h 3"/>
              <a:gd name="T4" fmla="*/ 0 w 2"/>
              <a:gd name="T5" fmla="*/ 2147483647 h 3"/>
              <a:gd name="T6" fmla="*/ 0 60000 65536"/>
              <a:gd name="T7" fmla="*/ 0 60000 65536"/>
              <a:gd name="T8" fmla="*/ 0 60000 65536"/>
              <a:gd name="T9" fmla="*/ 0 w 2"/>
              <a:gd name="T10" fmla="*/ 0 h 3"/>
              <a:gd name="T11" fmla="*/ 2 w 2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3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9" name="Freeform 997"/>
          <xdr:cNvSpPr>
            <a:spLocks/>
          </xdr:cNvSpPr>
        </xdr:nvSpPr>
        <xdr:spPr bwMode="auto">
          <a:xfrm>
            <a:off x="942855" y="5908550"/>
            <a:ext cx="38204" cy="87357"/>
          </a:xfrm>
          <a:custGeom>
            <a:avLst/>
            <a:gdLst>
              <a:gd name="T0" fmla="*/ 2147483647 w 4"/>
              <a:gd name="T1" fmla="*/ 0 h 9"/>
              <a:gd name="T2" fmla="*/ 2147483647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2147483647 w 4"/>
              <a:gd name="T9" fmla="*/ 2147483647 h 9"/>
              <a:gd name="T10" fmla="*/ 2147483647 w 4"/>
              <a:gd name="T11" fmla="*/ 2147483647 h 9"/>
              <a:gd name="T12" fmla="*/ 0 w 4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9"/>
              <a:gd name="T23" fmla="*/ 4 w 4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9">
                <a:moveTo>
                  <a:pt x="4" y="0"/>
                </a:move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7"/>
                </a:lnTo>
                <a:lnTo>
                  <a:pt x="1" y="8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0" name="Line 998"/>
          <xdr:cNvSpPr>
            <a:spLocks noChangeShapeType="1"/>
          </xdr:cNvSpPr>
        </xdr:nvSpPr>
        <xdr:spPr bwMode="auto">
          <a:xfrm flipH="1">
            <a:off x="923753" y="6025024"/>
            <a:ext cx="9551" cy="31068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Freeform 999"/>
          <xdr:cNvSpPr>
            <a:spLocks/>
          </xdr:cNvSpPr>
        </xdr:nvSpPr>
        <xdr:spPr bwMode="auto">
          <a:xfrm>
            <a:off x="875998" y="6085212"/>
            <a:ext cx="47755" cy="87357"/>
          </a:xfrm>
          <a:custGeom>
            <a:avLst/>
            <a:gdLst>
              <a:gd name="T0" fmla="*/ 2147483647 w 5"/>
              <a:gd name="T1" fmla="*/ 0 h 9"/>
              <a:gd name="T2" fmla="*/ 2147483647 w 5"/>
              <a:gd name="T3" fmla="*/ 2147483647 h 9"/>
              <a:gd name="T4" fmla="*/ 2147483647 w 5"/>
              <a:gd name="T5" fmla="*/ 2147483647 h 9"/>
              <a:gd name="T6" fmla="*/ 2147483647 w 5"/>
              <a:gd name="T7" fmla="*/ 2147483647 h 9"/>
              <a:gd name="T8" fmla="*/ 2147483647 w 5"/>
              <a:gd name="T9" fmla="*/ 2147483647 h 9"/>
              <a:gd name="T10" fmla="*/ 0 w 5"/>
              <a:gd name="T11" fmla="*/ 2147483647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9"/>
              <a:gd name="T20" fmla="*/ 5 w 5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9">
                <a:moveTo>
                  <a:pt x="5" y="0"/>
                </a:moveTo>
                <a:lnTo>
                  <a:pt x="4" y="1"/>
                </a:lnTo>
                <a:lnTo>
                  <a:pt x="4" y="2"/>
                </a:lnTo>
                <a:lnTo>
                  <a:pt x="3" y="4"/>
                </a:lnTo>
                <a:lnTo>
                  <a:pt x="2" y="6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2" name="Line 1000"/>
          <xdr:cNvSpPr>
            <a:spLocks noChangeShapeType="1"/>
          </xdr:cNvSpPr>
        </xdr:nvSpPr>
        <xdr:spPr bwMode="auto">
          <a:xfrm flipH="1">
            <a:off x="856897" y="6203636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3" name="Freeform 1001"/>
          <xdr:cNvSpPr>
            <a:spLocks/>
          </xdr:cNvSpPr>
        </xdr:nvSpPr>
        <xdr:spPr bwMode="auto">
          <a:xfrm>
            <a:off x="818692" y="6261874"/>
            <a:ext cx="19103" cy="87357"/>
          </a:xfrm>
          <a:custGeom>
            <a:avLst/>
            <a:gdLst>
              <a:gd name="T0" fmla="*/ 2147483647 w 2"/>
              <a:gd name="T1" fmla="*/ 0 h 9"/>
              <a:gd name="T2" fmla="*/ 2147483647 w 2"/>
              <a:gd name="T3" fmla="*/ 2147483647 h 9"/>
              <a:gd name="T4" fmla="*/ 2147483647 w 2"/>
              <a:gd name="T5" fmla="*/ 2147483647 h 9"/>
              <a:gd name="T6" fmla="*/ 0 w 2"/>
              <a:gd name="T7" fmla="*/ 2147483647 h 9"/>
              <a:gd name="T8" fmla="*/ 0 w 2"/>
              <a:gd name="T9" fmla="*/ 2147483647 h 9"/>
              <a:gd name="T10" fmla="*/ 0 w 2"/>
              <a:gd name="T11" fmla="*/ 2147483647 h 9"/>
              <a:gd name="T12" fmla="*/ 0 w 2"/>
              <a:gd name="T13" fmla="*/ 2147483647 h 9"/>
              <a:gd name="T14" fmla="*/ 0 w 2"/>
              <a:gd name="T15" fmla="*/ 2147483647 h 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9"/>
              <a:gd name="T26" fmla="*/ 2 w 2"/>
              <a:gd name="T27" fmla="*/ 9 h 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9">
                <a:moveTo>
                  <a:pt x="2" y="0"/>
                </a:moveTo>
                <a:lnTo>
                  <a:pt x="1" y="2"/>
                </a:lnTo>
                <a:lnTo>
                  <a:pt x="1" y="3"/>
                </a:lnTo>
                <a:lnTo>
                  <a:pt x="0" y="4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4" name="Freeform 1002"/>
          <xdr:cNvSpPr>
            <a:spLocks/>
          </xdr:cNvSpPr>
        </xdr:nvSpPr>
        <xdr:spPr bwMode="auto">
          <a:xfrm>
            <a:off x="818692" y="6380298"/>
            <a:ext cx="0" cy="29119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0 60000 65536"/>
              <a:gd name="T4" fmla="*/ 0 60000 65536"/>
              <a:gd name="T5" fmla="*/ 0 60000 65536"/>
              <a:gd name="T6" fmla="*/ 0 h 3"/>
              <a:gd name="T7" fmla="*/ 3 h 3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3">
                <a:moveTo>
                  <a:pt x="0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5" name="Freeform 1003"/>
          <xdr:cNvSpPr>
            <a:spLocks/>
          </xdr:cNvSpPr>
        </xdr:nvSpPr>
        <xdr:spPr bwMode="auto">
          <a:xfrm>
            <a:off x="780488" y="6438535"/>
            <a:ext cx="38204" cy="87357"/>
          </a:xfrm>
          <a:custGeom>
            <a:avLst/>
            <a:gdLst>
              <a:gd name="T0" fmla="*/ 2147483647 w 4"/>
              <a:gd name="T1" fmla="*/ 0 h 9"/>
              <a:gd name="T2" fmla="*/ 2147483647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0 w 4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9"/>
              <a:gd name="T17" fmla="*/ 4 w 4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9">
                <a:moveTo>
                  <a:pt x="4" y="0"/>
                </a:moveTo>
                <a:lnTo>
                  <a:pt x="3" y="1"/>
                </a:lnTo>
                <a:lnTo>
                  <a:pt x="2" y="4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6" name="Freeform 1004"/>
          <xdr:cNvSpPr>
            <a:spLocks/>
          </xdr:cNvSpPr>
        </xdr:nvSpPr>
        <xdr:spPr bwMode="auto">
          <a:xfrm>
            <a:off x="770937" y="6556961"/>
            <a:ext cx="9551" cy="29119"/>
          </a:xfrm>
          <a:custGeom>
            <a:avLst/>
            <a:gdLst>
              <a:gd name="T0" fmla="*/ 2147483647 w 1"/>
              <a:gd name="T1" fmla="*/ 0 h 3"/>
              <a:gd name="T2" fmla="*/ 0 w 1"/>
              <a:gd name="T3" fmla="*/ 2147483647 h 3"/>
              <a:gd name="T4" fmla="*/ 0 w 1"/>
              <a:gd name="T5" fmla="*/ 2147483647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7" name="Freeform 1005"/>
          <xdr:cNvSpPr>
            <a:spLocks/>
          </xdr:cNvSpPr>
        </xdr:nvSpPr>
        <xdr:spPr bwMode="auto">
          <a:xfrm>
            <a:off x="751835" y="6615198"/>
            <a:ext cx="19103" cy="87357"/>
          </a:xfrm>
          <a:custGeom>
            <a:avLst/>
            <a:gdLst>
              <a:gd name="T0" fmla="*/ 0 w 2"/>
              <a:gd name="T1" fmla="*/ 0 h 9"/>
              <a:gd name="T2" fmla="*/ 0 w 2"/>
              <a:gd name="T3" fmla="*/ 2147483647 h 9"/>
              <a:gd name="T4" fmla="*/ 0 w 2"/>
              <a:gd name="T5" fmla="*/ 2147483647 h 9"/>
              <a:gd name="T6" fmla="*/ 0 w 2"/>
              <a:gd name="T7" fmla="*/ 2147483647 h 9"/>
              <a:gd name="T8" fmla="*/ 2147483647 w 2"/>
              <a:gd name="T9" fmla="*/ 2147483647 h 9"/>
              <a:gd name="T10" fmla="*/ 2147483647 w 2"/>
              <a:gd name="T11" fmla="*/ 2147483647 h 9"/>
              <a:gd name="T12" fmla="*/ 2147483647 w 2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9"/>
              <a:gd name="T23" fmla="*/ 2 w 2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9">
                <a:moveTo>
                  <a:pt x="0" y="0"/>
                </a:moveTo>
                <a:lnTo>
                  <a:pt x="0" y="1"/>
                </a:lnTo>
                <a:lnTo>
                  <a:pt x="0" y="2"/>
                </a:lnTo>
                <a:lnTo>
                  <a:pt x="1" y="4"/>
                </a:lnTo>
                <a:lnTo>
                  <a:pt x="2" y="7"/>
                </a:lnTo>
                <a:lnTo>
                  <a:pt x="2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8" name="Freeform 1006"/>
          <xdr:cNvSpPr>
            <a:spLocks/>
          </xdr:cNvSpPr>
        </xdr:nvSpPr>
        <xdr:spPr bwMode="auto">
          <a:xfrm>
            <a:off x="770937" y="6733622"/>
            <a:ext cx="9551" cy="29119"/>
          </a:xfrm>
          <a:custGeom>
            <a:avLst/>
            <a:gdLst>
              <a:gd name="T0" fmla="*/ 0 w 1"/>
              <a:gd name="T1" fmla="*/ 0 h 3"/>
              <a:gd name="T2" fmla="*/ 2147483647 w 1"/>
              <a:gd name="T3" fmla="*/ 2147483647 h 3"/>
              <a:gd name="T4" fmla="*/ 2147483647 w 1"/>
              <a:gd name="T5" fmla="*/ 2147483647 h 3"/>
              <a:gd name="T6" fmla="*/ 2147483647 w 1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3"/>
              <a:gd name="T14" fmla="*/ 1 w 1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3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1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9" name="Freeform 1007"/>
          <xdr:cNvSpPr>
            <a:spLocks/>
          </xdr:cNvSpPr>
        </xdr:nvSpPr>
        <xdr:spPr bwMode="auto">
          <a:xfrm>
            <a:off x="770937" y="6791860"/>
            <a:ext cx="9551" cy="87357"/>
          </a:xfrm>
          <a:custGeom>
            <a:avLst/>
            <a:gdLst>
              <a:gd name="T0" fmla="*/ 2147483647 w 1"/>
              <a:gd name="T1" fmla="*/ 0 h 9"/>
              <a:gd name="T2" fmla="*/ 2147483647 w 1"/>
              <a:gd name="T3" fmla="*/ 2147483647 h 9"/>
              <a:gd name="T4" fmla="*/ 0 w 1"/>
              <a:gd name="T5" fmla="*/ 2147483647 h 9"/>
              <a:gd name="T6" fmla="*/ 0 w 1"/>
              <a:gd name="T7" fmla="*/ 2147483647 h 9"/>
              <a:gd name="T8" fmla="*/ 0 w 1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9"/>
              <a:gd name="T17" fmla="*/ 1 w 1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9">
                <a:moveTo>
                  <a:pt x="1" y="0"/>
                </a:moveTo>
                <a:lnTo>
                  <a:pt x="1" y="1"/>
                </a:lnTo>
                <a:lnTo>
                  <a:pt x="0" y="5"/>
                </a:lnTo>
                <a:lnTo>
                  <a:pt x="0" y="6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0" name="Line 1008"/>
          <xdr:cNvSpPr>
            <a:spLocks noChangeShapeType="1"/>
          </xdr:cNvSpPr>
        </xdr:nvSpPr>
        <xdr:spPr bwMode="auto">
          <a:xfrm>
            <a:off x="751835" y="6910284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1" name="Line 1009"/>
          <xdr:cNvSpPr>
            <a:spLocks noChangeShapeType="1"/>
          </xdr:cNvSpPr>
        </xdr:nvSpPr>
        <xdr:spPr bwMode="auto">
          <a:xfrm>
            <a:off x="809142" y="6919991"/>
            <a:ext cx="85959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1010"/>
          <xdr:cNvSpPr>
            <a:spLocks noChangeShapeType="1"/>
          </xdr:cNvSpPr>
        </xdr:nvSpPr>
        <xdr:spPr bwMode="auto">
          <a:xfrm>
            <a:off x="923753" y="6958816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1011"/>
          <xdr:cNvSpPr>
            <a:spLocks noChangeShapeType="1"/>
          </xdr:cNvSpPr>
        </xdr:nvSpPr>
        <xdr:spPr bwMode="auto">
          <a:xfrm>
            <a:off x="981059" y="6978228"/>
            <a:ext cx="85959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4" name="Line 1012"/>
          <xdr:cNvSpPr>
            <a:spLocks noChangeShapeType="1"/>
          </xdr:cNvSpPr>
        </xdr:nvSpPr>
        <xdr:spPr bwMode="auto">
          <a:xfrm>
            <a:off x="1095673" y="7017052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5" name="Freeform 1013"/>
          <xdr:cNvSpPr>
            <a:spLocks/>
          </xdr:cNvSpPr>
        </xdr:nvSpPr>
        <xdr:spPr bwMode="auto">
          <a:xfrm>
            <a:off x="1152978" y="7036466"/>
            <a:ext cx="85959" cy="31068"/>
          </a:xfrm>
          <a:custGeom>
            <a:avLst/>
            <a:gdLst>
              <a:gd name="T0" fmla="*/ 0 w 9"/>
              <a:gd name="T1" fmla="*/ 0 h 3"/>
              <a:gd name="T2" fmla="*/ 2147483647 w 9"/>
              <a:gd name="T3" fmla="*/ 2147483647 h 3"/>
              <a:gd name="T4" fmla="*/ 2147483647 w 9"/>
              <a:gd name="T5" fmla="*/ 2147483647 h 3"/>
              <a:gd name="T6" fmla="*/ 0 60000 65536"/>
              <a:gd name="T7" fmla="*/ 0 60000 65536"/>
              <a:gd name="T8" fmla="*/ 0 60000 65536"/>
              <a:gd name="T9" fmla="*/ 0 w 9"/>
              <a:gd name="T10" fmla="*/ 0 h 3"/>
              <a:gd name="T11" fmla="*/ 9 w 9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3">
                <a:moveTo>
                  <a:pt x="0" y="0"/>
                </a:moveTo>
                <a:lnTo>
                  <a:pt x="3" y="1"/>
                </a:lnTo>
                <a:lnTo>
                  <a:pt x="9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6" name="Freeform 1014"/>
          <xdr:cNvSpPr>
            <a:spLocks/>
          </xdr:cNvSpPr>
        </xdr:nvSpPr>
        <xdr:spPr bwMode="auto">
          <a:xfrm>
            <a:off x="1267591" y="7077240"/>
            <a:ext cx="28652" cy="9707"/>
          </a:xfrm>
          <a:custGeom>
            <a:avLst/>
            <a:gdLst>
              <a:gd name="T0" fmla="*/ 0 w 3"/>
              <a:gd name="T1" fmla="*/ 0 h 1"/>
              <a:gd name="T2" fmla="*/ 2147483647 w 3"/>
              <a:gd name="T3" fmla="*/ 2147483647 h 1"/>
              <a:gd name="T4" fmla="*/ 2147483647 w 3"/>
              <a:gd name="T5" fmla="*/ 2147483647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0" y="0"/>
                </a:moveTo>
                <a:lnTo>
                  <a:pt x="2" y="1"/>
                </a:lnTo>
                <a:lnTo>
                  <a:pt x="3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7" name="Freeform 1015"/>
          <xdr:cNvSpPr>
            <a:spLocks/>
          </xdr:cNvSpPr>
        </xdr:nvSpPr>
        <xdr:spPr bwMode="auto">
          <a:xfrm>
            <a:off x="1324897" y="7096652"/>
            <a:ext cx="83965" cy="38825"/>
          </a:xfrm>
          <a:custGeom>
            <a:avLst/>
            <a:gdLst>
              <a:gd name="T0" fmla="*/ 0 w 9"/>
              <a:gd name="T1" fmla="*/ 0 h 4"/>
              <a:gd name="T2" fmla="*/ 2147483647 w 9"/>
              <a:gd name="T3" fmla="*/ 2147483647 h 4"/>
              <a:gd name="T4" fmla="*/ 2147483647 w 9"/>
              <a:gd name="T5" fmla="*/ 2147483647 h 4"/>
              <a:gd name="T6" fmla="*/ 0 60000 65536"/>
              <a:gd name="T7" fmla="*/ 0 60000 65536"/>
              <a:gd name="T8" fmla="*/ 0 60000 65536"/>
              <a:gd name="T9" fmla="*/ 0 w 9"/>
              <a:gd name="T10" fmla="*/ 0 h 4"/>
              <a:gd name="T11" fmla="*/ 9 w 9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4">
                <a:moveTo>
                  <a:pt x="0" y="0"/>
                </a:moveTo>
                <a:lnTo>
                  <a:pt x="6" y="3"/>
                </a:lnTo>
                <a:lnTo>
                  <a:pt x="9" y="4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8" name="Line 1016"/>
          <xdr:cNvSpPr>
            <a:spLocks noChangeShapeType="1"/>
          </xdr:cNvSpPr>
        </xdr:nvSpPr>
        <xdr:spPr bwMode="auto">
          <a:xfrm>
            <a:off x="1437516" y="7145185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9" name="Freeform 1017"/>
          <xdr:cNvSpPr>
            <a:spLocks/>
          </xdr:cNvSpPr>
        </xdr:nvSpPr>
        <xdr:spPr bwMode="auto">
          <a:xfrm>
            <a:off x="1494821" y="7164597"/>
            <a:ext cx="85959" cy="48531"/>
          </a:xfrm>
          <a:custGeom>
            <a:avLst/>
            <a:gdLst>
              <a:gd name="T0" fmla="*/ 0 w 9"/>
              <a:gd name="T1" fmla="*/ 0 h 5"/>
              <a:gd name="T2" fmla="*/ 2147483647 w 9"/>
              <a:gd name="T3" fmla="*/ 2147483647 h 5"/>
              <a:gd name="T4" fmla="*/ 2147483647 w 9"/>
              <a:gd name="T5" fmla="*/ 2147483647 h 5"/>
              <a:gd name="T6" fmla="*/ 2147483647 w 9"/>
              <a:gd name="T7" fmla="*/ 2147483647 h 5"/>
              <a:gd name="T8" fmla="*/ 2147483647 w 9"/>
              <a:gd name="T9" fmla="*/ 2147483647 h 5"/>
              <a:gd name="T10" fmla="*/ 2147483647 w 9"/>
              <a:gd name="T11" fmla="*/ 2147483647 h 5"/>
              <a:gd name="T12" fmla="*/ 2147483647 w 9"/>
              <a:gd name="T13" fmla="*/ 2147483647 h 5"/>
              <a:gd name="T14" fmla="*/ 2147483647 w 9"/>
              <a:gd name="T15" fmla="*/ 2147483647 h 5"/>
              <a:gd name="T16" fmla="*/ 2147483647 w 9"/>
              <a:gd name="T17" fmla="*/ 2147483647 h 5"/>
              <a:gd name="T18" fmla="*/ 2147483647 w 9"/>
              <a:gd name="T19" fmla="*/ 2147483647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9"/>
              <a:gd name="T31" fmla="*/ 0 h 5"/>
              <a:gd name="T32" fmla="*/ 9 w 9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9" h="5">
                <a:moveTo>
                  <a:pt x="0" y="0"/>
                </a:moveTo>
                <a:lnTo>
                  <a:pt x="1" y="1"/>
                </a:lnTo>
                <a:lnTo>
                  <a:pt x="4" y="3"/>
                </a:lnTo>
                <a:lnTo>
                  <a:pt x="5" y="3"/>
                </a:lnTo>
                <a:lnTo>
                  <a:pt x="7" y="4"/>
                </a:lnTo>
                <a:lnTo>
                  <a:pt x="8" y="5"/>
                </a:lnTo>
                <a:lnTo>
                  <a:pt x="9" y="5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0" name="Freeform 1018"/>
          <xdr:cNvSpPr>
            <a:spLocks/>
          </xdr:cNvSpPr>
        </xdr:nvSpPr>
        <xdr:spPr bwMode="auto">
          <a:xfrm>
            <a:off x="1609434" y="7244196"/>
            <a:ext cx="28652" cy="29119"/>
          </a:xfrm>
          <a:custGeom>
            <a:avLst/>
            <a:gdLst>
              <a:gd name="T0" fmla="*/ 0 w 3"/>
              <a:gd name="T1" fmla="*/ 0 h 3"/>
              <a:gd name="T2" fmla="*/ 0 w 3"/>
              <a:gd name="T3" fmla="*/ 0 h 3"/>
              <a:gd name="T4" fmla="*/ 2147483647 w 3"/>
              <a:gd name="T5" fmla="*/ 2147483647 h 3"/>
              <a:gd name="T6" fmla="*/ 0 60000 65536"/>
              <a:gd name="T7" fmla="*/ 0 60000 65536"/>
              <a:gd name="T8" fmla="*/ 0 60000 65536"/>
              <a:gd name="T9" fmla="*/ 0 w 3"/>
              <a:gd name="T10" fmla="*/ 0 h 3"/>
              <a:gd name="T11" fmla="*/ 3 w 3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3">
                <a:moveTo>
                  <a:pt x="0" y="0"/>
                </a:moveTo>
                <a:lnTo>
                  <a:pt x="0" y="0"/>
                </a:lnTo>
                <a:lnTo>
                  <a:pt x="3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1" name="Freeform 1019"/>
          <xdr:cNvSpPr>
            <a:spLocks/>
          </xdr:cNvSpPr>
        </xdr:nvSpPr>
        <xdr:spPr bwMode="auto">
          <a:xfrm>
            <a:off x="1666740" y="7292727"/>
            <a:ext cx="76409" cy="87357"/>
          </a:xfrm>
          <a:custGeom>
            <a:avLst/>
            <a:gdLst>
              <a:gd name="T0" fmla="*/ 0 w 8"/>
              <a:gd name="T1" fmla="*/ 0 h 9"/>
              <a:gd name="T2" fmla="*/ 2147483647 w 8"/>
              <a:gd name="T3" fmla="*/ 2147483647 h 9"/>
              <a:gd name="T4" fmla="*/ 2147483647 w 8"/>
              <a:gd name="T5" fmla="*/ 2147483647 h 9"/>
              <a:gd name="T6" fmla="*/ 2147483647 w 8"/>
              <a:gd name="T7" fmla="*/ 2147483647 h 9"/>
              <a:gd name="T8" fmla="*/ 2147483647 w 8"/>
              <a:gd name="T9" fmla="*/ 2147483647 h 9"/>
              <a:gd name="T10" fmla="*/ 2147483647 w 8"/>
              <a:gd name="T11" fmla="*/ 2147483647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9"/>
              <a:gd name="T20" fmla="*/ 8 w 8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9">
                <a:moveTo>
                  <a:pt x="0" y="0"/>
                </a:moveTo>
                <a:lnTo>
                  <a:pt x="1" y="2"/>
                </a:lnTo>
                <a:lnTo>
                  <a:pt x="2" y="3"/>
                </a:lnTo>
                <a:lnTo>
                  <a:pt x="4" y="5"/>
                </a:lnTo>
                <a:lnTo>
                  <a:pt x="7" y="8"/>
                </a:lnTo>
                <a:lnTo>
                  <a:pt x="8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2" name="Freeform 1020"/>
          <xdr:cNvSpPr>
            <a:spLocks/>
          </xdr:cNvSpPr>
        </xdr:nvSpPr>
        <xdr:spPr bwMode="auto">
          <a:xfrm>
            <a:off x="1771801" y="7411152"/>
            <a:ext cx="28652" cy="29119"/>
          </a:xfrm>
          <a:custGeom>
            <a:avLst/>
            <a:gdLst>
              <a:gd name="T0" fmla="*/ 0 w 3"/>
              <a:gd name="T1" fmla="*/ 0 h 3"/>
              <a:gd name="T2" fmla="*/ 2147483647 w 3"/>
              <a:gd name="T3" fmla="*/ 2147483647 h 3"/>
              <a:gd name="T4" fmla="*/ 2147483647 w 3"/>
              <a:gd name="T5" fmla="*/ 2147483647 h 3"/>
              <a:gd name="T6" fmla="*/ 0 60000 65536"/>
              <a:gd name="T7" fmla="*/ 0 60000 65536"/>
              <a:gd name="T8" fmla="*/ 0 60000 65536"/>
              <a:gd name="T9" fmla="*/ 0 w 3"/>
              <a:gd name="T10" fmla="*/ 0 h 3"/>
              <a:gd name="T11" fmla="*/ 3 w 3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3">
                <a:moveTo>
                  <a:pt x="0" y="0"/>
                </a:moveTo>
                <a:lnTo>
                  <a:pt x="1" y="1"/>
                </a:lnTo>
                <a:lnTo>
                  <a:pt x="3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3" name="Freeform 1021"/>
          <xdr:cNvSpPr>
            <a:spLocks/>
          </xdr:cNvSpPr>
        </xdr:nvSpPr>
        <xdr:spPr bwMode="auto">
          <a:xfrm>
            <a:off x="1829107" y="7469390"/>
            <a:ext cx="76409" cy="77651"/>
          </a:xfrm>
          <a:custGeom>
            <a:avLst/>
            <a:gdLst>
              <a:gd name="T0" fmla="*/ 0 w 8"/>
              <a:gd name="T1" fmla="*/ 0 h 8"/>
              <a:gd name="T2" fmla="*/ 2147483647 w 8"/>
              <a:gd name="T3" fmla="*/ 2147483647 h 8"/>
              <a:gd name="T4" fmla="*/ 2147483647 w 8"/>
              <a:gd name="T5" fmla="*/ 2147483647 h 8"/>
              <a:gd name="T6" fmla="*/ 2147483647 w 8"/>
              <a:gd name="T7" fmla="*/ 2147483647 h 8"/>
              <a:gd name="T8" fmla="*/ 2147483647 w 8"/>
              <a:gd name="T9" fmla="*/ 2147483647 h 8"/>
              <a:gd name="T10" fmla="*/ 2147483647 w 8"/>
              <a:gd name="T11" fmla="*/ 2147483647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8"/>
              <a:gd name="T20" fmla="*/ 8 w 8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8">
                <a:moveTo>
                  <a:pt x="0" y="0"/>
                </a:moveTo>
                <a:lnTo>
                  <a:pt x="2" y="2"/>
                </a:lnTo>
                <a:lnTo>
                  <a:pt x="3" y="3"/>
                </a:lnTo>
                <a:lnTo>
                  <a:pt x="4" y="5"/>
                </a:lnTo>
                <a:lnTo>
                  <a:pt x="5" y="6"/>
                </a:lnTo>
                <a:lnTo>
                  <a:pt x="8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" name="Freeform 1022"/>
          <xdr:cNvSpPr>
            <a:spLocks/>
          </xdr:cNvSpPr>
        </xdr:nvSpPr>
        <xdr:spPr bwMode="auto">
          <a:xfrm>
            <a:off x="1934168" y="7566452"/>
            <a:ext cx="28652" cy="31067"/>
          </a:xfrm>
          <a:custGeom>
            <a:avLst/>
            <a:gdLst>
              <a:gd name="T0" fmla="*/ 0 w 3"/>
              <a:gd name="T1" fmla="*/ 0 h 3"/>
              <a:gd name="T2" fmla="*/ 2147483647 w 3"/>
              <a:gd name="T3" fmla="*/ 2147483647 h 3"/>
              <a:gd name="T4" fmla="*/ 2147483647 w 3"/>
              <a:gd name="T5" fmla="*/ 2147483647 h 3"/>
              <a:gd name="T6" fmla="*/ 2147483647 w 3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3"/>
              <a:gd name="T14" fmla="*/ 3 w 3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3">
                <a:moveTo>
                  <a:pt x="0" y="0"/>
                </a:moveTo>
                <a:lnTo>
                  <a:pt x="2" y="2"/>
                </a:lnTo>
                <a:lnTo>
                  <a:pt x="3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" name="Freeform 1023"/>
          <xdr:cNvSpPr>
            <a:spLocks/>
          </xdr:cNvSpPr>
        </xdr:nvSpPr>
        <xdr:spPr bwMode="auto">
          <a:xfrm>
            <a:off x="1991475" y="7616933"/>
            <a:ext cx="83966" cy="67944"/>
          </a:xfrm>
          <a:custGeom>
            <a:avLst/>
            <a:gdLst>
              <a:gd name="T0" fmla="*/ 0 w 9"/>
              <a:gd name="T1" fmla="*/ 0 h 7"/>
              <a:gd name="T2" fmla="*/ 2147483647 w 9"/>
              <a:gd name="T3" fmla="*/ 2147483647 h 7"/>
              <a:gd name="T4" fmla="*/ 2147483647 w 9"/>
              <a:gd name="T5" fmla="*/ 2147483647 h 7"/>
              <a:gd name="T6" fmla="*/ 2147483647 w 9"/>
              <a:gd name="T7" fmla="*/ 2147483647 h 7"/>
              <a:gd name="T8" fmla="*/ 2147483647 w 9"/>
              <a:gd name="T9" fmla="*/ 2147483647 h 7"/>
              <a:gd name="T10" fmla="*/ 2147483647 w 9"/>
              <a:gd name="T11" fmla="*/ 2147483647 h 7"/>
              <a:gd name="T12" fmla="*/ 2147483647 w 9"/>
              <a:gd name="T13" fmla="*/ 2147483647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7"/>
              <a:gd name="T23" fmla="*/ 9 w 9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7">
                <a:moveTo>
                  <a:pt x="0" y="0"/>
                </a:moveTo>
                <a:lnTo>
                  <a:pt x="1" y="1"/>
                </a:lnTo>
                <a:lnTo>
                  <a:pt x="4" y="3"/>
                </a:lnTo>
                <a:lnTo>
                  <a:pt x="5" y="4"/>
                </a:lnTo>
                <a:lnTo>
                  <a:pt x="7" y="5"/>
                </a:lnTo>
                <a:lnTo>
                  <a:pt x="8" y="6"/>
                </a:lnTo>
                <a:lnTo>
                  <a:pt x="9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1024"/>
          <xdr:cNvSpPr>
            <a:spLocks/>
          </xdr:cNvSpPr>
        </xdr:nvSpPr>
        <xdr:spPr bwMode="auto">
          <a:xfrm>
            <a:off x="2104093" y="7704290"/>
            <a:ext cx="28652" cy="9707"/>
          </a:xfrm>
          <a:custGeom>
            <a:avLst/>
            <a:gdLst>
              <a:gd name="T0" fmla="*/ 0 w 3"/>
              <a:gd name="T1" fmla="*/ 0 h 1"/>
              <a:gd name="T2" fmla="*/ 2147483647 w 3"/>
              <a:gd name="T3" fmla="*/ 2147483647 h 1"/>
              <a:gd name="T4" fmla="*/ 2147483647 w 3"/>
              <a:gd name="T5" fmla="*/ 2147483647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0" y="0"/>
                </a:moveTo>
                <a:lnTo>
                  <a:pt x="1" y="1"/>
                </a:lnTo>
                <a:lnTo>
                  <a:pt x="3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7" name="Freeform 1025"/>
          <xdr:cNvSpPr>
            <a:spLocks/>
          </xdr:cNvSpPr>
        </xdr:nvSpPr>
        <xdr:spPr bwMode="auto">
          <a:xfrm>
            <a:off x="2161400" y="7733408"/>
            <a:ext cx="85959" cy="50480"/>
          </a:xfrm>
          <a:custGeom>
            <a:avLst/>
            <a:gdLst>
              <a:gd name="T0" fmla="*/ 0 w 9"/>
              <a:gd name="T1" fmla="*/ 0 h 5"/>
              <a:gd name="T2" fmla="*/ 2147483647 w 9"/>
              <a:gd name="T3" fmla="*/ 2147483647 h 5"/>
              <a:gd name="T4" fmla="*/ 2147483647 w 9"/>
              <a:gd name="T5" fmla="*/ 2147483647 h 5"/>
              <a:gd name="T6" fmla="*/ 2147483647 w 9"/>
              <a:gd name="T7" fmla="*/ 2147483647 h 5"/>
              <a:gd name="T8" fmla="*/ 2147483647 w 9"/>
              <a:gd name="T9" fmla="*/ 2147483647 h 5"/>
              <a:gd name="T10" fmla="*/ 2147483647 w 9"/>
              <a:gd name="T11" fmla="*/ 2147483647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9"/>
              <a:gd name="T19" fmla="*/ 0 h 5"/>
              <a:gd name="T20" fmla="*/ 9 w 9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9" h="5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7" y="4"/>
                </a:lnTo>
                <a:lnTo>
                  <a:pt x="9" y="5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Freeform 1026"/>
          <xdr:cNvSpPr>
            <a:spLocks/>
          </xdr:cNvSpPr>
        </xdr:nvSpPr>
        <xdr:spPr bwMode="auto">
          <a:xfrm>
            <a:off x="2276012" y="7793595"/>
            <a:ext cx="28652" cy="9707"/>
          </a:xfrm>
          <a:custGeom>
            <a:avLst/>
            <a:gdLst>
              <a:gd name="T0" fmla="*/ 0 w 3"/>
              <a:gd name="T1" fmla="*/ 0 h 1"/>
              <a:gd name="T2" fmla="*/ 2147483647 w 3"/>
              <a:gd name="T3" fmla="*/ 2147483647 h 1"/>
              <a:gd name="T4" fmla="*/ 2147483647 w 3"/>
              <a:gd name="T5" fmla="*/ 2147483647 h 1"/>
              <a:gd name="T6" fmla="*/ 2147483647 w 3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0" y="0"/>
                </a:moveTo>
                <a:lnTo>
                  <a:pt x="1" y="1"/>
                </a:lnTo>
                <a:lnTo>
                  <a:pt x="2" y="1"/>
                </a:lnTo>
                <a:lnTo>
                  <a:pt x="3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1027"/>
          <xdr:cNvSpPr>
            <a:spLocks/>
          </xdr:cNvSpPr>
        </xdr:nvSpPr>
        <xdr:spPr bwMode="auto">
          <a:xfrm>
            <a:off x="2333319" y="7832419"/>
            <a:ext cx="85959" cy="38825"/>
          </a:xfrm>
          <a:custGeom>
            <a:avLst/>
            <a:gdLst>
              <a:gd name="T0" fmla="*/ 0 w 9"/>
              <a:gd name="T1" fmla="*/ 0 h 4"/>
              <a:gd name="T2" fmla="*/ 2147483647 w 9"/>
              <a:gd name="T3" fmla="*/ 2147483647 h 4"/>
              <a:gd name="T4" fmla="*/ 2147483647 w 9"/>
              <a:gd name="T5" fmla="*/ 2147483647 h 4"/>
              <a:gd name="T6" fmla="*/ 2147483647 w 9"/>
              <a:gd name="T7" fmla="*/ 2147483647 h 4"/>
              <a:gd name="T8" fmla="*/ 2147483647 w 9"/>
              <a:gd name="T9" fmla="*/ 2147483647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4"/>
              <a:gd name="T17" fmla="*/ 9 w 9"/>
              <a:gd name="T18" fmla="*/ 4 h 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4">
                <a:moveTo>
                  <a:pt x="0" y="0"/>
                </a:moveTo>
                <a:lnTo>
                  <a:pt x="4" y="2"/>
                </a:lnTo>
                <a:lnTo>
                  <a:pt x="6" y="3"/>
                </a:lnTo>
                <a:lnTo>
                  <a:pt x="8" y="4"/>
                </a:lnTo>
                <a:lnTo>
                  <a:pt x="9" y="4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1028"/>
          <xdr:cNvSpPr>
            <a:spLocks/>
          </xdr:cNvSpPr>
        </xdr:nvSpPr>
        <xdr:spPr bwMode="auto">
          <a:xfrm>
            <a:off x="2447931" y="7890658"/>
            <a:ext cx="28652" cy="19412"/>
          </a:xfrm>
          <a:custGeom>
            <a:avLst/>
            <a:gdLst>
              <a:gd name="T0" fmla="*/ 0 w 3"/>
              <a:gd name="T1" fmla="*/ 0 h 2"/>
              <a:gd name="T2" fmla="*/ 2147483647 w 3"/>
              <a:gd name="T3" fmla="*/ 2147483647 h 2"/>
              <a:gd name="T4" fmla="*/ 2147483647 w 3"/>
              <a:gd name="T5" fmla="*/ 2147483647 h 2"/>
              <a:gd name="T6" fmla="*/ 2147483647 w 3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2"/>
              <a:gd name="T14" fmla="*/ 3 w 3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2">
                <a:moveTo>
                  <a:pt x="0" y="0"/>
                </a:moveTo>
                <a:lnTo>
                  <a:pt x="1" y="1"/>
                </a:lnTo>
                <a:lnTo>
                  <a:pt x="2" y="2"/>
                </a:lnTo>
                <a:lnTo>
                  <a:pt x="3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1029"/>
          <xdr:cNvSpPr>
            <a:spLocks/>
          </xdr:cNvSpPr>
        </xdr:nvSpPr>
        <xdr:spPr bwMode="auto">
          <a:xfrm>
            <a:off x="2486135" y="7813007"/>
            <a:ext cx="28652" cy="87357"/>
          </a:xfrm>
          <a:custGeom>
            <a:avLst/>
            <a:gdLst>
              <a:gd name="T0" fmla="*/ 0 w 3"/>
              <a:gd name="T1" fmla="*/ 2147483647 h 9"/>
              <a:gd name="T2" fmla="*/ 2147483647 w 3"/>
              <a:gd name="T3" fmla="*/ 2147483647 h 9"/>
              <a:gd name="T4" fmla="*/ 2147483647 w 3"/>
              <a:gd name="T5" fmla="*/ 2147483647 h 9"/>
              <a:gd name="T6" fmla="*/ 2147483647 w 3"/>
              <a:gd name="T7" fmla="*/ 0 h 9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9"/>
              <a:gd name="T14" fmla="*/ 3 w 3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9">
                <a:moveTo>
                  <a:pt x="0" y="9"/>
                </a:moveTo>
                <a:lnTo>
                  <a:pt x="2" y="6"/>
                </a:lnTo>
                <a:lnTo>
                  <a:pt x="3" y="2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2" name="Freeform 1030"/>
          <xdr:cNvSpPr>
            <a:spLocks/>
          </xdr:cNvSpPr>
        </xdr:nvSpPr>
        <xdr:spPr bwMode="auto">
          <a:xfrm>
            <a:off x="2505237" y="7754769"/>
            <a:ext cx="0" cy="29119"/>
          </a:xfrm>
          <a:custGeom>
            <a:avLst/>
            <a:gdLst>
              <a:gd name="T0" fmla="*/ 2147483647 h 3"/>
              <a:gd name="T1" fmla="*/ 2147483647 h 3"/>
              <a:gd name="T2" fmla="*/ 0 h 3"/>
              <a:gd name="T3" fmla="*/ 0 60000 65536"/>
              <a:gd name="T4" fmla="*/ 0 60000 65536"/>
              <a:gd name="T5" fmla="*/ 0 60000 65536"/>
              <a:gd name="T6" fmla="*/ 0 h 3"/>
              <a:gd name="T7" fmla="*/ 3 h 3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3">
                <a:moveTo>
                  <a:pt x="0" y="3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3" name="Freeform 1031"/>
          <xdr:cNvSpPr>
            <a:spLocks/>
          </xdr:cNvSpPr>
        </xdr:nvSpPr>
        <xdr:spPr bwMode="auto">
          <a:xfrm>
            <a:off x="2467032" y="7636346"/>
            <a:ext cx="38204" cy="87357"/>
          </a:xfrm>
          <a:custGeom>
            <a:avLst/>
            <a:gdLst>
              <a:gd name="T0" fmla="*/ 2147483647 w 4"/>
              <a:gd name="T1" fmla="*/ 2147483647 h 9"/>
              <a:gd name="T2" fmla="*/ 2147483647 w 4"/>
              <a:gd name="T3" fmla="*/ 2147483647 h 9"/>
              <a:gd name="T4" fmla="*/ 2147483647 w 4"/>
              <a:gd name="T5" fmla="*/ 2147483647 h 9"/>
              <a:gd name="T6" fmla="*/ 0 w 4"/>
              <a:gd name="T7" fmla="*/ 0 h 9"/>
              <a:gd name="T8" fmla="*/ 0 60000 65536"/>
              <a:gd name="T9" fmla="*/ 0 60000 65536"/>
              <a:gd name="T10" fmla="*/ 0 60000 65536"/>
              <a:gd name="T11" fmla="*/ 0 60000 65536"/>
              <a:gd name="T12" fmla="*/ 0 w 4"/>
              <a:gd name="T13" fmla="*/ 0 h 9"/>
              <a:gd name="T14" fmla="*/ 4 w 4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" h="9">
                <a:moveTo>
                  <a:pt x="4" y="9"/>
                </a:moveTo>
                <a:lnTo>
                  <a:pt x="3" y="7"/>
                </a:ln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4" name="Line 1032"/>
          <xdr:cNvSpPr>
            <a:spLocks noChangeShapeType="1"/>
          </xdr:cNvSpPr>
        </xdr:nvSpPr>
        <xdr:spPr bwMode="auto">
          <a:xfrm flipH="1" flipV="1">
            <a:off x="2428828" y="7578107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5" name="Freeform 1033"/>
          <xdr:cNvSpPr>
            <a:spLocks/>
          </xdr:cNvSpPr>
        </xdr:nvSpPr>
        <xdr:spPr bwMode="auto">
          <a:xfrm>
            <a:off x="2361971" y="7459684"/>
            <a:ext cx="57307" cy="87357"/>
          </a:xfrm>
          <a:custGeom>
            <a:avLst/>
            <a:gdLst>
              <a:gd name="T0" fmla="*/ 2147483647 w 6"/>
              <a:gd name="T1" fmla="*/ 2147483647 h 9"/>
              <a:gd name="T2" fmla="*/ 2147483647 w 6"/>
              <a:gd name="T3" fmla="*/ 2147483647 h 9"/>
              <a:gd name="T4" fmla="*/ 2147483647 w 6"/>
              <a:gd name="T5" fmla="*/ 2147483647 h 9"/>
              <a:gd name="T6" fmla="*/ 0 w 6"/>
              <a:gd name="T7" fmla="*/ 0 h 9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9"/>
              <a:gd name="T14" fmla="*/ 6 w 6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9">
                <a:moveTo>
                  <a:pt x="6" y="9"/>
                </a:moveTo>
                <a:lnTo>
                  <a:pt x="5" y="8"/>
                </a:lnTo>
                <a:lnTo>
                  <a:pt x="2" y="3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6" name="Line 1034"/>
          <xdr:cNvSpPr>
            <a:spLocks noChangeShapeType="1"/>
          </xdr:cNvSpPr>
        </xdr:nvSpPr>
        <xdr:spPr bwMode="auto">
          <a:xfrm flipV="1">
            <a:off x="2361971" y="7399496"/>
            <a:ext cx="0" cy="31068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Freeform 1035"/>
          <xdr:cNvSpPr>
            <a:spLocks/>
          </xdr:cNvSpPr>
        </xdr:nvSpPr>
        <xdr:spPr bwMode="auto">
          <a:xfrm>
            <a:off x="2352421" y="7283020"/>
            <a:ext cx="9551" cy="87357"/>
          </a:xfrm>
          <a:custGeom>
            <a:avLst/>
            <a:gdLst>
              <a:gd name="T0" fmla="*/ 0 w 1"/>
              <a:gd name="T1" fmla="*/ 2147483647 h 9"/>
              <a:gd name="T2" fmla="*/ 2147483647 w 1"/>
              <a:gd name="T3" fmla="*/ 2147483647 h 9"/>
              <a:gd name="T4" fmla="*/ 2147483647 w 1"/>
              <a:gd name="T5" fmla="*/ 2147483647 h 9"/>
              <a:gd name="T6" fmla="*/ 2147483647 w 1"/>
              <a:gd name="T7" fmla="*/ 0 h 9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9"/>
              <a:gd name="T14" fmla="*/ 1 w 1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9">
                <a:moveTo>
                  <a:pt x="0" y="9"/>
                </a:moveTo>
                <a:lnTo>
                  <a:pt x="1" y="5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8" name="Line 1036"/>
          <xdr:cNvSpPr>
            <a:spLocks noChangeShapeType="1"/>
          </xdr:cNvSpPr>
        </xdr:nvSpPr>
        <xdr:spPr bwMode="auto">
          <a:xfrm flipV="1">
            <a:off x="2371523" y="7222836"/>
            <a:ext cx="19103" cy="3106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" name="Freeform 1037"/>
          <xdr:cNvSpPr>
            <a:spLocks/>
          </xdr:cNvSpPr>
        </xdr:nvSpPr>
        <xdr:spPr bwMode="auto">
          <a:xfrm>
            <a:off x="2419278" y="7135478"/>
            <a:ext cx="66857" cy="67944"/>
          </a:xfrm>
          <a:custGeom>
            <a:avLst/>
            <a:gdLst>
              <a:gd name="T0" fmla="*/ 0 w 7"/>
              <a:gd name="T1" fmla="*/ 2147483647 h 7"/>
              <a:gd name="T2" fmla="*/ 2147483647 w 7"/>
              <a:gd name="T3" fmla="*/ 2147483647 h 7"/>
              <a:gd name="T4" fmla="*/ 2147483647 w 7"/>
              <a:gd name="T5" fmla="*/ 2147483647 h 7"/>
              <a:gd name="T6" fmla="*/ 2147483647 w 7"/>
              <a:gd name="T7" fmla="*/ 2147483647 h 7"/>
              <a:gd name="T8" fmla="*/ 2147483647 w 7"/>
              <a:gd name="T9" fmla="*/ 2147483647 h 7"/>
              <a:gd name="T10" fmla="*/ 2147483647 w 7"/>
              <a:gd name="T11" fmla="*/ 0 h 7"/>
              <a:gd name="T12" fmla="*/ 2147483647 w 7"/>
              <a:gd name="T13" fmla="*/ 0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7"/>
              <a:gd name="T22" fmla="*/ 0 h 7"/>
              <a:gd name="T23" fmla="*/ 7 w 7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7" h="7">
                <a:moveTo>
                  <a:pt x="0" y="7"/>
                </a:moveTo>
                <a:lnTo>
                  <a:pt x="1" y="6"/>
                </a:lnTo>
                <a:lnTo>
                  <a:pt x="1" y="5"/>
                </a:lnTo>
                <a:lnTo>
                  <a:pt x="2" y="4"/>
                </a:lnTo>
                <a:lnTo>
                  <a:pt x="3" y="2"/>
                </a:lnTo>
                <a:lnTo>
                  <a:pt x="6" y="0"/>
                </a:lnTo>
                <a:lnTo>
                  <a:pt x="7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0" name="Freeform 1038"/>
          <xdr:cNvSpPr>
            <a:spLocks/>
          </xdr:cNvSpPr>
        </xdr:nvSpPr>
        <xdr:spPr bwMode="auto">
          <a:xfrm>
            <a:off x="2514788" y="7086947"/>
            <a:ext cx="28652" cy="19412"/>
          </a:xfrm>
          <a:custGeom>
            <a:avLst/>
            <a:gdLst>
              <a:gd name="T0" fmla="*/ 0 w 3"/>
              <a:gd name="T1" fmla="*/ 2147483647 h 2"/>
              <a:gd name="T2" fmla="*/ 2147483647 w 3"/>
              <a:gd name="T3" fmla="*/ 2147483647 h 2"/>
              <a:gd name="T4" fmla="*/ 2147483647 w 3"/>
              <a:gd name="T5" fmla="*/ 0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0" y="2"/>
                </a:moveTo>
                <a:lnTo>
                  <a:pt x="1" y="1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1" name="Freeform 1039"/>
          <xdr:cNvSpPr>
            <a:spLocks/>
          </xdr:cNvSpPr>
        </xdr:nvSpPr>
        <xdr:spPr bwMode="auto">
          <a:xfrm>
            <a:off x="2572094" y="7055878"/>
            <a:ext cx="85959" cy="21362"/>
          </a:xfrm>
          <a:custGeom>
            <a:avLst/>
            <a:gdLst>
              <a:gd name="T0" fmla="*/ 0 w 9"/>
              <a:gd name="T1" fmla="*/ 2147483647 h 2"/>
              <a:gd name="T2" fmla="*/ 2147483647 w 9"/>
              <a:gd name="T3" fmla="*/ 2147483647 h 2"/>
              <a:gd name="T4" fmla="*/ 2147483647 w 9"/>
              <a:gd name="T5" fmla="*/ 0 h 2"/>
              <a:gd name="T6" fmla="*/ 2147483647 w 9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2"/>
              <a:gd name="T14" fmla="*/ 9 w 9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2">
                <a:moveTo>
                  <a:pt x="0" y="2"/>
                </a:move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2" name="Line 1040"/>
          <xdr:cNvSpPr>
            <a:spLocks noChangeShapeType="1"/>
          </xdr:cNvSpPr>
        </xdr:nvSpPr>
        <xdr:spPr bwMode="auto">
          <a:xfrm>
            <a:off x="2686706" y="7046172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3" name="Freeform 1041"/>
          <xdr:cNvSpPr>
            <a:spLocks/>
          </xdr:cNvSpPr>
        </xdr:nvSpPr>
        <xdr:spPr bwMode="auto">
          <a:xfrm>
            <a:off x="2742018" y="7046172"/>
            <a:ext cx="85959" cy="31068"/>
          </a:xfrm>
          <a:custGeom>
            <a:avLst/>
            <a:gdLst>
              <a:gd name="T0" fmla="*/ 0 w 9"/>
              <a:gd name="T1" fmla="*/ 0 h 3"/>
              <a:gd name="T2" fmla="*/ 2147483647 w 9"/>
              <a:gd name="T3" fmla="*/ 0 h 3"/>
              <a:gd name="T4" fmla="*/ 2147483647 w 9"/>
              <a:gd name="T5" fmla="*/ 0 h 3"/>
              <a:gd name="T6" fmla="*/ 2147483647 w 9"/>
              <a:gd name="T7" fmla="*/ 0 h 3"/>
              <a:gd name="T8" fmla="*/ 2147483647 w 9"/>
              <a:gd name="T9" fmla="*/ 0 h 3"/>
              <a:gd name="T10" fmla="*/ 2147483647 w 9"/>
              <a:gd name="T11" fmla="*/ 2147483647 h 3"/>
              <a:gd name="T12" fmla="*/ 2147483647 w 9"/>
              <a:gd name="T13" fmla="*/ 2147483647 h 3"/>
              <a:gd name="T14" fmla="*/ 2147483647 w 9"/>
              <a:gd name="T15" fmla="*/ 2147483647 h 3"/>
              <a:gd name="T16" fmla="*/ 2147483647 w 9"/>
              <a:gd name="T17" fmla="*/ 2147483647 h 3"/>
              <a:gd name="T18" fmla="*/ 2147483647 w 9"/>
              <a:gd name="T19" fmla="*/ 2147483647 h 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9"/>
              <a:gd name="T31" fmla="*/ 0 h 3"/>
              <a:gd name="T32" fmla="*/ 9 w 9"/>
              <a:gd name="T33" fmla="*/ 3 h 3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9" h="3">
                <a:moveTo>
                  <a:pt x="0" y="0"/>
                </a:moveTo>
                <a:lnTo>
                  <a:pt x="1" y="0"/>
                </a:lnTo>
                <a:lnTo>
                  <a:pt x="3" y="0"/>
                </a:lnTo>
                <a:lnTo>
                  <a:pt x="4" y="0"/>
                </a:lnTo>
                <a:lnTo>
                  <a:pt x="6" y="1"/>
                </a:lnTo>
                <a:lnTo>
                  <a:pt x="8" y="3"/>
                </a:lnTo>
                <a:lnTo>
                  <a:pt x="9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4" name="Freeform 1042"/>
          <xdr:cNvSpPr>
            <a:spLocks/>
          </xdr:cNvSpPr>
        </xdr:nvSpPr>
        <xdr:spPr bwMode="auto">
          <a:xfrm>
            <a:off x="2847079" y="7096652"/>
            <a:ext cx="28652" cy="19412"/>
          </a:xfrm>
          <a:custGeom>
            <a:avLst/>
            <a:gdLst>
              <a:gd name="T0" fmla="*/ 0 w 3"/>
              <a:gd name="T1" fmla="*/ 0 h 2"/>
              <a:gd name="T2" fmla="*/ 2147483647 w 3"/>
              <a:gd name="T3" fmla="*/ 2147483647 h 2"/>
              <a:gd name="T4" fmla="*/ 2147483647 w 3"/>
              <a:gd name="T5" fmla="*/ 2147483647 h 2"/>
              <a:gd name="T6" fmla="*/ 2147483647 w 3"/>
              <a:gd name="T7" fmla="*/ 2147483647 h 2"/>
              <a:gd name="T8" fmla="*/ 2147483647 w 3"/>
              <a:gd name="T9" fmla="*/ 2147483647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2"/>
              <a:gd name="T17" fmla="*/ 3 w 3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2">
                <a:moveTo>
                  <a:pt x="0" y="0"/>
                </a:moveTo>
                <a:lnTo>
                  <a:pt x="1" y="1"/>
                </a:lnTo>
                <a:lnTo>
                  <a:pt x="2" y="2"/>
                </a:lnTo>
                <a:lnTo>
                  <a:pt x="3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5" name="Freeform 1043"/>
          <xdr:cNvSpPr>
            <a:spLocks/>
          </xdr:cNvSpPr>
        </xdr:nvSpPr>
        <xdr:spPr bwMode="auto">
          <a:xfrm>
            <a:off x="2894835" y="7145185"/>
            <a:ext cx="76409" cy="77651"/>
          </a:xfrm>
          <a:custGeom>
            <a:avLst/>
            <a:gdLst>
              <a:gd name="T0" fmla="*/ 0 w 8"/>
              <a:gd name="T1" fmla="*/ 0 h 8"/>
              <a:gd name="T2" fmla="*/ 2147483647 w 8"/>
              <a:gd name="T3" fmla="*/ 2147483647 h 8"/>
              <a:gd name="T4" fmla="*/ 2147483647 w 8"/>
              <a:gd name="T5" fmla="*/ 2147483647 h 8"/>
              <a:gd name="T6" fmla="*/ 2147483647 w 8"/>
              <a:gd name="T7" fmla="*/ 2147483647 h 8"/>
              <a:gd name="T8" fmla="*/ 2147483647 w 8"/>
              <a:gd name="T9" fmla="*/ 2147483647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8"/>
              <a:gd name="T17" fmla="*/ 8 w 8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8">
                <a:moveTo>
                  <a:pt x="0" y="0"/>
                </a:moveTo>
                <a:lnTo>
                  <a:pt x="2" y="2"/>
                </a:lnTo>
                <a:lnTo>
                  <a:pt x="4" y="4"/>
                </a:lnTo>
                <a:lnTo>
                  <a:pt x="7" y="6"/>
                </a:lnTo>
                <a:lnTo>
                  <a:pt x="8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6" name="Freeform 1044"/>
          <xdr:cNvSpPr>
            <a:spLocks/>
          </xdr:cNvSpPr>
        </xdr:nvSpPr>
        <xdr:spPr bwMode="auto">
          <a:xfrm>
            <a:off x="2999897" y="7244196"/>
            <a:ext cx="28652" cy="19412"/>
          </a:xfrm>
          <a:custGeom>
            <a:avLst/>
            <a:gdLst>
              <a:gd name="T0" fmla="*/ 0 w 3"/>
              <a:gd name="T1" fmla="*/ 0 h 2"/>
              <a:gd name="T2" fmla="*/ 2147483647 w 3"/>
              <a:gd name="T3" fmla="*/ 0 h 2"/>
              <a:gd name="T4" fmla="*/ 2147483647 w 3"/>
              <a:gd name="T5" fmla="*/ 2147483647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0" y="0"/>
                </a:moveTo>
                <a:lnTo>
                  <a:pt x="1" y="0"/>
                </a:lnTo>
                <a:lnTo>
                  <a:pt x="3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7" name="Freeform 1045"/>
          <xdr:cNvSpPr>
            <a:spLocks/>
          </xdr:cNvSpPr>
        </xdr:nvSpPr>
        <xdr:spPr bwMode="auto">
          <a:xfrm>
            <a:off x="3057202" y="7193716"/>
            <a:ext cx="47755" cy="79599"/>
          </a:xfrm>
          <a:custGeom>
            <a:avLst/>
            <a:gdLst>
              <a:gd name="T0" fmla="*/ 0 w 5"/>
              <a:gd name="T1" fmla="*/ 2147483647 h 8"/>
              <a:gd name="T2" fmla="*/ 2147483647 w 5"/>
              <a:gd name="T3" fmla="*/ 2147483647 h 8"/>
              <a:gd name="T4" fmla="*/ 2147483647 w 5"/>
              <a:gd name="T5" fmla="*/ 2147483647 h 8"/>
              <a:gd name="T6" fmla="*/ 2147483647 w 5"/>
              <a:gd name="T7" fmla="*/ 0 h 8"/>
              <a:gd name="T8" fmla="*/ 0 60000 65536"/>
              <a:gd name="T9" fmla="*/ 0 60000 65536"/>
              <a:gd name="T10" fmla="*/ 0 60000 65536"/>
              <a:gd name="T11" fmla="*/ 0 60000 65536"/>
              <a:gd name="T12" fmla="*/ 0 w 5"/>
              <a:gd name="T13" fmla="*/ 0 h 8"/>
              <a:gd name="T14" fmla="*/ 5 w 5"/>
              <a:gd name="T15" fmla="*/ 8 h 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" h="8">
                <a:moveTo>
                  <a:pt x="0" y="8"/>
                </a:moveTo>
                <a:lnTo>
                  <a:pt x="1" y="8"/>
                </a:lnTo>
                <a:lnTo>
                  <a:pt x="2" y="7"/>
                </a:lnTo>
                <a:lnTo>
                  <a:pt x="5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8" name="Line 1046"/>
          <xdr:cNvSpPr>
            <a:spLocks noChangeShapeType="1"/>
          </xdr:cNvSpPr>
        </xdr:nvSpPr>
        <xdr:spPr bwMode="auto">
          <a:xfrm flipV="1">
            <a:off x="3114509" y="7135478"/>
            <a:ext cx="19103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Freeform 1047"/>
          <xdr:cNvSpPr>
            <a:spLocks/>
          </xdr:cNvSpPr>
        </xdr:nvSpPr>
        <xdr:spPr bwMode="auto">
          <a:xfrm>
            <a:off x="3143162" y="7017052"/>
            <a:ext cx="38204" cy="89306"/>
          </a:xfrm>
          <a:custGeom>
            <a:avLst/>
            <a:gdLst>
              <a:gd name="T0" fmla="*/ 0 w 4"/>
              <a:gd name="T1" fmla="*/ 2147483647 h 9"/>
              <a:gd name="T2" fmla="*/ 2147483647 w 4"/>
              <a:gd name="T3" fmla="*/ 2147483647 h 9"/>
              <a:gd name="T4" fmla="*/ 2147483647 w 4"/>
              <a:gd name="T5" fmla="*/ 0 h 9"/>
              <a:gd name="T6" fmla="*/ 0 60000 65536"/>
              <a:gd name="T7" fmla="*/ 0 60000 65536"/>
              <a:gd name="T8" fmla="*/ 0 60000 65536"/>
              <a:gd name="T9" fmla="*/ 0 w 4"/>
              <a:gd name="T10" fmla="*/ 0 h 9"/>
              <a:gd name="T11" fmla="*/ 4 w 4"/>
              <a:gd name="T12" fmla="*/ 9 h 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" h="9">
                <a:moveTo>
                  <a:pt x="0" y="9"/>
                </a:moveTo>
                <a:lnTo>
                  <a:pt x="3" y="2"/>
                </a:lnTo>
                <a:lnTo>
                  <a:pt x="4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0" name="Line 1048"/>
          <xdr:cNvSpPr>
            <a:spLocks noChangeShapeType="1"/>
          </xdr:cNvSpPr>
        </xdr:nvSpPr>
        <xdr:spPr bwMode="auto">
          <a:xfrm flipV="1">
            <a:off x="3190917" y="6958816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" name="Freeform 1049"/>
          <xdr:cNvSpPr>
            <a:spLocks/>
          </xdr:cNvSpPr>
        </xdr:nvSpPr>
        <xdr:spPr bwMode="auto">
          <a:xfrm>
            <a:off x="3219570" y="6859804"/>
            <a:ext cx="28652" cy="69892"/>
          </a:xfrm>
          <a:custGeom>
            <a:avLst/>
            <a:gdLst>
              <a:gd name="T0" fmla="*/ 0 w 3"/>
              <a:gd name="T1" fmla="*/ 2147483647 h 7"/>
              <a:gd name="T2" fmla="*/ 2147483647 w 3"/>
              <a:gd name="T3" fmla="*/ 2147483647 h 7"/>
              <a:gd name="T4" fmla="*/ 2147483647 w 3"/>
              <a:gd name="T5" fmla="*/ 0 h 7"/>
              <a:gd name="T6" fmla="*/ 2147483647 w 3"/>
              <a:gd name="T7" fmla="*/ 0 h 7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7"/>
              <a:gd name="T14" fmla="*/ 3 w 3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7">
                <a:moveTo>
                  <a:pt x="0" y="7"/>
                </a:moveTo>
                <a:lnTo>
                  <a:pt x="1" y="5"/>
                </a:lnTo>
                <a:lnTo>
                  <a:pt x="1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2" name="Line 1050"/>
          <xdr:cNvSpPr>
            <a:spLocks noChangeShapeType="1"/>
          </xdr:cNvSpPr>
        </xdr:nvSpPr>
        <xdr:spPr bwMode="auto">
          <a:xfrm>
            <a:off x="3276876" y="6850098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Freeform 1051"/>
          <xdr:cNvSpPr>
            <a:spLocks/>
          </xdr:cNvSpPr>
        </xdr:nvSpPr>
        <xdr:spPr bwMode="auto">
          <a:xfrm>
            <a:off x="3334182" y="6753035"/>
            <a:ext cx="76409" cy="77651"/>
          </a:xfrm>
          <a:custGeom>
            <a:avLst/>
            <a:gdLst>
              <a:gd name="T0" fmla="*/ 0 w 8"/>
              <a:gd name="T1" fmla="*/ 2147483647 h 8"/>
              <a:gd name="T2" fmla="*/ 2147483647 w 8"/>
              <a:gd name="T3" fmla="*/ 2147483647 h 8"/>
              <a:gd name="T4" fmla="*/ 2147483647 w 8"/>
              <a:gd name="T5" fmla="*/ 2147483647 h 8"/>
              <a:gd name="T6" fmla="*/ 2147483647 w 8"/>
              <a:gd name="T7" fmla="*/ 2147483647 h 8"/>
              <a:gd name="T8" fmla="*/ 2147483647 w 8"/>
              <a:gd name="T9" fmla="*/ 2147483647 h 8"/>
              <a:gd name="T10" fmla="*/ 2147483647 w 8"/>
              <a:gd name="T11" fmla="*/ 2147483647 h 8"/>
              <a:gd name="T12" fmla="*/ 2147483647 w 8"/>
              <a:gd name="T13" fmla="*/ 2147483647 h 8"/>
              <a:gd name="T14" fmla="*/ 2147483647 w 8"/>
              <a:gd name="T15" fmla="*/ 0 h 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8"/>
              <a:gd name="T25" fmla="*/ 0 h 8"/>
              <a:gd name="T26" fmla="*/ 8 w 8"/>
              <a:gd name="T27" fmla="*/ 8 h 8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8" h="8">
                <a:moveTo>
                  <a:pt x="0" y="8"/>
                </a:moveTo>
                <a:lnTo>
                  <a:pt x="1" y="6"/>
                </a:lnTo>
                <a:lnTo>
                  <a:pt x="3" y="4"/>
                </a:lnTo>
                <a:lnTo>
                  <a:pt x="4" y="3"/>
                </a:lnTo>
                <a:lnTo>
                  <a:pt x="5" y="2"/>
                </a:lnTo>
                <a:lnTo>
                  <a:pt x="8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4" name="Freeform 1052"/>
          <xdr:cNvSpPr>
            <a:spLocks/>
          </xdr:cNvSpPr>
        </xdr:nvSpPr>
        <xdr:spPr bwMode="auto">
          <a:xfrm>
            <a:off x="3437250" y="6723916"/>
            <a:ext cx="28652" cy="19412"/>
          </a:xfrm>
          <a:custGeom>
            <a:avLst/>
            <a:gdLst>
              <a:gd name="T0" fmla="*/ 0 w 3"/>
              <a:gd name="T1" fmla="*/ 2147483647 h 2"/>
              <a:gd name="T2" fmla="*/ 2147483647 w 3"/>
              <a:gd name="T3" fmla="*/ 0 h 2"/>
              <a:gd name="T4" fmla="*/ 2147483647 w 3"/>
              <a:gd name="T5" fmla="*/ 0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0" y="2"/>
                </a:moveTo>
                <a:lnTo>
                  <a:pt x="2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5" name="Freeform 1053"/>
          <xdr:cNvSpPr>
            <a:spLocks/>
          </xdr:cNvSpPr>
        </xdr:nvSpPr>
        <xdr:spPr bwMode="auto">
          <a:xfrm>
            <a:off x="3494557" y="6673436"/>
            <a:ext cx="85959" cy="38825"/>
          </a:xfrm>
          <a:custGeom>
            <a:avLst/>
            <a:gdLst>
              <a:gd name="T0" fmla="*/ 0 w 9"/>
              <a:gd name="T1" fmla="*/ 2147483647 h 4"/>
              <a:gd name="T2" fmla="*/ 2147483647 w 9"/>
              <a:gd name="T3" fmla="*/ 2147483647 h 4"/>
              <a:gd name="T4" fmla="*/ 2147483647 w 9"/>
              <a:gd name="T5" fmla="*/ 2147483647 h 4"/>
              <a:gd name="T6" fmla="*/ 2147483647 w 9"/>
              <a:gd name="T7" fmla="*/ 2147483647 h 4"/>
              <a:gd name="T8" fmla="*/ 2147483647 w 9"/>
              <a:gd name="T9" fmla="*/ 0 h 4"/>
              <a:gd name="T10" fmla="*/ 2147483647 w 9"/>
              <a:gd name="T11" fmla="*/ 0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9"/>
              <a:gd name="T19" fmla="*/ 0 h 4"/>
              <a:gd name="T20" fmla="*/ 9 w 9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9" h="4">
                <a:moveTo>
                  <a:pt x="0" y="4"/>
                </a:moveTo>
                <a:lnTo>
                  <a:pt x="3" y="3"/>
                </a:lnTo>
                <a:lnTo>
                  <a:pt x="4" y="2"/>
                </a:lnTo>
                <a:lnTo>
                  <a:pt x="6" y="1"/>
                </a:lnTo>
                <a:lnTo>
                  <a:pt x="8" y="0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6" name="Line 1054"/>
          <xdr:cNvSpPr>
            <a:spLocks noChangeShapeType="1"/>
          </xdr:cNvSpPr>
        </xdr:nvSpPr>
        <xdr:spPr bwMode="auto">
          <a:xfrm flipV="1">
            <a:off x="3599618" y="6615198"/>
            <a:ext cx="28652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Freeform 1055"/>
          <xdr:cNvSpPr>
            <a:spLocks/>
          </xdr:cNvSpPr>
        </xdr:nvSpPr>
        <xdr:spPr bwMode="auto">
          <a:xfrm>
            <a:off x="3647373" y="6516186"/>
            <a:ext cx="66857" cy="69893"/>
          </a:xfrm>
          <a:custGeom>
            <a:avLst/>
            <a:gdLst>
              <a:gd name="T0" fmla="*/ 0 w 7"/>
              <a:gd name="T1" fmla="*/ 2147483647 h 7"/>
              <a:gd name="T2" fmla="*/ 2147483647 w 7"/>
              <a:gd name="T3" fmla="*/ 2147483647 h 7"/>
              <a:gd name="T4" fmla="*/ 2147483647 w 7"/>
              <a:gd name="T5" fmla="*/ 2147483647 h 7"/>
              <a:gd name="T6" fmla="*/ 2147483647 w 7"/>
              <a:gd name="T7" fmla="*/ 2147483647 h 7"/>
              <a:gd name="T8" fmla="*/ 2147483647 w 7"/>
              <a:gd name="T9" fmla="*/ 2147483647 h 7"/>
              <a:gd name="T10" fmla="*/ 2147483647 w 7"/>
              <a:gd name="T11" fmla="*/ 0 h 7"/>
              <a:gd name="T12" fmla="*/ 2147483647 w 7"/>
              <a:gd name="T13" fmla="*/ 0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7"/>
              <a:gd name="T22" fmla="*/ 0 h 7"/>
              <a:gd name="T23" fmla="*/ 7 w 7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7" h="7">
                <a:moveTo>
                  <a:pt x="0" y="7"/>
                </a:moveTo>
                <a:lnTo>
                  <a:pt x="1" y="6"/>
                </a:lnTo>
                <a:lnTo>
                  <a:pt x="3" y="3"/>
                </a:lnTo>
                <a:lnTo>
                  <a:pt x="3" y="2"/>
                </a:lnTo>
                <a:lnTo>
                  <a:pt x="4" y="1"/>
                </a:lnTo>
                <a:lnTo>
                  <a:pt x="6" y="0"/>
                </a:lnTo>
                <a:lnTo>
                  <a:pt x="7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8" name="Freeform 1056"/>
          <xdr:cNvSpPr>
            <a:spLocks/>
          </xdr:cNvSpPr>
        </xdr:nvSpPr>
        <xdr:spPr bwMode="auto">
          <a:xfrm>
            <a:off x="3733333" y="6487067"/>
            <a:ext cx="9551" cy="29119"/>
          </a:xfrm>
          <a:custGeom>
            <a:avLst/>
            <a:gdLst>
              <a:gd name="T0" fmla="*/ 2147483647 w 1"/>
              <a:gd name="T1" fmla="*/ 2147483647 h 3"/>
              <a:gd name="T2" fmla="*/ 0 w 1"/>
              <a:gd name="T3" fmla="*/ 2147483647 h 3"/>
              <a:gd name="T4" fmla="*/ 0 w 1"/>
              <a:gd name="T5" fmla="*/ 2147483647 h 3"/>
              <a:gd name="T6" fmla="*/ 0 w 1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3"/>
              <a:gd name="T14" fmla="*/ 1 w 1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3">
                <a:moveTo>
                  <a:pt x="1" y="3"/>
                </a:moveTo>
                <a:lnTo>
                  <a:pt x="0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9" name="Freeform 1057"/>
          <xdr:cNvSpPr>
            <a:spLocks/>
          </xdr:cNvSpPr>
        </xdr:nvSpPr>
        <xdr:spPr bwMode="auto">
          <a:xfrm>
            <a:off x="3752434" y="6428829"/>
            <a:ext cx="76409" cy="38825"/>
          </a:xfrm>
          <a:custGeom>
            <a:avLst/>
            <a:gdLst>
              <a:gd name="T0" fmla="*/ 2147483647 w 8"/>
              <a:gd name="T1" fmla="*/ 2147483647 h 4"/>
              <a:gd name="T2" fmla="*/ 0 w 8"/>
              <a:gd name="T3" fmla="*/ 2147483647 h 4"/>
              <a:gd name="T4" fmla="*/ 2147483647 w 8"/>
              <a:gd name="T5" fmla="*/ 0 h 4"/>
              <a:gd name="T6" fmla="*/ 0 60000 65536"/>
              <a:gd name="T7" fmla="*/ 0 60000 65536"/>
              <a:gd name="T8" fmla="*/ 0 60000 65536"/>
              <a:gd name="T9" fmla="*/ 0 w 8"/>
              <a:gd name="T10" fmla="*/ 0 h 4"/>
              <a:gd name="T11" fmla="*/ 8 w 8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" h="4">
                <a:moveTo>
                  <a:pt x="1" y="4"/>
                </a:moveTo>
                <a:lnTo>
                  <a:pt x="0" y="4"/>
                </a:lnTo>
                <a:lnTo>
                  <a:pt x="8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0" name="Line 1058"/>
          <xdr:cNvSpPr>
            <a:spLocks noChangeShapeType="1"/>
          </xdr:cNvSpPr>
        </xdr:nvSpPr>
        <xdr:spPr bwMode="auto">
          <a:xfrm flipV="1">
            <a:off x="3857496" y="6399710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Freeform 1059"/>
          <xdr:cNvSpPr>
            <a:spLocks/>
          </xdr:cNvSpPr>
        </xdr:nvSpPr>
        <xdr:spPr bwMode="auto">
          <a:xfrm>
            <a:off x="3914801" y="6349230"/>
            <a:ext cx="85959" cy="31067"/>
          </a:xfrm>
          <a:custGeom>
            <a:avLst/>
            <a:gdLst>
              <a:gd name="T0" fmla="*/ 0 w 9"/>
              <a:gd name="T1" fmla="*/ 2147483647 h 3"/>
              <a:gd name="T2" fmla="*/ 2147483647 w 9"/>
              <a:gd name="T3" fmla="*/ 0 h 3"/>
              <a:gd name="T4" fmla="*/ 2147483647 w 9"/>
              <a:gd name="T5" fmla="*/ 0 h 3"/>
              <a:gd name="T6" fmla="*/ 0 60000 65536"/>
              <a:gd name="T7" fmla="*/ 0 60000 65536"/>
              <a:gd name="T8" fmla="*/ 0 60000 65536"/>
              <a:gd name="T9" fmla="*/ 0 w 9"/>
              <a:gd name="T10" fmla="*/ 0 h 3"/>
              <a:gd name="T11" fmla="*/ 9 w 9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3">
                <a:moveTo>
                  <a:pt x="0" y="3"/>
                </a:moveTo>
                <a:lnTo>
                  <a:pt x="6" y="0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2" name="Line 1060"/>
          <xdr:cNvSpPr>
            <a:spLocks noChangeShapeType="1"/>
          </xdr:cNvSpPr>
        </xdr:nvSpPr>
        <xdr:spPr bwMode="auto">
          <a:xfrm flipV="1">
            <a:off x="4029414" y="6329818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" name="Freeform 1061"/>
          <xdr:cNvSpPr>
            <a:spLocks/>
          </xdr:cNvSpPr>
        </xdr:nvSpPr>
        <xdr:spPr bwMode="auto">
          <a:xfrm>
            <a:off x="4086720" y="6290993"/>
            <a:ext cx="83966" cy="29119"/>
          </a:xfrm>
          <a:custGeom>
            <a:avLst/>
            <a:gdLst>
              <a:gd name="T0" fmla="*/ 0 w 9"/>
              <a:gd name="T1" fmla="*/ 2147483647 h 3"/>
              <a:gd name="T2" fmla="*/ 2147483647 w 9"/>
              <a:gd name="T3" fmla="*/ 2147483647 h 3"/>
              <a:gd name="T4" fmla="*/ 2147483647 w 9"/>
              <a:gd name="T5" fmla="*/ 0 h 3"/>
              <a:gd name="T6" fmla="*/ 0 60000 65536"/>
              <a:gd name="T7" fmla="*/ 0 60000 65536"/>
              <a:gd name="T8" fmla="*/ 0 60000 65536"/>
              <a:gd name="T9" fmla="*/ 0 w 9"/>
              <a:gd name="T10" fmla="*/ 0 h 3"/>
              <a:gd name="T11" fmla="*/ 9 w 9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3">
                <a:moveTo>
                  <a:pt x="0" y="3"/>
                </a:moveTo>
                <a:lnTo>
                  <a:pt x="4" y="2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4" name="Line 1062"/>
          <xdr:cNvSpPr>
            <a:spLocks noChangeShapeType="1"/>
          </xdr:cNvSpPr>
        </xdr:nvSpPr>
        <xdr:spPr bwMode="auto">
          <a:xfrm flipV="1">
            <a:off x="4199340" y="6271580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Freeform 1063"/>
          <xdr:cNvSpPr>
            <a:spLocks/>
          </xdr:cNvSpPr>
        </xdr:nvSpPr>
        <xdr:spPr bwMode="auto">
          <a:xfrm>
            <a:off x="4256646" y="6191981"/>
            <a:ext cx="85959" cy="60187"/>
          </a:xfrm>
          <a:custGeom>
            <a:avLst/>
            <a:gdLst>
              <a:gd name="T0" fmla="*/ 0 w 9"/>
              <a:gd name="T1" fmla="*/ 2147483647 h 6"/>
              <a:gd name="T2" fmla="*/ 2147483647 w 9"/>
              <a:gd name="T3" fmla="*/ 2147483647 h 6"/>
              <a:gd name="T4" fmla="*/ 2147483647 w 9"/>
              <a:gd name="T5" fmla="*/ 2147483647 h 6"/>
              <a:gd name="T6" fmla="*/ 2147483647 w 9"/>
              <a:gd name="T7" fmla="*/ 2147483647 h 6"/>
              <a:gd name="T8" fmla="*/ 2147483647 w 9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6"/>
              <a:gd name="T17" fmla="*/ 9 w 9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6">
                <a:moveTo>
                  <a:pt x="0" y="6"/>
                </a:moveTo>
                <a:lnTo>
                  <a:pt x="2" y="5"/>
                </a:lnTo>
                <a:lnTo>
                  <a:pt x="5" y="3"/>
                </a:lnTo>
                <a:lnTo>
                  <a:pt x="6" y="2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6" name="Line 1064"/>
          <xdr:cNvSpPr>
            <a:spLocks noChangeShapeType="1"/>
          </xdr:cNvSpPr>
        </xdr:nvSpPr>
        <xdr:spPr bwMode="auto">
          <a:xfrm>
            <a:off x="4371258" y="6191981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7" name="Freeform 1065"/>
          <xdr:cNvSpPr>
            <a:spLocks/>
          </xdr:cNvSpPr>
        </xdr:nvSpPr>
        <xdr:spPr bwMode="auto">
          <a:xfrm>
            <a:off x="4428565" y="6153155"/>
            <a:ext cx="85959" cy="29119"/>
          </a:xfrm>
          <a:custGeom>
            <a:avLst/>
            <a:gdLst>
              <a:gd name="T0" fmla="*/ 0 w 9"/>
              <a:gd name="T1" fmla="*/ 2147483647 h 3"/>
              <a:gd name="T2" fmla="*/ 2147483647 w 9"/>
              <a:gd name="T3" fmla="*/ 2147483647 h 3"/>
              <a:gd name="T4" fmla="*/ 2147483647 w 9"/>
              <a:gd name="T5" fmla="*/ 0 h 3"/>
              <a:gd name="T6" fmla="*/ 0 60000 65536"/>
              <a:gd name="T7" fmla="*/ 0 60000 65536"/>
              <a:gd name="T8" fmla="*/ 0 60000 65536"/>
              <a:gd name="T9" fmla="*/ 0 w 9"/>
              <a:gd name="T10" fmla="*/ 0 h 3"/>
              <a:gd name="T11" fmla="*/ 9 w 9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3">
                <a:moveTo>
                  <a:pt x="0" y="3"/>
                </a:moveTo>
                <a:lnTo>
                  <a:pt x="2" y="2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8" name="Line 1066"/>
          <xdr:cNvSpPr>
            <a:spLocks noChangeShapeType="1"/>
          </xdr:cNvSpPr>
        </xdr:nvSpPr>
        <xdr:spPr bwMode="auto">
          <a:xfrm>
            <a:off x="4543176" y="6133743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1067"/>
          <xdr:cNvSpPr>
            <a:spLocks noChangeShapeType="1"/>
          </xdr:cNvSpPr>
        </xdr:nvSpPr>
        <xdr:spPr bwMode="auto">
          <a:xfrm flipV="1">
            <a:off x="4600483" y="6094919"/>
            <a:ext cx="85959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" name="Line 1068"/>
          <xdr:cNvSpPr>
            <a:spLocks noChangeShapeType="1"/>
          </xdr:cNvSpPr>
        </xdr:nvSpPr>
        <xdr:spPr bwMode="auto">
          <a:xfrm flipV="1">
            <a:off x="4715095" y="6075506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" name="Freeform 1069"/>
          <xdr:cNvSpPr>
            <a:spLocks/>
          </xdr:cNvSpPr>
        </xdr:nvSpPr>
        <xdr:spPr bwMode="auto">
          <a:xfrm>
            <a:off x="4772401" y="6025024"/>
            <a:ext cx="74415" cy="31068"/>
          </a:xfrm>
          <a:custGeom>
            <a:avLst/>
            <a:gdLst>
              <a:gd name="T0" fmla="*/ 0 w 8"/>
              <a:gd name="T1" fmla="*/ 2147483647 h 3"/>
              <a:gd name="T2" fmla="*/ 2147483647 w 8"/>
              <a:gd name="T3" fmla="*/ 0 h 3"/>
              <a:gd name="T4" fmla="*/ 2147483647 w 8"/>
              <a:gd name="T5" fmla="*/ 2147483647 h 3"/>
              <a:gd name="T6" fmla="*/ 0 60000 65536"/>
              <a:gd name="T7" fmla="*/ 0 60000 65536"/>
              <a:gd name="T8" fmla="*/ 0 60000 65536"/>
              <a:gd name="T9" fmla="*/ 0 w 8"/>
              <a:gd name="T10" fmla="*/ 0 h 3"/>
              <a:gd name="T11" fmla="*/ 8 w 8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" h="3">
                <a:moveTo>
                  <a:pt x="0" y="3"/>
                </a:moveTo>
                <a:lnTo>
                  <a:pt x="8" y="0"/>
                </a:lnTo>
                <a:lnTo>
                  <a:pt x="8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2" name="Freeform 1070"/>
          <xdr:cNvSpPr>
            <a:spLocks/>
          </xdr:cNvSpPr>
        </xdr:nvSpPr>
        <xdr:spPr bwMode="auto">
          <a:xfrm>
            <a:off x="4875468" y="6065799"/>
            <a:ext cx="19103" cy="9707"/>
          </a:xfrm>
          <a:custGeom>
            <a:avLst/>
            <a:gdLst>
              <a:gd name="T0" fmla="*/ 0 w 2"/>
              <a:gd name="T1" fmla="*/ 0 h 1"/>
              <a:gd name="T2" fmla="*/ 2147483647 w 2"/>
              <a:gd name="T3" fmla="*/ 2147483647 h 1"/>
              <a:gd name="T4" fmla="*/ 2147483647 w 2"/>
              <a:gd name="T5" fmla="*/ 0 h 1"/>
              <a:gd name="T6" fmla="*/ 0 60000 65536"/>
              <a:gd name="T7" fmla="*/ 0 60000 65536"/>
              <a:gd name="T8" fmla="*/ 0 60000 65536"/>
              <a:gd name="T9" fmla="*/ 0 w 2"/>
              <a:gd name="T10" fmla="*/ 0 h 1"/>
              <a:gd name="T11" fmla="*/ 2 w 2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1">
                <a:moveTo>
                  <a:pt x="0" y="0"/>
                </a:moveTo>
                <a:lnTo>
                  <a:pt x="2" y="1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3" name="Freeform 1071"/>
          <xdr:cNvSpPr>
            <a:spLocks/>
          </xdr:cNvSpPr>
        </xdr:nvSpPr>
        <xdr:spPr bwMode="auto">
          <a:xfrm>
            <a:off x="4923223" y="6046387"/>
            <a:ext cx="85959" cy="9707"/>
          </a:xfrm>
          <a:custGeom>
            <a:avLst/>
            <a:gdLst>
              <a:gd name="T0" fmla="*/ 0 w 9"/>
              <a:gd name="T1" fmla="*/ 2147483647 h 1"/>
              <a:gd name="T2" fmla="*/ 2147483647 w 9"/>
              <a:gd name="T3" fmla="*/ 0 h 1"/>
              <a:gd name="T4" fmla="*/ 2147483647 w 9"/>
              <a:gd name="T5" fmla="*/ 0 h 1"/>
              <a:gd name="T6" fmla="*/ 2147483647 w 9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1"/>
              <a:gd name="T14" fmla="*/ 9 w 9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1">
                <a:moveTo>
                  <a:pt x="0" y="1"/>
                </a:moveTo>
                <a:lnTo>
                  <a:pt x="3" y="0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4" name="Line 1072"/>
          <xdr:cNvSpPr>
            <a:spLocks noChangeShapeType="1"/>
          </xdr:cNvSpPr>
        </xdr:nvSpPr>
        <xdr:spPr bwMode="auto">
          <a:xfrm>
            <a:off x="5037835" y="6046387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" name="Line 1073"/>
          <xdr:cNvSpPr>
            <a:spLocks noChangeShapeType="1"/>
          </xdr:cNvSpPr>
        </xdr:nvSpPr>
        <xdr:spPr bwMode="auto">
          <a:xfrm>
            <a:off x="5095142" y="6036680"/>
            <a:ext cx="85959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Freeform 1074"/>
          <xdr:cNvSpPr>
            <a:spLocks/>
          </xdr:cNvSpPr>
        </xdr:nvSpPr>
        <xdr:spPr bwMode="auto">
          <a:xfrm>
            <a:off x="5209754" y="6015319"/>
            <a:ext cx="28652" cy="9707"/>
          </a:xfrm>
          <a:custGeom>
            <a:avLst/>
            <a:gdLst>
              <a:gd name="T0" fmla="*/ 0 w 3"/>
              <a:gd name="T1" fmla="*/ 2147483647 h 1"/>
              <a:gd name="T2" fmla="*/ 2147483647 w 3"/>
              <a:gd name="T3" fmla="*/ 0 h 1"/>
              <a:gd name="T4" fmla="*/ 2147483647 w 3"/>
              <a:gd name="T5" fmla="*/ 0 h 1"/>
              <a:gd name="T6" fmla="*/ 2147483647 w 3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0" y="1"/>
                </a:moveTo>
                <a:lnTo>
                  <a:pt x="2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7" name="Freeform 1075"/>
          <xdr:cNvSpPr>
            <a:spLocks/>
          </xdr:cNvSpPr>
        </xdr:nvSpPr>
        <xdr:spPr bwMode="auto">
          <a:xfrm>
            <a:off x="5267060" y="5995906"/>
            <a:ext cx="76409" cy="9707"/>
          </a:xfrm>
          <a:custGeom>
            <a:avLst/>
            <a:gdLst>
              <a:gd name="T0" fmla="*/ 0 w 8"/>
              <a:gd name="T1" fmla="*/ 2147483647 h 1"/>
              <a:gd name="T2" fmla="*/ 2147483647 w 8"/>
              <a:gd name="T3" fmla="*/ 2147483647 h 1"/>
              <a:gd name="T4" fmla="*/ 2147483647 w 8"/>
              <a:gd name="T5" fmla="*/ 2147483647 h 1"/>
              <a:gd name="T6" fmla="*/ 2147483647 w 8"/>
              <a:gd name="T7" fmla="*/ 0 h 1"/>
              <a:gd name="T8" fmla="*/ 2147483647 w 8"/>
              <a:gd name="T9" fmla="*/ 2147483647 h 1"/>
              <a:gd name="T10" fmla="*/ 2147483647 w 8"/>
              <a:gd name="T11" fmla="*/ 2147483647 h 1"/>
              <a:gd name="T12" fmla="*/ 2147483647 w 8"/>
              <a:gd name="T13" fmla="*/ 2147483647 h 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8"/>
              <a:gd name="T22" fmla="*/ 0 h 1"/>
              <a:gd name="T23" fmla="*/ 8 w 8"/>
              <a:gd name="T24" fmla="*/ 1 h 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8" h="1">
                <a:moveTo>
                  <a:pt x="0" y="1"/>
                </a:moveTo>
                <a:lnTo>
                  <a:pt x="1" y="1"/>
                </a:lnTo>
                <a:lnTo>
                  <a:pt x="3" y="1"/>
                </a:lnTo>
                <a:lnTo>
                  <a:pt x="3" y="0"/>
                </a:lnTo>
                <a:lnTo>
                  <a:pt x="5" y="1"/>
                </a:lnTo>
                <a:lnTo>
                  <a:pt x="8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8" name="Line 1076"/>
          <xdr:cNvSpPr>
            <a:spLocks noChangeShapeType="1"/>
          </xdr:cNvSpPr>
        </xdr:nvSpPr>
        <xdr:spPr bwMode="auto">
          <a:xfrm>
            <a:off x="5372122" y="6005612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" name="Freeform 1077"/>
          <xdr:cNvSpPr>
            <a:spLocks/>
          </xdr:cNvSpPr>
        </xdr:nvSpPr>
        <xdr:spPr bwMode="auto">
          <a:xfrm>
            <a:off x="5429428" y="6015319"/>
            <a:ext cx="83966" cy="9707"/>
          </a:xfrm>
          <a:custGeom>
            <a:avLst/>
            <a:gdLst>
              <a:gd name="T0" fmla="*/ 0 w 9"/>
              <a:gd name="T1" fmla="*/ 0 h 1"/>
              <a:gd name="T2" fmla="*/ 0 w 9"/>
              <a:gd name="T3" fmla="*/ 0 h 1"/>
              <a:gd name="T4" fmla="*/ 2147483647 w 9"/>
              <a:gd name="T5" fmla="*/ 0 h 1"/>
              <a:gd name="T6" fmla="*/ 2147483647 w 9"/>
              <a:gd name="T7" fmla="*/ 0 h 1"/>
              <a:gd name="T8" fmla="*/ 2147483647 w 9"/>
              <a:gd name="T9" fmla="*/ 2147483647 h 1"/>
              <a:gd name="T10" fmla="*/ 2147483647 w 9"/>
              <a:gd name="T11" fmla="*/ 2147483647 h 1"/>
              <a:gd name="T12" fmla="*/ 2147483647 w 9"/>
              <a:gd name="T13" fmla="*/ 2147483647 h 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1"/>
              <a:gd name="T23" fmla="*/ 9 w 9"/>
              <a:gd name="T24" fmla="*/ 1 h 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2" y="0"/>
                </a:lnTo>
                <a:lnTo>
                  <a:pt x="4" y="1"/>
                </a:lnTo>
                <a:lnTo>
                  <a:pt x="5" y="1"/>
                </a:lnTo>
                <a:lnTo>
                  <a:pt x="9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0" name="Freeform 1078"/>
          <xdr:cNvSpPr>
            <a:spLocks/>
          </xdr:cNvSpPr>
        </xdr:nvSpPr>
        <xdr:spPr bwMode="auto">
          <a:xfrm>
            <a:off x="5580251" y="5908550"/>
            <a:ext cx="38204" cy="87357"/>
          </a:xfrm>
          <a:custGeom>
            <a:avLst/>
            <a:gdLst>
              <a:gd name="T0" fmla="*/ 0 w 4"/>
              <a:gd name="T1" fmla="*/ 2147483647 h 9"/>
              <a:gd name="T2" fmla="*/ 2147483647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2147483647 w 4"/>
              <a:gd name="T9" fmla="*/ 2147483647 h 9"/>
              <a:gd name="T10" fmla="*/ 2147483647 w 4"/>
              <a:gd name="T11" fmla="*/ 2147483647 h 9"/>
              <a:gd name="T12" fmla="*/ 2147483647 w 4"/>
              <a:gd name="T13" fmla="*/ 2147483647 h 9"/>
              <a:gd name="T14" fmla="*/ 2147483647 w 4"/>
              <a:gd name="T15" fmla="*/ 0 h 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"/>
              <a:gd name="T25" fmla="*/ 0 h 9"/>
              <a:gd name="T26" fmla="*/ 4 w 4"/>
              <a:gd name="T27" fmla="*/ 9 h 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" h="9">
                <a:moveTo>
                  <a:pt x="0" y="9"/>
                </a:moveTo>
                <a:lnTo>
                  <a:pt x="2" y="5"/>
                </a:lnTo>
                <a:lnTo>
                  <a:pt x="3" y="3"/>
                </a:lnTo>
                <a:lnTo>
                  <a:pt x="3" y="2"/>
                </a:lnTo>
                <a:lnTo>
                  <a:pt x="4" y="1"/>
                </a:lnTo>
                <a:lnTo>
                  <a:pt x="4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1" name="Freeform 1079"/>
          <xdr:cNvSpPr>
            <a:spLocks/>
          </xdr:cNvSpPr>
        </xdr:nvSpPr>
        <xdr:spPr bwMode="auto">
          <a:xfrm>
            <a:off x="5637558" y="5848363"/>
            <a:ext cx="9551" cy="31067"/>
          </a:xfrm>
          <a:custGeom>
            <a:avLst/>
            <a:gdLst>
              <a:gd name="T0" fmla="*/ 0 w 1"/>
              <a:gd name="T1" fmla="*/ 2147483647 h 3"/>
              <a:gd name="T2" fmla="*/ 2147483647 w 1"/>
              <a:gd name="T3" fmla="*/ 2147483647 h 3"/>
              <a:gd name="T4" fmla="*/ 2147483647 w 1"/>
              <a:gd name="T5" fmla="*/ 0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0" y="3"/>
                </a:move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2" name="Freeform 1080"/>
          <xdr:cNvSpPr>
            <a:spLocks/>
          </xdr:cNvSpPr>
        </xdr:nvSpPr>
        <xdr:spPr bwMode="auto">
          <a:xfrm>
            <a:off x="5666210" y="5741594"/>
            <a:ext cx="47755" cy="77651"/>
          </a:xfrm>
          <a:custGeom>
            <a:avLst/>
            <a:gdLst>
              <a:gd name="T0" fmla="*/ 0 w 5"/>
              <a:gd name="T1" fmla="*/ 2147483647 h 8"/>
              <a:gd name="T2" fmla="*/ 2147483647 w 5"/>
              <a:gd name="T3" fmla="*/ 2147483647 h 8"/>
              <a:gd name="T4" fmla="*/ 2147483647 w 5"/>
              <a:gd name="T5" fmla="*/ 2147483647 h 8"/>
              <a:gd name="T6" fmla="*/ 2147483647 w 5"/>
              <a:gd name="T7" fmla="*/ 2147483647 h 8"/>
              <a:gd name="T8" fmla="*/ 2147483647 w 5"/>
              <a:gd name="T9" fmla="*/ 2147483647 h 8"/>
              <a:gd name="T10" fmla="*/ 2147483647 w 5"/>
              <a:gd name="T11" fmla="*/ 2147483647 h 8"/>
              <a:gd name="T12" fmla="*/ 2147483647 w 5"/>
              <a:gd name="T13" fmla="*/ 0 h 8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"/>
              <a:gd name="T22" fmla="*/ 0 h 8"/>
              <a:gd name="T23" fmla="*/ 5 w 5"/>
              <a:gd name="T24" fmla="*/ 8 h 8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" h="8">
                <a:moveTo>
                  <a:pt x="0" y="8"/>
                </a:moveTo>
                <a:lnTo>
                  <a:pt x="1" y="6"/>
                </a:lnTo>
                <a:lnTo>
                  <a:pt x="2" y="5"/>
                </a:lnTo>
                <a:lnTo>
                  <a:pt x="2" y="4"/>
                </a:lnTo>
                <a:lnTo>
                  <a:pt x="3" y="2"/>
                </a:lnTo>
                <a:lnTo>
                  <a:pt x="3" y="1"/>
                </a:lnTo>
                <a:lnTo>
                  <a:pt x="5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3" name="Freeform 1081"/>
          <xdr:cNvSpPr>
            <a:spLocks/>
          </xdr:cNvSpPr>
        </xdr:nvSpPr>
        <xdr:spPr bwMode="auto">
          <a:xfrm>
            <a:off x="5723517" y="5681406"/>
            <a:ext cx="0" cy="31068"/>
          </a:xfrm>
          <a:custGeom>
            <a:avLst/>
            <a:gdLst>
              <a:gd name="T0" fmla="*/ 2147483647 h 3"/>
              <a:gd name="T1" fmla="*/ 2147483647 h 3"/>
              <a:gd name="T2" fmla="*/ 2147483647 h 3"/>
              <a:gd name="T3" fmla="*/ 0 h 3"/>
              <a:gd name="T4" fmla="*/ 0 60000 65536"/>
              <a:gd name="T5" fmla="*/ 0 60000 65536"/>
              <a:gd name="T6" fmla="*/ 0 60000 65536"/>
              <a:gd name="T7" fmla="*/ 0 60000 65536"/>
              <a:gd name="T8" fmla="*/ 0 h 3"/>
              <a:gd name="T9" fmla="*/ 3 h 3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3">
                <a:moveTo>
                  <a:pt x="0" y="3"/>
                </a:moveTo>
                <a:lnTo>
                  <a:pt x="0" y="3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4" name="Freeform 1082"/>
          <xdr:cNvSpPr>
            <a:spLocks/>
          </xdr:cNvSpPr>
        </xdr:nvSpPr>
        <xdr:spPr bwMode="auto">
          <a:xfrm>
            <a:off x="5742619" y="5603755"/>
            <a:ext cx="57307" cy="58238"/>
          </a:xfrm>
          <a:custGeom>
            <a:avLst/>
            <a:gdLst>
              <a:gd name="T0" fmla="*/ 0 w 6"/>
              <a:gd name="T1" fmla="*/ 2147483647 h 6"/>
              <a:gd name="T2" fmla="*/ 2147483647 w 6"/>
              <a:gd name="T3" fmla="*/ 2147483647 h 6"/>
              <a:gd name="T4" fmla="*/ 2147483647 w 6"/>
              <a:gd name="T5" fmla="*/ 2147483647 h 6"/>
              <a:gd name="T6" fmla="*/ 2147483647 w 6"/>
              <a:gd name="T7" fmla="*/ 2147483647 h 6"/>
              <a:gd name="T8" fmla="*/ 2147483647 w 6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6"/>
              <a:gd name="T17" fmla="*/ 6 w 6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6">
                <a:moveTo>
                  <a:pt x="0" y="6"/>
                </a:moveTo>
                <a:lnTo>
                  <a:pt x="3" y="4"/>
                </a:lnTo>
                <a:lnTo>
                  <a:pt x="4" y="3"/>
                </a:lnTo>
                <a:lnTo>
                  <a:pt x="6" y="3"/>
                </a:lnTo>
                <a:lnTo>
                  <a:pt x="6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5" name="Freeform 1083"/>
          <xdr:cNvSpPr>
            <a:spLocks/>
          </xdr:cNvSpPr>
        </xdr:nvSpPr>
        <xdr:spPr bwMode="auto">
          <a:xfrm>
            <a:off x="5790374" y="5545519"/>
            <a:ext cx="9551" cy="29119"/>
          </a:xfrm>
          <a:custGeom>
            <a:avLst/>
            <a:gdLst>
              <a:gd name="T0" fmla="*/ 2147483647 w 1"/>
              <a:gd name="T1" fmla="*/ 2147483647 h 3"/>
              <a:gd name="T2" fmla="*/ 0 w 1"/>
              <a:gd name="T3" fmla="*/ 2147483647 h 3"/>
              <a:gd name="T4" fmla="*/ 0 w 1"/>
              <a:gd name="T5" fmla="*/ 0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1" y="3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6" name="Freeform 1084"/>
          <xdr:cNvSpPr>
            <a:spLocks/>
          </xdr:cNvSpPr>
        </xdr:nvSpPr>
        <xdr:spPr bwMode="auto">
          <a:xfrm>
            <a:off x="5809476" y="5514452"/>
            <a:ext cx="76409" cy="21361"/>
          </a:xfrm>
          <a:custGeom>
            <a:avLst/>
            <a:gdLst>
              <a:gd name="T0" fmla="*/ 0 w 8"/>
              <a:gd name="T1" fmla="*/ 2147483647 h 2"/>
              <a:gd name="T2" fmla="*/ 2147483647 w 8"/>
              <a:gd name="T3" fmla="*/ 2147483647 h 2"/>
              <a:gd name="T4" fmla="*/ 2147483647 w 8"/>
              <a:gd name="T5" fmla="*/ 2147483647 h 2"/>
              <a:gd name="T6" fmla="*/ 2147483647 w 8"/>
              <a:gd name="T7" fmla="*/ 2147483647 h 2"/>
              <a:gd name="T8" fmla="*/ 2147483647 w 8"/>
              <a:gd name="T9" fmla="*/ 2147483647 h 2"/>
              <a:gd name="T10" fmla="*/ 2147483647 w 8"/>
              <a:gd name="T11" fmla="*/ 2147483647 h 2"/>
              <a:gd name="T12" fmla="*/ 2147483647 w 8"/>
              <a:gd name="T13" fmla="*/ 2147483647 h 2"/>
              <a:gd name="T14" fmla="*/ 2147483647 w 8"/>
              <a:gd name="T15" fmla="*/ 0 h 2"/>
              <a:gd name="T16" fmla="*/ 2147483647 w 8"/>
              <a:gd name="T17" fmla="*/ 0 h 2"/>
              <a:gd name="T18" fmla="*/ 2147483647 w 8"/>
              <a:gd name="T19" fmla="*/ 0 h 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8"/>
              <a:gd name="T31" fmla="*/ 0 h 2"/>
              <a:gd name="T32" fmla="*/ 8 w 8"/>
              <a:gd name="T33" fmla="*/ 2 h 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8" h="2">
                <a:moveTo>
                  <a:pt x="0" y="2"/>
                </a:moveTo>
                <a:lnTo>
                  <a:pt x="1" y="1"/>
                </a:lnTo>
                <a:lnTo>
                  <a:pt x="2" y="1"/>
                </a:lnTo>
                <a:lnTo>
                  <a:pt x="3" y="1"/>
                </a:lnTo>
                <a:lnTo>
                  <a:pt x="4" y="1"/>
                </a:lnTo>
                <a:lnTo>
                  <a:pt x="5" y="1"/>
                </a:lnTo>
                <a:lnTo>
                  <a:pt x="5" y="0"/>
                </a:lnTo>
                <a:lnTo>
                  <a:pt x="7" y="0"/>
                </a:lnTo>
                <a:lnTo>
                  <a:pt x="8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7" name="Freeform 1085"/>
          <xdr:cNvSpPr>
            <a:spLocks/>
          </xdr:cNvSpPr>
        </xdr:nvSpPr>
        <xdr:spPr bwMode="auto">
          <a:xfrm>
            <a:off x="5914538" y="5514452"/>
            <a:ext cx="28652" cy="0"/>
          </a:xfrm>
          <a:custGeom>
            <a:avLst/>
            <a:gdLst>
              <a:gd name="T0" fmla="*/ 0 w 3"/>
              <a:gd name="T1" fmla="*/ 2147483647 w 3"/>
              <a:gd name="T2" fmla="*/ 2147483647 w 3"/>
              <a:gd name="T3" fmla="*/ 0 60000 65536"/>
              <a:gd name="T4" fmla="*/ 0 60000 65536"/>
              <a:gd name="T5" fmla="*/ 0 60000 65536"/>
              <a:gd name="T6" fmla="*/ 0 w 3"/>
              <a:gd name="T7" fmla="*/ 3 w 3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3">
                <a:moveTo>
                  <a:pt x="0" y="0"/>
                </a:moveTo>
                <a:lnTo>
                  <a:pt x="2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8" name="Freeform 1086"/>
          <xdr:cNvSpPr>
            <a:spLocks/>
          </xdr:cNvSpPr>
        </xdr:nvSpPr>
        <xdr:spPr bwMode="auto">
          <a:xfrm>
            <a:off x="5971843" y="5504744"/>
            <a:ext cx="85959" cy="0"/>
          </a:xfrm>
          <a:custGeom>
            <a:avLst/>
            <a:gdLst>
              <a:gd name="T0" fmla="*/ 0 w 9"/>
              <a:gd name="T1" fmla="*/ 2147483647 w 9"/>
              <a:gd name="T2" fmla="*/ 2147483647 w 9"/>
              <a:gd name="T3" fmla="*/ 2147483647 w 9"/>
              <a:gd name="T4" fmla="*/ 2147483647 w 9"/>
              <a:gd name="T5" fmla="*/ 2147483647 w 9"/>
              <a:gd name="T6" fmla="*/ 2147483647 w 9"/>
              <a:gd name="T7" fmla="*/ 0 60000 65536"/>
              <a:gd name="T8" fmla="*/ 0 60000 65536"/>
              <a:gd name="T9" fmla="*/ 0 60000 65536"/>
              <a:gd name="T10" fmla="*/ 0 60000 65536"/>
              <a:gd name="T11" fmla="*/ 0 60000 65536"/>
              <a:gd name="T12" fmla="*/ 0 60000 65536"/>
              <a:gd name="T13" fmla="*/ 0 60000 65536"/>
              <a:gd name="T14" fmla="*/ 0 w 9"/>
              <a:gd name="T15" fmla="*/ 9 w 9"/>
            </a:gdLst>
            <a:ahLst/>
            <a:cxnLst>
              <a:cxn ang="T7">
                <a:pos x="T0" y="0"/>
              </a:cxn>
              <a:cxn ang="T8">
                <a:pos x="T1" y="0"/>
              </a:cxn>
              <a:cxn ang="T9">
                <a:pos x="T2" y="0"/>
              </a:cxn>
              <a:cxn ang="T10">
                <a:pos x="T3" y="0"/>
              </a:cxn>
              <a:cxn ang="T11">
                <a:pos x="T4" y="0"/>
              </a:cxn>
              <a:cxn ang="T12">
                <a:pos x="T5" y="0"/>
              </a:cxn>
              <a:cxn ang="T13">
                <a:pos x="T6" y="0"/>
              </a:cxn>
            </a:cxnLst>
            <a:rect l="T14" t="0" r="T15" b="0"/>
            <a:pathLst>
              <a:path w="9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  <a:lnTo>
                  <a:pt x="3" y="0"/>
                </a:lnTo>
                <a:lnTo>
                  <a:pt x="5" y="0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9" name="Freeform 1087"/>
          <xdr:cNvSpPr>
            <a:spLocks/>
          </xdr:cNvSpPr>
        </xdr:nvSpPr>
        <xdr:spPr bwMode="auto">
          <a:xfrm>
            <a:off x="6067354" y="5485332"/>
            <a:ext cx="28652" cy="0"/>
          </a:xfrm>
          <a:custGeom>
            <a:avLst/>
            <a:gdLst>
              <a:gd name="T0" fmla="*/ 0 w 3"/>
              <a:gd name="T1" fmla="*/ 0 w 3"/>
              <a:gd name="T2" fmla="*/ 2147483647 w 3"/>
              <a:gd name="T3" fmla="*/ 0 60000 65536"/>
              <a:gd name="T4" fmla="*/ 0 60000 65536"/>
              <a:gd name="T5" fmla="*/ 0 60000 65536"/>
              <a:gd name="T6" fmla="*/ 0 w 3"/>
              <a:gd name="T7" fmla="*/ 3 w 3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3">
                <a:moveTo>
                  <a:pt x="0" y="0"/>
                </a:moveTo>
                <a:lnTo>
                  <a:pt x="0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0" name="Freeform 1088"/>
          <xdr:cNvSpPr>
            <a:spLocks/>
          </xdr:cNvSpPr>
        </xdr:nvSpPr>
        <xdr:spPr bwMode="auto">
          <a:xfrm>
            <a:off x="6124661" y="5475625"/>
            <a:ext cx="83966" cy="9707"/>
          </a:xfrm>
          <a:custGeom>
            <a:avLst/>
            <a:gdLst>
              <a:gd name="T0" fmla="*/ 0 w 9"/>
              <a:gd name="T1" fmla="*/ 2147483647 h 1"/>
              <a:gd name="T2" fmla="*/ 2147483647 w 9"/>
              <a:gd name="T3" fmla="*/ 0 h 1"/>
              <a:gd name="T4" fmla="*/ 2147483647 w 9"/>
              <a:gd name="T5" fmla="*/ 0 h 1"/>
              <a:gd name="T6" fmla="*/ 2147483647 w 9"/>
              <a:gd name="T7" fmla="*/ 0 h 1"/>
              <a:gd name="T8" fmla="*/ 2147483647 w 9"/>
              <a:gd name="T9" fmla="*/ 2147483647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1"/>
              <a:gd name="T17" fmla="*/ 9 w 9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1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5" y="0"/>
                </a:lnTo>
                <a:lnTo>
                  <a:pt x="9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1" name="Line 1089"/>
          <xdr:cNvSpPr>
            <a:spLocks noChangeShapeType="1"/>
          </xdr:cNvSpPr>
        </xdr:nvSpPr>
        <xdr:spPr bwMode="auto">
          <a:xfrm>
            <a:off x="6237279" y="5485332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Freeform 1090"/>
          <xdr:cNvSpPr>
            <a:spLocks/>
          </xdr:cNvSpPr>
        </xdr:nvSpPr>
        <xdr:spPr bwMode="auto">
          <a:xfrm>
            <a:off x="6285034" y="5495038"/>
            <a:ext cx="19103" cy="79599"/>
          </a:xfrm>
          <a:custGeom>
            <a:avLst/>
            <a:gdLst>
              <a:gd name="T0" fmla="*/ 2147483647 w 2"/>
              <a:gd name="T1" fmla="*/ 0 h 8"/>
              <a:gd name="T2" fmla="*/ 0 w 2"/>
              <a:gd name="T3" fmla="*/ 0 h 8"/>
              <a:gd name="T4" fmla="*/ 2147483647 w 2"/>
              <a:gd name="T5" fmla="*/ 2147483647 h 8"/>
              <a:gd name="T6" fmla="*/ 2147483647 w 2"/>
              <a:gd name="T7" fmla="*/ 2147483647 h 8"/>
              <a:gd name="T8" fmla="*/ 2147483647 w 2"/>
              <a:gd name="T9" fmla="*/ 2147483647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8"/>
              <a:gd name="T17" fmla="*/ 2 w 2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8">
                <a:moveTo>
                  <a:pt x="1" y="0"/>
                </a:moveTo>
                <a:lnTo>
                  <a:pt x="0" y="0"/>
                </a:lnTo>
                <a:lnTo>
                  <a:pt x="2" y="5"/>
                </a:lnTo>
                <a:lnTo>
                  <a:pt x="2" y="8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3" name="Freeform 1091"/>
          <xdr:cNvSpPr>
            <a:spLocks/>
          </xdr:cNvSpPr>
        </xdr:nvSpPr>
        <xdr:spPr bwMode="auto">
          <a:xfrm>
            <a:off x="6313687" y="5603755"/>
            <a:ext cx="19103" cy="19412"/>
          </a:xfrm>
          <a:custGeom>
            <a:avLst/>
            <a:gdLst>
              <a:gd name="T0" fmla="*/ 0 w 2"/>
              <a:gd name="T1" fmla="*/ 0 h 2"/>
              <a:gd name="T2" fmla="*/ 2147483647 w 2"/>
              <a:gd name="T3" fmla="*/ 2147483647 h 2"/>
              <a:gd name="T4" fmla="*/ 2147483647 w 2"/>
              <a:gd name="T5" fmla="*/ 2147483647 h 2"/>
              <a:gd name="T6" fmla="*/ 2147483647 w 2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2"/>
              <a:gd name="T14" fmla="*/ 2 w 2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2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2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4" name="Freeform 1092"/>
          <xdr:cNvSpPr>
            <a:spLocks/>
          </xdr:cNvSpPr>
        </xdr:nvSpPr>
        <xdr:spPr bwMode="auto">
          <a:xfrm>
            <a:off x="6361442" y="5603755"/>
            <a:ext cx="38204" cy="67944"/>
          </a:xfrm>
          <a:custGeom>
            <a:avLst/>
            <a:gdLst>
              <a:gd name="T0" fmla="*/ 0 w 4"/>
              <a:gd name="T1" fmla="*/ 2147483647 h 7"/>
              <a:gd name="T2" fmla="*/ 2147483647 w 4"/>
              <a:gd name="T3" fmla="*/ 0 h 7"/>
              <a:gd name="T4" fmla="*/ 2147483647 w 4"/>
              <a:gd name="T5" fmla="*/ 0 h 7"/>
              <a:gd name="T6" fmla="*/ 2147483647 w 4"/>
              <a:gd name="T7" fmla="*/ 0 h 7"/>
              <a:gd name="T8" fmla="*/ 2147483647 w 4"/>
              <a:gd name="T9" fmla="*/ 2147483647 h 7"/>
              <a:gd name="T10" fmla="*/ 2147483647 w 4"/>
              <a:gd name="T11" fmla="*/ 2147483647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7"/>
              <a:gd name="T20" fmla="*/ 4 w 4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7">
                <a:moveTo>
                  <a:pt x="0" y="1"/>
                </a:moveTo>
                <a:lnTo>
                  <a:pt x="1" y="0"/>
                </a:lnTo>
                <a:lnTo>
                  <a:pt x="2" y="0"/>
                </a:lnTo>
                <a:lnTo>
                  <a:pt x="3" y="3"/>
                </a:lnTo>
                <a:lnTo>
                  <a:pt x="4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5" name="Freeform 1093"/>
          <xdr:cNvSpPr>
            <a:spLocks/>
          </xdr:cNvSpPr>
        </xdr:nvSpPr>
        <xdr:spPr bwMode="auto">
          <a:xfrm>
            <a:off x="6399647" y="5702769"/>
            <a:ext cx="9551" cy="29119"/>
          </a:xfrm>
          <a:custGeom>
            <a:avLst/>
            <a:gdLst>
              <a:gd name="T0" fmla="*/ 0 w 1"/>
              <a:gd name="T1" fmla="*/ 0 h 3"/>
              <a:gd name="T2" fmla="*/ 2147483647 w 1"/>
              <a:gd name="T3" fmla="*/ 2147483647 h 3"/>
              <a:gd name="T4" fmla="*/ 2147483647 w 1"/>
              <a:gd name="T5" fmla="*/ 2147483647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0" y="0"/>
                </a:moveTo>
                <a:lnTo>
                  <a:pt x="1" y="2"/>
                </a:lnTo>
                <a:lnTo>
                  <a:pt x="1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6" name="Freeform 1094"/>
          <xdr:cNvSpPr>
            <a:spLocks/>
          </xdr:cNvSpPr>
        </xdr:nvSpPr>
        <xdr:spPr bwMode="auto">
          <a:xfrm>
            <a:off x="6409198" y="5761006"/>
            <a:ext cx="57307" cy="58238"/>
          </a:xfrm>
          <a:custGeom>
            <a:avLst/>
            <a:gdLst>
              <a:gd name="T0" fmla="*/ 0 w 6"/>
              <a:gd name="T1" fmla="*/ 0 h 6"/>
              <a:gd name="T2" fmla="*/ 2147483647 w 6"/>
              <a:gd name="T3" fmla="*/ 2147483647 h 6"/>
              <a:gd name="T4" fmla="*/ 2147483647 w 6"/>
              <a:gd name="T5" fmla="*/ 2147483647 h 6"/>
              <a:gd name="T6" fmla="*/ 2147483647 w 6"/>
              <a:gd name="T7" fmla="*/ 2147483647 h 6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6"/>
              <a:gd name="T14" fmla="*/ 6 w 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6">
                <a:moveTo>
                  <a:pt x="0" y="0"/>
                </a:moveTo>
                <a:lnTo>
                  <a:pt x="1" y="1"/>
                </a:lnTo>
                <a:lnTo>
                  <a:pt x="3" y="6"/>
                </a:lnTo>
                <a:lnTo>
                  <a:pt x="6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7" name="Line 1095"/>
          <xdr:cNvSpPr>
            <a:spLocks noChangeShapeType="1"/>
          </xdr:cNvSpPr>
        </xdr:nvSpPr>
        <xdr:spPr bwMode="auto">
          <a:xfrm flipV="1">
            <a:off x="6495157" y="5799832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" name="Freeform 1096"/>
          <xdr:cNvSpPr>
            <a:spLocks/>
          </xdr:cNvSpPr>
        </xdr:nvSpPr>
        <xdr:spPr bwMode="auto">
          <a:xfrm>
            <a:off x="6533361" y="5828951"/>
            <a:ext cx="28652" cy="69892"/>
          </a:xfrm>
          <a:custGeom>
            <a:avLst/>
            <a:gdLst>
              <a:gd name="T0" fmla="*/ 0 w 3"/>
              <a:gd name="T1" fmla="*/ 0 h 7"/>
              <a:gd name="T2" fmla="*/ 2147483647 w 3"/>
              <a:gd name="T3" fmla="*/ 2147483647 h 7"/>
              <a:gd name="T4" fmla="*/ 2147483647 w 3"/>
              <a:gd name="T5" fmla="*/ 2147483647 h 7"/>
              <a:gd name="T6" fmla="*/ 2147483647 w 3"/>
              <a:gd name="T7" fmla="*/ 2147483647 h 7"/>
              <a:gd name="T8" fmla="*/ 2147483647 w 3"/>
              <a:gd name="T9" fmla="*/ 2147483647 h 7"/>
              <a:gd name="T10" fmla="*/ 2147483647 w 3"/>
              <a:gd name="T11" fmla="*/ 2147483647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7"/>
              <a:gd name="T20" fmla="*/ 3 w 3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7">
                <a:moveTo>
                  <a:pt x="0" y="0"/>
                </a:moveTo>
                <a:lnTo>
                  <a:pt x="1" y="1"/>
                </a:lnTo>
                <a:lnTo>
                  <a:pt x="3" y="4"/>
                </a:lnTo>
                <a:lnTo>
                  <a:pt x="1" y="4"/>
                </a:lnTo>
                <a:lnTo>
                  <a:pt x="2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" name="Freeform 1097"/>
          <xdr:cNvSpPr>
            <a:spLocks/>
          </xdr:cNvSpPr>
        </xdr:nvSpPr>
        <xdr:spPr bwMode="auto">
          <a:xfrm>
            <a:off x="6552463" y="5927962"/>
            <a:ext cx="9551" cy="19412"/>
          </a:xfrm>
          <a:custGeom>
            <a:avLst/>
            <a:gdLst>
              <a:gd name="T0" fmla="*/ 2147483647 w 1"/>
              <a:gd name="T1" fmla="*/ 0 h 2"/>
              <a:gd name="T2" fmla="*/ 0 w 1"/>
              <a:gd name="T3" fmla="*/ 0 h 2"/>
              <a:gd name="T4" fmla="*/ 0 w 1"/>
              <a:gd name="T5" fmla="*/ 2147483647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1" y="0"/>
                </a:moveTo>
                <a:lnTo>
                  <a:pt x="0" y="0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0" name="Freeform 1098"/>
          <xdr:cNvSpPr>
            <a:spLocks/>
          </xdr:cNvSpPr>
        </xdr:nvSpPr>
        <xdr:spPr bwMode="auto">
          <a:xfrm>
            <a:off x="6571565" y="5976493"/>
            <a:ext cx="38204" cy="89306"/>
          </a:xfrm>
          <a:custGeom>
            <a:avLst/>
            <a:gdLst>
              <a:gd name="T0" fmla="*/ 0 w 4"/>
              <a:gd name="T1" fmla="*/ 0 h 9"/>
              <a:gd name="T2" fmla="*/ 2147483647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2147483647 w 4"/>
              <a:gd name="T9" fmla="*/ 2147483647 h 9"/>
              <a:gd name="T10" fmla="*/ 2147483647 w 4"/>
              <a:gd name="T11" fmla="*/ 2147483647 h 9"/>
              <a:gd name="T12" fmla="*/ 2147483647 w 4"/>
              <a:gd name="T13" fmla="*/ 2147483647 h 9"/>
              <a:gd name="T14" fmla="*/ 2147483647 w 4"/>
              <a:gd name="T15" fmla="*/ 2147483647 h 9"/>
              <a:gd name="T16" fmla="*/ 2147483647 w 4"/>
              <a:gd name="T17" fmla="*/ 2147483647 h 9"/>
              <a:gd name="T18" fmla="*/ 2147483647 w 4"/>
              <a:gd name="T19" fmla="*/ 2147483647 h 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4"/>
              <a:gd name="T31" fmla="*/ 0 h 9"/>
              <a:gd name="T32" fmla="*/ 4 w 4"/>
              <a:gd name="T33" fmla="*/ 9 h 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4" h="9">
                <a:moveTo>
                  <a:pt x="0" y="0"/>
                </a:moveTo>
                <a:lnTo>
                  <a:pt x="1" y="1"/>
                </a:lnTo>
                <a:lnTo>
                  <a:pt x="2" y="2"/>
                </a:lnTo>
                <a:lnTo>
                  <a:pt x="2" y="3"/>
                </a:lnTo>
                <a:lnTo>
                  <a:pt x="2" y="4"/>
                </a:lnTo>
                <a:lnTo>
                  <a:pt x="3" y="6"/>
                </a:lnTo>
                <a:lnTo>
                  <a:pt x="4" y="8"/>
                </a:lnTo>
                <a:lnTo>
                  <a:pt x="4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1" name="Freeform 1099"/>
          <xdr:cNvSpPr>
            <a:spLocks/>
          </xdr:cNvSpPr>
        </xdr:nvSpPr>
        <xdr:spPr bwMode="auto">
          <a:xfrm>
            <a:off x="6619320" y="6085212"/>
            <a:ext cx="9551" cy="19412"/>
          </a:xfrm>
          <a:custGeom>
            <a:avLst/>
            <a:gdLst>
              <a:gd name="T0" fmla="*/ 0 w 1"/>
              <a:gd name="T1" fmla="*/ 0 h 2"/>
              <a:gd name="T2" fmla="*/ 2147483647 w 1"/>
              <a:gd name="T3" fmla="*/ 0 h 2"/>
              <a:gd name="T4" fmla="*/ 2147483647 w 1"/>
              <a:gd name="T5" fmla="*/ 2147483647 h 2"/>
              <a:gd name="T6" fmla="*/ 2147483647 w 1"/>
              <a:gd name="T7" fmla="*/ 2147483647 h 2"/>
              <a:gd name="T8" fmla="*/ 2147483647 w 1"/>
              <a:gd name="T9" fmla="*/ 2147483647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2"/>
              <a:gd name="T17" fmla="*/ 1 w 1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2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1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2" name="Freeform 1100"/>
          <xdr:cNvSpPr>
            <a:spLocks/>
          </xdr:cNvSpPr>
        </xdr:nvSpPr>
        <xdr:spPr bwMode="auto">
          <a:xfrm>
            <a:off x="6628870" y="6124037"/>
            <a:ext cx="38204" cy="89306"/>
          </a:xfrm>
          <a:custGeom>
            <a:avLst/>
            <a:gdLst>
              <a:gd name="T0" fmla="*/ 0 w 4"/>
              <a:gd name="T1" fmla="*/ 0 h 9"/>
              <a:gd name="T2" fmla="*/ 0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2147483647 w 4"/>
              <a:gd name="T9" fmla="*/ 2147483647 h 9"/>
              <a:gd name="T10" fmla="*/ 2147483647 w 4"/>
              <a:gd name="T11" fmla="*/ 2147483647 h 9"/>
              <a:gd name="T12" fmla="*/ 2147483647 w 4"/>
              <a:gd name="T13" fmla="*/ 2147483647 h 9"/>
              <a:gd name="T14" fmla="*/ 2147483647 w 4"/>
              <a:gd name="T15" fmla="*/ 2147483647 h 9"/>
              <a:gd name="T16" fmla="*/ 2147483647 w 4"/>
              <a:gd name="T17" fmla="*/ 2147483647 h 9"/>
              <a:gd name="T18" fmla="*/ 2147483647 w 4"/>
              <a:gd name="T19" fmla="*/ 2147483647 h 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4"/>
              <a:gd name="T31" fmla="*/ 0 h 9"/>
              <a:gd name="T32" fmla="*/ 4 w 4"/>
              <a:gd name="T33" fmla="*/ 9 h 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4" h="9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3"/>
                </a:lnTo>
                <a:lnTo>
                  <a:pt x="2" y="4"/>
                </a:lnTo>
                <a:lnTo>
                  <a:pt x="3" y="5"/>
                </a:lnTo>
                <a:lnTo>
                  <a:pt x="4" y="7"/>
                </a:lnTo>
                <a:lnTo>
                  <a:pt x="3" y="8"/>
                </a:lnTo>
                <a:lnTo>
                  <a:pt x="3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3" name="Freeform 1101"/>
          <xdr:cNvSpPr>
            <a:spLocks/>
          </xdr:cNvSpPr>
        </xdr:nvSpPr>
        <xdr:spPr bwMode="auto">
          <a:xfrm>
            <a:off x="6686177" y="6223049"/>
            <a:ext cx="28652" cy="19412"/>
          </a:xfrm>
          <a:custGeom>
            <a:avLst/>
            <a:gdLst>
              <a:gd name="T0" fmla="*/ 0 w 3"/>
              <a:gd name="T1" fmla="*/ 0 h 2"/>
              <a:gd name="T2" fmla="*/ 2147483647 w 3"/>
              <a:gd name="T3" fmla="*/ 2147483647 h 2"/>
              <a:gd name="T4" fmla="*/ 2147483647 w 3"/>
              <a:gd name="T5" fmla="*/ 2147483647 h 2"/>
              <a:gd name="T6" fmla="*/ 2147483647 w 3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2"/>
              <a:gd name="T14" fmla="*/ 3 w 3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2">
                <a:moveTo>
                  <a:pt x="0" y="0"/>
                </a:moveTo>
                <a:lnTo>
                  <a:pt x="1" y="1"/>
                </a:lnTo>
                <a:lnTo>
                  <a:pt x="2" y="2"/>
                </a:lnTo>
                <a:lnTo>
                  <a:pt x="3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4" name="Freeform 1102"/>
          <xdr:cNvSpPr>
            <a:spLocks/>
          </xdr:cNvSpPr>
        </xdr:nvSpPr>
        <xdr:spPr bwMode="auto">
          <a:xfrm>
            <a:off x="6743484" y="6252167"/>
            <a:ext cx="57307" cy="67944"/>
          </a:xfrm>
          <a:custGeom>
            <a:avLst/>
            <a:gdLst>
              <a:gd name="T0" fmla="*/ 0 w 6"/>
              <a:gd name="T1" fmla="*/ 0 h 7"/>
              <a:gd name="T2" fmla="*/ 2147483647 w 6"/>
              <a:gd name="T3" fmla="*/ 2147483647 h 7"/>
              <a:gd name="T4" fmla="*/ 2147483647 w 6"/>
              <a:gd name="T5" fmla="*/ 2147483647 h 7"/>
              <a:gd name="T6" fmla="*/ 2147483647 w 6"/>
              <a:gd name="T7" fmla="*/ 2147483647 h 7"/>
              <a:gd name="T8" fmla="*/ 2147483647 w 6"/>
              <a:gd name="T9" fmla="*/ 2147483647 h 7"/>
              <a:gd name="T10" fmla="*/ 2147483647 w 6"/>
              <a:gd name="T11" fmla="*/ 2147483647 h 7"/>
              <a:gd name="T12" fmla="*/ 2147483647 w 6"/>
              <a:gd name="T13" fmla="*/ 2147483647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7"/>
              <a:gd name="T23" fmla="*/ 6 w 6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7">
                <a:moveTo>
                  <a:pt x="0" y="0"/>
                </a:moveTo>
                <a:lnTo>
                  <a:pt x="2" y="1"/>
                </a:lnTo>
                <a:lnTo>
                  <a:pt x="3" y="1"/>
                </a:lnTo>
                <a:lnTo>
                  <a:pt x="3" y="2"/>
                </a:lnTo>
                <a:lnTo>
                  <a:pt x="5" y="5"/>
                </a:lnTo>
                <a:lnTo>
                  <a:pt x="6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5" name="Line 1103"/>
          <xdr:cNvSpPr>
            <a:spLocks noChangeShapeType="1"/>
          </xdr:cNvSpPr>
        </xdr:nvSpPr>
        <xdr:spPr bwMode="auto">
          <a:xfrm>
            <a:off x="6800789" y="6349230"/>
            <a:ext cx="0" cy="3106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" name="Freeform 1104"/>
          <xdr:cNvSpPr>
            <a:spLocks/>
          </xdr:cNvSpPr>
        </xdr:nvSpPr>
        <xdr:spPr bwMode="auto">
          <a:xfrm>
            <a:off x="6800789" y="6409417"/>
            <a:ext cx="57307" cy="38825"/>
          </a:xfrm>
          <a:custGeom>
            <a:avLst/>
            <a:gdLst>
              <a:gd name="T0" fmla="*/ 0 w 6"/>
              <a:gd name="T1" fmla="*/ 0 h 4"/>
              <a:gd name="T2" fmla="*/ 0 w 6"/>
              <a:gd name="T3" fmla="*/ 2147483647 h 4"/>
              <a:gd name="T4" fmla="*/ 0 w 6"/>
              <a:gd name="T5" fmla="*/ 2147483647 h 4"/>
              <a:gd name="T6" fmla="*/ 0 w 6"/>
              <a:gd name="T7" fmla="*/ 2147483647 h 4"/>
              <a:gd name="T8" fmla="*/ 2147483647 w 6"/>
              <a:gd name="T9" fmla="*/ 2147483647 h 4"/>
              <a:gd name="T10" fmla="*/ 2147483647 w 6"/>
              <a:gd name="T11" fmla="*/ 2147483647 h 4"/>
              <a:gd name="T12" fmla="*/ 2147483647 w 6"/>
              <a:gd name="T13" fmla="*/ 2147483647 h 4"/>
              <a:gd name="T14" fmla="*/ 2147483647 w 6"/>
              <a:gd name="T15" fmla="*/ 2147483647 h 4"/>
              <a:gd name="T16" fmla="*/ 2147483647 w 6"/>
              <a:gd name="T17" fmla="*/ 2147483647 h 4"/>
              <a:gd name="T18" fmla="*/ 2147483647 w 6"/>
              <a:gd name="T19" fmla="*/ 2147483647 h 4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4"/>
              <a:gd name="T32" fmla="*/ 6 w 6"/>
              <a:gd name="T33" fmla="*/ 4 h 4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4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3"/>
                </a:lnTo>
                <a:lnTo>
                  <a:pt x="2" y="4"/>
                </a:lnTo>
                <a:lnTo>
                  <a:pt x="4" y="4"/>
                </a:lnTo>
                <a:lnTo>
                  <a:pt x="5" y="4"/>
                </a:lnTo>
                <a:lnTo>
                  <a:pt x="6" y="4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7" name="Freeform 1105"/>
          <xdr:cNvSpPr>
            <a:spLocks/>
          </xdr:cNvSpPr>
        </xdr:nvSpPr>
        <xdr:spPr bwMode="auto">
          <a:xfrm>
            <a:off x="6884755" y="6457949"/>
            <a:ext cx="28652" cy="9707"/>
          </a:xfrm>
          <a:custGeom>
            <a:avLst/>
            <a:gdLst>
              <a:gd name="T0" fmla="*/ 0 w 3"/>
              <a:gd name="T1" fmla="*/ 0 h 1"/>
              <a:gd name="T2" fmla="*/ 0 w 3"/>
              <a:gd name="T3" fmla="*/ 0 h 1"/>
              <a:gd name="T4" fmla="*/ 2147483647 w 3"/>
              <a:gd name="T5" fmla="*/ 0 h 1"/>
              <a:gd name="T6" fmla="*/ 2147483647 w 3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0" y="0"/>
                </a:moveTo>
                <a:lnTo>
                  <a:pt x="0" y="0"/>
                </a:ln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8" name="Freeform 1106"/>
          <xdr:cNvSpPr>
            <a:spLocks/>
          </xdr:cNvSpPr>
        </xdr:nvSpPr>
        <xdr:spPr bwMode="auto">
          <a:xfrm>
            <a:off x="6942061" y="6467654"/>
            <a:ext cx="76409" cy="38825"/>
          </a:xfrm>
          <a:custGeom>
            <a:avLst/>
            <a:gdLst>
              <a:gd name="T0" fmla="*/ 0 w 8"/>
              <a:gd name="T1" fmla="*/ 0 h 4"/>
              <a:gd name="T2" fmla="*/ 2147483647 w 8"/>
              <a:gd name="T3" fmla="*/ 2147483647 h 4"/>
              <a:gd name="T4" fmla="*/ 2147483647 w 8"/>
              <a:gd name="T5" fmla="*/ 2147483647 h 4"/>
              <a:gd name="T6" fmla="*/ 2147483647 w 8"/>
              <a:gd name="T7" fmla="*/ 2147483647 h 4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4"/>
              <a:gd name="T14" fmla="*/ 8 w 8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4">
                <a:moveTo>
                  <a:pt x="0" y="0"/>
                </a:moveTo>
                <a:lnTo>
                  <a:pt x="5" y="2"/>
                </a:lnTo>
                <a:lnTo>
                  <a:pt x="8" y="3"/>
                </a:lnTo>
                <a:lnTo>
                  <a:pt x="8" y="4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" name="Line 1107"/>
          <xdr:cNvSpPr>
            <a:spLocks noChangeShapeType="1"/>
          </xdr:cNvSpPr>
        </xdr:nvSpPr>
        <xdr:spPr bwMode="auto">
          <a:xfrm>
            <a:off x="7047123" y="6516186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" name="Freeform 1108"/>
          <xdr:cNvSpPr>
            <a:spLocks/>
          </xdr:cNvSpPr>
        </xdr:nvSpPr>
        <xdr:spPr bwMode="auto">
          <a:xfrm>
            <a:off x="7104428" y="6525892"/>
            <a:ext cx="66857" cy="21362"/>
          </a:xfrm>
          <a:custGeom>
            <a:avLst/>
            <a:gdLst>
              <a:gd name="T0" fmla="*/ 0 w 7"/>
              <a:gd name="T1" fmla="*/ 0 h 2"/>
              <a:gd name="T2" fmla="*/ 2147483647 w 7"/>
              <a:gd name="T3" fmla="*/ 2147483647 h 2"/>
              <a:gd name="T4" fmla="*/ 2147483647 w 7"/>
              <a:gd name="T5" fmla="*/ 2147483647 h 2"/>
              <a:gd name="T6" fmla="*/ 2147483647 w 7"/>
              <a:gd name="T7" fmla="*/ 0 h 2"/>
              <a:gd name="T8" fmla="*/ 2147483647 w 7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2"/>
              <a:gd name="T17" fmla="*/ 7 w 7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2">
                <a:moveTo>
                  <a:pt x="0" y="0"/>
                </a:moveTo>
                <a:lnTo>
                  <a:pt x="1" y="1"/>
                </a:lnTo>
                <a:lnTo>
                  <a:pt x="3" y="2"/>
                </a:lnTo>
                <a:lnTo>
                  <a:pt x="3" y="0"/>
                </a:lnTo>
                <a:lnTo>
                  <a:pt x="7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1" name="Line 1109"/>
          <xdr:cNvSpPr>
            <a:spLocks noChangeShapeType="1"/>
          </xdr:cNvSpPr>
        </xdr:nvSpPr>
        <xdr:spPr bwMode="auto">
          <a:xfrm>
            <a:off x="7199939" y="6525892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1110"/>
          <xdr:cNvSpPr>
            <a:spLocks noChangeShapeType="1"/>
          </xdr:cNvSpPr>
        </xdr:nvSpPr>
        <xdr:spPr bwMode="auto">
          <a:xfrm>
            <a:off x="7257245" y="6525892"/>
            <a:ext cx="85959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1111"/>
          <xdr:cNvSpPr>
            <a:spLocks noChangeShapeType="1"/>
          </xdr:cNvSpPr>
        </xdr:nvSpPr>
        <xdr:spPr bwMode="auto">
          <a:xfrm>
            <a:off x="7371856" y="6525892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Freeform 1112"/>
          <xdr:cNvSpPr>
            <a:spLocks/>
          </xdr:cNvSpPr>
        </xdr:nvSpPr>
        <xdr:spPr bwMode="auto">
          <a:xfrm>
            <a:off x="7429163" y="6448241"/>
            <a:ext cx="9551" cy="77651"/>
          </a:xfrm>
          <a:custGeom>
            <a:avLst/>
            <a:gdLst>
              <a:gd name="T0" fmla="*/ 0 w 1"/>
              <a:gd name="T1" fmla="*/ 2147483647 h 8"/>
              <a:gd name="T2" fmla="*/ 2147483647 w 1"/>
              <a:gd name="T3" fmla="*/ 2147483647 h 8"/>
              <a:gd name="T4" fmla="*/ 2147483647 w 1"/>
              <a:gd name="T5" fmla="*/ 0 h 8"/>
              <a:gd name="T6" fmla="*/ 0 60000 65536"/>
              <a:gd name="T7" fmla="*/ 0 60000 65536"/>
              <a:gd name="T8" fmla="*/ 0 60000 65536"/>
              <a:gd name="T9" fmla="*/ 0 w 1"/>
              <a:gd name="T10" fmla="*/ 0 h 8"/>
              <a:gd name="T11" fmla="*/ 1 w 1"/>
              <a:gd name="T12" fmla="*/ 8 h 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8">
                <a:moveTo>
                  <a:pt x="0" y="8"/>
                </a:moveTo>
                <a:lnTo>
                  <a:pt x="1" y="8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5" name="Freeform 1113"/>
          <xdr:cNvSpPr>
            <a:spLocks/>
          </xdr:cNvSpPr>
        </xdr:nvSpPr>
        <xdr:spPr bwMode="auto">
          <a:xfrm>
            <a:off x="7438714" y="6399710"/>
            <a:ext cx="9551" cy="19412"/>
          </a:xfrm>
          <a:custGeom>
            <a:avLst/>
            <a:gdLst>
              <a:gd name="T0" fmla="*/ 0 w 1"/>
              <a:gd name="T1" fmla="*/ 2147483647 h 2"/>
              <a:gd name="T2" fmla="*/ 0 w 1"/>
              <a:gd name="T3" fmla="*/ 0 h 2"/>
              <a:gd name="T4" fmla="*/ 2147483647 w 1"/>
              <a:gd name="T5" fmla="*/ 0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0" y="2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6" name="Freeform 1114"/>
          <xdr:cNvSpPr>
            <a:spLocks/>
          </xdr:cNvSpPr>
        </xdr:nvSpPr>
        <xdr:spPr bwMode="auto">
          <a:xfrm>
            <a:off x="7476918" y="6399710"/>
            <a:ext cx="83966" cy="0"/>
          </a:xfrm>
          <a:custGeom>
            <a:avLst/>
            <a:gdLst>
              <a:gd name="T0" fmla="*/ 0 w 9"/>
              <a:gd name="T1" fmla="*/ 2147483647 w 9"/>
              <a:gd name="T2" fmla="*/ 2147483647 w 9"/>
              <a:gd name="T3" fmla="*/ 0 60000 65536"/>
              <a:gd name="T4" fmla="*/ 0 60000 65536"/>
              <a:gd name="T5" fmla="*/ 0 60000 65536"/>
              <a:gd name="T6" fmla="*/ 0 w 9"/>
              <a:gd name="T7" fmla="*/ 9 w 9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9">
                <a:moveTo>
                  <a:pt x="0" y="0"/>
                </a:moveTo>
                <a:lnTo>
                  <a:pt x="7" y="0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7" name="Line 1115"/>
          <xdr:cNvSpPr>
            <a:spLocks noChangeShapeType="1"/>
          </xdr:cNvSpPr>
        </xdr:nvSpPr>
        <xdr:spPr bwMode="auto">
          <a:xfrm>
            <a:off x="7589538" y="6399710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Freeform 1116"/>
          <xdr:cNvSpPr>
            <a:spLocks/>
          </xdr:cNvSpPr>
        </xdr:nvSpPr>
        <xdr:spPr bwMode="auto">
          <a:xfrm>
            <a:off x="7646843" y="6380298"/>
            <a:ext cx="66857" cy="29119"/>
          </a:xfrm>
          <a:custGeom>
            <a:avLst/>
            <a:gdLst>
              <a:gd name="T0" fmla="*/ 0 w 7"/>
              <a:gd name="T1" fmla="*/ 2147483647 h 3"/>
              <a:gd name="T2" fmla="*/ 0 w 7"/>
              <a:gd name="T3" fmla="*/ 2147483647 h 3"/>
              <a:gd name="T4" fmla="*/ 2147483647 w 7"/>
              <a:gd name="T5" fmla="*/ 0 h 3"/>
              <a:gd name="T6" fmla="*/ 2147483647 w 7"/>
              <a:gd name="T7" fmla="*/ 0 h 3"/>
              <a:gd name="T8" fmla="*/ 2147483647 w 7"/>
              <a:gd name="T9" fmla="*/ 0 h 3"/>
              <a:gd name="T10" fmla="*/ 2147483647 w 7"/>
              <a:gd name="T11" fmla="*/ 2147483647 h 3"/>
              <a:gd name="T12" fmla="*/ 2147483647 w 7"/>
              <a:gd name="T13" fmla="*/ 2147483647 h 3"/>
              <a:gd name="T14" fmla="*/ 2147483647 w 7"/>
              <a:gd name="T15" fmla="*/ 2147483647 h 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7"/>
              <a:gd name="T25" fmla="*/ 0 h 3"/>
              <a:gd name="T26" fmla="*/ 7 w 7"/>
              <a:gd name="T27" fmla="*/ 3 h 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7" h="3">
                <a:moveTo>
                  <a:pt x="0" y="3"/>
                </a:move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lnTo>
                  <a:pt x="3" y="1"/>
                </a:lnTo>
                <a:lnTo>
                  <a:pt x="4" y="2"/>
                </a:lnTo>
                <a:lnTo>
                  <a:pt x="7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9" name="Freeform 1117"/>
          <xdr:cNvSpPr>
            <a:spLocks/>
          </xdr:cNvSpPr>
        </xdr:nvSpPr>
        <xdr:spPr bwMode="auto">
          <a:xfrm>
            <a:off x="7742355" y="6428829"/>
            <a:ext cx="28652" cy="19412"/>
          </a:xfrm>
          <a:custGeom>
            <a:avLst/>
            <a:gdLst>
              <a:gd name="T0" fmla="*/ 0 w 3"/>
              <a:gd name="T1" fmla="*/ 0 h 2"/>
              <a:gd name="T2" fmla="*/ 2147483647 w 3"/>
              <a:gd name="T3" fmla="*/ 2147483647 h 2"/>
              <a:gd name="T4" fmla="*/ 2147483647 w 3"/>
              <a:gd name="T5" fmla="*/ 2147483647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0" y="0"/>
                </a:moveTo>
                <a:lnTo>
                  <a:pt x="1" y="1"/>
                </a:lnTo>
                <a:lnTo>
                  <a:pt x="3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0" name="Freeform 1118"/>
          <xdr:cNvSpPr>
            <a:spLocks/>
          </xdr:cNvSpPr>
        </xdr:nvSpPr>
        <xdr:spPr bwMode="auto">
          <a:xfrm>
            <a:off x="7799660" y="6438535"/>
            <a:ext cx="76409" cy="19412"/>
          </a:xfrm>
          <a:custGeom>
            <a:avLst/>
            <a:gdLst>
              <a:gd name="T0" fmla="*/ 0 w 8"/>
              <a:gd name="T1" fmla="*/ 2147483647 h 2"/>
              <a:gd name="T2" fmla="*/ 2147483647 w 8"/>
              <a:gd name="T3" fmla="*/ 2147483647 h 2"/>
              <a:gd name="T4" fmla="*/ 2147483647 w 8"/>
              <a:gd name="T5" fmla="*/ 0 h 2"/>
              <a:gd name="T6" fmla="*/ 2147483647 w 8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2"/>
              <a:gd name="T14" fmla="*/ 8 w 8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2">
                <a:moveTo>
                  <a:pt x="0" y="2"/>
                </a:moveTo>
                <a:lnTo>
                  <a:pt x="1" y="2"/>
                </a:lnTo>
                <a:lnTo>
                  <a:pt x="2" y="0"/>
                </a:lnTo>
                <a:lnTo>
                  <a:pt x="8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1" name="Line 1119"/>
          <xdr:cNvSpPr>
            <a:spLocks noChangeShapeType="1"/>
          </xdr:cNvSpPr>
        </xdr:nvSpPr>
        <xdr:spPr bwMode="auto">
          <a:xfrm>
            <a:off x="7904721" y="6438535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Freeform 1120"/>
          <xdr:cNvSpPr>
            <a:spLocks/>
          </xdr:cNvSpPr>
        </xdr:nvSpPr>
        <xdr:spPr bwMode="auto">
          <a:xfrm>
            <a:off x="7962027" y="6428829"/>
            <a:ext cx="66857" cy="19412"/>
          </a:xfrm>
          <a:custGeom>
            <a:avLst/>
            <a:gdLst>
              <a:gd name="T0" fmla="*/ 0 w 7"/>
              <a:gd name="T1" fmla="*/ 2147483647 h 2"/>
              <a:gd name="T2" fmla="*/ 0 w 7"/>
              <a:gd name="T3" fmla="*/ 0 h 2"/>
              <a:gd name="T4" fmla="*/ 0 w 7"/>
              <a:gd name="T5" fmla="*/ 0 h 2"/>
              <a:gd name="T6" fmla="*/ 2147483647 w 7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7"/>
              <a:gd name="T13" fmla="*/ 0 h 2"/>
              <a:gd name="T14" fmla="*/ 7 w 7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" h="2">
                <a:moveTo>
                  <a:pt x="0" y="2"/>
                </a:moveTo>
                <a:lnTo>
                  <a:pt x="0" y="0"/>
                </a:lnTo>
                <a:lnTo>
                  <a:pt x="7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3" name="Line 1121"/>
          <xdr:cNvSpPr>
            <a:spLocks noChangeShapeType="1"/>
          </xdr:cNvSpPr>
        </xdr:nvSpPr>
        <xdr:spPr bwMode="auto">
          <a:xfrm>
            <a:off x="8057538" y="6428829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Freeform 1122"/>
          <xdr:cNvSpPr>
            <a:spLocks/>
          </xdr:cNvSpPr>
        </xdr:nvSpPr>
        <xdr:spPr bwMode="auto">
          <a:xfrm>
            <a:off x="8114843" y="6438535"/>
            <a:ext cx="85959" cy="9707"/>
          </a:xfrm>
          <a:custGeom>
            <a:avLst/>
            <a:gdLst>
              <a:gd name="T0" fmla="*/ 0 w 9"/>
              <a:gd name="T1" fmla="*/ 0 h 1"/>
              <a:gd name="T2" fmla="*/ 2147483647 w 9"/>
              <a:gd name="T3" fmla="*/ 0 h 1"/>
              <a:gd name="T4" fmla="*/ 2147483647 w 9"/>
              <a:gd name="T5" fmla="*/ 0 h 1"/>
              <a:gd name="T6" fmla="*/ 2147483647 w 9"/>
              <a:gd name="T7" fmla="*/ 2147483647 h 1"/>
              <a:gd name="T8" fmla="*/ 2147483647 w 9"/>
              <a:gd name="T9" fmla="*/ 2147483647 h 1"/>
              <a:gd name="T10" fmla="*/ 2147483647 w 9"/>
              <a:gd name="T11" fmla="*/ 2147483647 h 1"/>
              <a:gd name="T12" fmla="*/ 2147483647 w 9"/>
              <a:gd name="T13" fmla="*/ 2147483647 h 1"/>
              <a:gd name="T14" fmla="*/ 2147483647 w 9"/>
              <a:gd name="T15" fmla="*/ 2147483647 h 1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9"/>
              <a:gd name="T25" fmla="*/ 0 h 1"/>
              <a:gd name="T26" fmla="*/ 9 w 9"/>
              <a:gd name="T27" fmla="*/ 1 h 1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9" h="1">
                <a:moveTo>
                  <a:pt x="0" y="0"/>
                </a:moveTo>
                <a:lnTo>
                  <a:pt x="1" y="0"/>
                </a:lnTo>
                <a:lnTo>
                  <a:pt x="4" y="1"/>
                </a:lnTo>
                <a:lnTo>
                  <a:pt x="6" y="1"/>
                </a:lnTo>
                <a:lnTo>
                  <a:pt x="9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5" name="Freeform 1123"/>
          <xdr:cNvSpPr>
            <a:spLocks/>
          </xdr:cNvSpPr>
        </xdr:nvSpPr>
        <xdr:spPr bwMode="auto">
          <a:xfrm>
            <a:off x="8229457" y="6457949"/>
            <a:ext cx="26659" cy="19412"/>
          </a:xfrm>
          <a:custGeom>
            <a:avLst/>
            <a:gdLst>
              <a:gd name="T0" fmla="*/ 0 w 3"/>
              <a:gd name="T1" fmla="*/ 0 h 2"/>
              <a:gd name="T2" fmla="*/ 2147483647 w 3"/>
              <a:gd name="T3" fmla="*/ 2147483647 h 2"/>
              <a:gd name="T4" fmla="*/ 2147483647 w 3"/>
              <a:gd name="T5" fmla="*/ 2147483647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0" y="0"/>
                </a:moveTo>
                <a:lnTo>
                  <a:pt x="1" y="1"/>
                </a:lnTo>
                <a:lnTo>
                  <a:pt x="3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6" name="Freeform 1124"/>
          <xdr:cNvSpPr>
            <a:spLocks/>
          </xdr:cNvSpPr>
        </xdr:nvSpPr>
        <xdr:spPr bwMode="auto">
          <a:xfrm>
            <a:off x="8284768" y="6487067"/>
            <a:ext cx="85959" cy="0"/>
          </a:xfrm>
          <a:custGeom>
            <a:avLst/>
            <a:gdLst>
              <a:gd name="T0" fmla="*/ 0 w 9"/>
              <a:gd name="T1" fmla="*/ 2147483647 w 9"/>
              <a:gd name="T2" fmla="*/ 2147483647 w 9"/>
              <a:gd name="T3" fmla="*/ 2147483647 w 9"/>
              <a:gd name="T4" fmla="*/ 2147483647 w 9"/>
              <a:gd name="T5" fmla="*/ 2147483647 w 9"/>
              <a:gd name="T6" fmla="*/ 2147483647 w 9"/>
              <a:gd name="T7" fmla="*/ 2147483647 w 9"/>
              <a:gd name="T8" fmla="*/ 0 60000 65536"/>
              <a:gd name="T9" fmla="*/ 0 60000 6553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60000 65536"/>
              <a:gd name="T16" fmla="*/ 0 w 9"/>
              <a:gd name="T17" fmla="*/ 9 w 9"/>
            </a:gdLst>
            <a:ahLst/>
            <a:cxnLst>
              <a:cxn ang="T8">
                <a:pos x="T0" y="0"/>
              </a:cxn>
              <a:cxn ang="T9">
                <a:pos x="T1" y="0"/>
              </a:cxn>
              <a:cxn ang="T10">
                <a:pos x="T2" y="0"/>
              </a:cxn>
              <a:cxn ang="T11">
                <a:pos x="T3" y="0"/>
              </a:cxn>
              <a:cxn ang="T12">
                <a:pos x="T4" y="0"/>
              </a:cxn>
              <a:cxn ang="T13">
                <a:pos x="T5" y="0"/>
              </a:cxn>
              <a:cxn ang="T14">
                <a:pos x="T6" y="0"/>
              </a:cxn>
              <a:cxn ang="T15">
                <a:pos x="T7" y="0"/>
              </a:cxn>
            </a:cxnLst>
            <a:rect l="T16" t="0" r="T17" b="0"/>
            <a:pathLst>
              <a:path w="9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  <a:lnTo>
                  <a:pt x="6" y="0"/>
                </a:lnTo>
                <a:lnTo>
                  <a:pt x="7" y="0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7" name="Freeform 1125"/>
          <xdr:cNvSpPr>
            <a:spLocks/>
          </xdr:cNvSpPr>
        </xdr:nvSpPr>
        <xdr:spPr bwMode="auto">
          <a:xfrm>
            <a:off x="8399381" y="6487067"/>
            <a:ext cx="28652" cy="9707"/>
          </a:xfrm>
          <a:custGeom>
            <a:avLst/>
            <a:gdLst>
              <a:gd name="T0" fmla="*/ 0 w 3"/>
              <a:gd name="T1" fmla="*/ 0 h 1"/>
              <a:gd name="T2" fmla="*/ 2147483647 w 3"/>
              <a:gd name="T3" fmla="*/ 0 h 1"/>
              <a:gd name="T4" fmla="*/ 2147483647 w 3"/>
              <a:gd name="T5" fmla="*/ 2147483647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0" y="0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" name="Freeform 1126"/>
          <xdr:cNvSpPr>
            <a:spLocks/>
          </xdr:cNvSpPr>
        </xdr:nvSpPr>
        <xdr:spPr bwMode="auto">
          <a:xfrm>
            <a:off x="8428034" y="6390004"/>
            <a:ext cx="9551" cy="77651"/>
          </a:xfrm>
          <a:custGeom>
            <a:avLst/>
            <a:gdLst>
              <a:gd name="T0" fmla="*/ 0 w 1"/>
              <a:gd name="T1" fmla="*/ 2147483647 h 8"/>
              <a:gd name="T2" fmla="*/ 0 w 1"/>
              <a:gd name="T3" fmla="*/ 0 h 8"/>
              <a:gd name="T4" fmla="*/ 2147483647 w 1"/>
              <a:gd name="T5" fmla="*/ 0 h 8"/>
              <a:gd name="T6" fmla="*/ 0 60000 65536"/>
              <a:gd name="T7" fmla="*/ 0 60000 65536"/>
              <a:gd name="T8" fmla="*/ 0 60000 65536"/>
              <a:gd name="T9" fmla="*/ 0 w 1"/>
              <a:gd name="T10" fmla="*/ 0 h 8"/>
              <a:gd name="T11" fmla="*/ 1 w 1"/>
              <a:gd name="T12" fmla="*/ 8 h 8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8">
                <a:moveTo>
                  <a:pt x="0" y="8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9" name="Freeform 1127"/>
          <xdr:cNvSpPr>
            <a:spLocks/>
          </xdr:cNvSpPr>
        </xdr:nvSpPr>
        <xdr:spPr bwMode="auto">
          <a:xfrm>
            <a:off x="8466238" y="6390004"/>
            <a:ext cx="28652" cy="0"/>
          </a:xfrm>
          <a:custGeom>
            <a:avLst/>
            <a:gdLst>
              <a:gd name="T0" fmla="*/ 0 w 3"/>
              <a:gd name="T1" fmla="*/ 2147483647 w 3"/>
              <a:gd name="T2" fmla="*/ 2147483647 w 3"/>
              <a:gd name="T3" fmla="*/ 0 60000 65536"/>
              <a:gd name="T4" fmla="*/ 0 60000 65536"/>
              <a:gd name="T5" fmla="*/ 0 60000 65536"/>
              <a:gd name="T6" fmla="*/ 0 w 3"/>
              <a:gd name="T7" fmla="*/ 3 w 3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3">
                <a:moveTo>
                  <a:pt x="0" y="0"/>
                </a:moveTo>
                <a:lnTo>
                  <a:pt x="1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0" name="Freeform 1128"/>
          <xdr:cNvSpPr>
            <a:spLocks/>
          </xdr:cNvSpPr>
        </xdr:nvSpPr>
        <xdr:spPr bwMode="auto">
          <a:xfrm>
            <a:off x="8523545" y="6368643"/>
            <a:ext cx="85959" cy="21361"/>
          </a:xfrm>
          <a:custGeom>
            <a:avLst/>
            <a:gdLst>
              <a:gd name="T0" fmla="*/ 0 w 9"/>
              <a:gd name="T1" fmla="*/ 2147483647 h 2"/>
              <a:gd name="T2" fmla="*/ 2147483647 w 9"/>
              <a:gd name="T3" fmla="*/ 2147483647 h 2"/>
              <a:gd name="T4" fmla="*/ 2147483647 w 9"/>
              <a:gd name="T5" fmla="*/ 2147483647 h 2"/>
              <a:gd name="T6" fmla="*/ 2147483647 w 9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2"/>
              <a:gd name="T14" fmla="*/ 9 w 9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2">
                <a:moveTo>
                  <a:pt x="0" y="2"/>
                </a:moveTo>
                <a:lnTo>
                  <a:pt x="2" y="2"/>
                </a:lnTo>
                <a:lnTo>
                  <a:pt x="6" y="1"/>
                </a:lnTo>
                <a:lnTo>
                  <a:pt x="9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1" name="Freeform 1129"/>
          <xdr:cNvSpPr>
            <a:spLocks/>
          </xdr:cNvSpPr>
        </xdr:nvSpPr>
        <xdr:spPr bwMode="auto">
          <a:xfrm>
            <a:off x="8638157" y="6320111"/>
            <a:ext cx="28652" cy="29119"/>
          </a:xfrm>
          <a:custGeom>
            <a:avLst/>
            <a:gdLst>
              <a:gd name="T0" fmla="*/ 0 w 3"/>
              <a:gd name="T1" fmla="*/ 2147483647 h 3"/>
              <a:gd name="T2" fmla="*/ 2147483647 w 3"/>
              <a:gd name="T3" fmla="*/ 2147483647 h 3"/>
              <a:gd name="T4" fmla="*/ 2147483647 w 3"/>
              <a:gd name="T5" fmla="*/ 0 h 3"/>
              <a:gd name="T6" fmla="*/ 0 60000 65536"/>
              <a:gd name="T7" fmla="*/ 0 60000 65536"/>
              <a:gd name="T8" fmla="*/ 0 60000 65536"/>
              <a:gd name="T9" fmla="*/ 0 w 3"/>
              <a:gd name="T10" fmla="*/ 0 h 3"/>
              <a:gd name="T11" fmla="*/ 3 w 3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3">
                <a:moveTo>
                  <a:pt x="0" y="3"/>
                </a:moveTo>
                <a:lnTo>
                  <a:pt x="2" y="1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2" name="Freeform 1130"/>
          <xdr:cNvSpPr>
            <a:spLocks/>
          </xdr:cNvSpPr>
        </xdr:nvSpPr>
        <xdr:spPr bwMode="auto">
          <a:xfrm>
            <a:off x="8695463" y="6203636"/>
            <a:ext cx="47755" cy="87357"/>
          </a:xfrm>
          <a:custGeom>
            <a:avLst/>
            <a:gdLst>
              <a:gd name="T0" fmla="*/ 0 w 5"/>
              <a:gd name="T1" fmla="*/ 2147483647 h 9"/>
              <a:gd name="T2" fmla="*/ 2147483647 w 5"/>
              <a:gd name="T3" fmla="*/ 2147483647 h 9"/>
              <a:gd name="T4" fmla="*/ 2147483647 w 5"/>
              <a:gd name="T5" fmla="*/ 2147483647 h 9"/>
              <a:gd name="T6" fmla="*/ 2147483647 w 5"/>
              <a:gd name="T7" fmla="*/ 2147483647 h 9"/>
              <a:gd name="T8" fmla="*/ 2147483647 w 5"/>
              <a:gd name="T9" fmla="*/ 2147483647 h 9"/>
              <a:gd name="T10" fmla="*/ 2147483647 w 5"/>
              <a:gd name="T11" fmla="*/ 2147483647 h 9"/>
              <a:gd name="T12" fmla="*/ 2147483647 w 5"/>
              <a:gd name="T13" fmla="*/ 2147483647 h 9"/>
              <a:gd name="T14" fmla="*/ 2147483647 w 5"/>
              <a:gd name="T15" fmla="*/ 0 h 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"/>
              <a:gd name="T25" fmla="*/ 0 h 9"/>
              <a:gd name="T26" fmla="*/ 5 w 5"/>
              <a:gd name="T27" fmla="*/ 9 h 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" h="9">
                <a:moveTo>
                  <a:pt x="0" y="9"/>
                </a:moveTo>
                <a:lnTo>
                  <a:pt x="1" y="8"/>
                </a:lnTo>
                <a:lnTo>
                  <a:pt x="2" y="7"/>
                </a:lnTo>
                <a:lnTo>
                  <a:pt x="3" y="6"/>
                </a:lnTo>
                <a:lnTo>
                  <a:pt x="4" y="3"/>
                </a:lnTo>
                <a:lnTo>
                  <a:pt x="4" y="2"/>
                </a:lnTo>
                <a:lnTo>
                  <a:pt x="5" y="1"/>
                </a:lnTo>
                <a:lnTo>
                  <a:pt x="5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3" name="Freeform 1131"/>
          <xdr:cNvSpPr>
            <a:spLocks/>
          </xdr:cNvSpPr>
        </xdr:nvSpPr>
        <xdr:spPr bwMode="auto">
          <a:xfrm>
            <a:off x="8743218" y="6153155"/>
            <a:ext cx="19103" cy="19412"/>
          </a:xfrm>
          <a:custGeom>
            <a:avLst/>
            <a:gdLst>
              <a:gd name="T0" fmla="*/ 0 w 2"/>
              <a:gd name="T1" fmla="*/ 2147483647 h 2"/>
              <a:gd name="T2" fmla="*/ 0 w 2"/>
              <a:gd name="T3" fmla="*/ 2147483647 h 2"/>
              <a:gd name="T4" fmla="*/ 2147483647 w 2"/>
              <a:gd name="T5" fmla="*/ 0 h 2"/>
              <a:gd name="T6" fmla="*/ 0 60000 65536"/>
              <a:gd name="T7" fmla="*/ 0 60000 65536"/>
              <a:gd name="T8" fmla="*/ 0 60000 65536"/>
              <a:gd name="T9" fmla="*/ 0 w 2"/>
              <a:gd name="T10" fmla="*/ 0 h 2"/>
              <a:gd name="T11" fmla="*/ 2 w 2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2">
                <a:moveTo>
                  <a:pt x="0" y="2"/>
                </a:moveTo>
                <a:lnTo>
                  <a:pt x="0" y="1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4" name="Freeform 1132"/>
          <xdr:cNvSpPr>
            <a:spLocks/>
          </xdr:cNvSpPr>
        </xdr:nvSpPr>
        <xdr:spPr bwMode="auto">
          <a:xfrm>
            <a:off x="8781422" y="6046387"/>
            <a:ext cx="28652" cy="77651"/>
          </a:xfrm>
          <a:custGeom>
            <a:avLst/>
            <a:gdLst>
              <a:gd name="T0" fmla="*/ 0 w 3"/>
              <a:gd name="T1" fmla="*/ 2147483647 h 8"/>
              <a:gd name="T2" fmla="*/ 0 w 3"/>
              <a:gd name="T3" fmla="*/ 2147483647 h 8"/>
              <a:gd name="T4" fmla="*/ 2147483647 w 3"/>
              <a:gd name="T5" fmla="*/ 2147483647 h 8"/>
              <a:gd name="T6" fmla="*/ 2147483647 w 3"/>
              <a:gd name="T7" fmla="*/ 2147483647 h 8"/>
              <a:gd name="T8" fmla="*/ 2147483647 w 3"/>
              <a:gd name="T9" fmla="*/ 2147483647 h 8"/>
              <a:gd name="T10" fmla="*/ 2147483647 w 3"/>
              <a:gd name="T11" fmla="*/ 2147483647 h 8"/>
              <a:gd name="T12" fmla="*/ 2147483647 w 3"/>
              <a:gd name="T13" fmla="*/ 2147483647 h 8"/>
              <a:gd name="T14" fmla="*/ 2147483647 w 3"/>
              <a:gd name="T15" fmla="*/ 0 h 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"/>
              <a:gd name="T25" fmla="*/ 0 h 8"/>
              <a:gd name="T26" fmla="*/ 3 w 3"/>
              <a:gd name="T27" fmla="*/ 8 h 8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" h="8">
                <a:moveTo>
                  <a:pt x="0" y="8"/>
                </a:moveTo>
                <a:lnTo>
                  <a:pt x="0" y="6"/>
                </a:lnTo>
                <a:lnTo>
                  <a:pt x="1" y="5"/>
                </a:lnTo>
                <a:lnTo>
                  <a:pt x="1" y="3"/>
                </a:lnTo>
                <a:lnTo>
                  <a:pt x="2" y="3"/>
                </a:lnTo>
                <a:lnTo>
                  <a:pt x="2" y="2"/>
                </a:lnTo>
                <a:lnTo>
                  <a:pt x="2" y="1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5" name="Freeform 1133"/>
          <xdr:cNvSpPr>
            <a:spLocks/>
          </xdr:cNvSpPr>
        </xdr:nvSpPr>
        <xdr:spPr bwMode="auto">
          <a:xfrm>
            <a:off x="8819626" y="5995906"/>
            <a:ext cx="0" cy="29119"/>
          </a:xfrm>
          <a:custGeom>
            <a:avLst/>
            <a:gdLst>
              <a:gd name="T0" fmla="*/ 2147483647 h 3"/>
              <a:gd name="T1" fmla="*/ 2147483647 h 3"/>
              <a:gd name="T2" fmla="*/ 2147483647 h 3"/>
              <a:gd name="T3" fmla="*/ 2147483647 h 3"/>
              <a:gd name="T4" fmla="*/ 0 h 3"/>
              <a:gd name="T5" fmla="*/ 0 60000 65536"/>
              <a:gd name="T6" fmla="*/ 0 60000 65536"/>
              <a:gd name="T7" fmla="*/ 0 60000 65536"/>
              <a:gd name="T8" fmla="*/ 0 60000 65536"/>
              <a:gd name="T9" fmla="*/ 0 60000 65536"/>
              <a:gd name="T10" fmla="*/ 0 h 3"/>
              <a:gd name="T11" fmla="*/ 3 h 3"/>
            </a:gdLst>
            <a:ahLst/>
            <a:cxnLst>
              <a:cxn ang="T5">
                <a:pos x="0" y="T0"/>
              </a:cxn>
              <a:cxn ang="T6">
                <a:pos x="0" y="T1"/>
              </a:cxn>
              <a:cxn ang="T7">
                <a:pos x="0" y="T2"/>
              </a:cxn>
              <a:cxn ang="T8">
                <a:pos x="0" y="T3"/>
              </a:cxn>
              <a:cxn ang="T9">
                <a:pos x="0" y="T4"/>
              </a:cxn>
            </a:cxnLst>
            <a:rect l="0" t="T10" r="0" b="T11"/>
            <a:pathLst>
              <a:path h="3">
                <a:moveTo>
                  <a:pt x="0" y="3"/>
                </a:moveTo>
                <a:lnTo>
                  <a:pt x="0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" name="Freeform 1134"/>
          <xdr:cNvSpPr>
            <a:spLocks/>
          </xdr:cNvSpPr>
        </xdr:nvSpPr>
        <xdr:spPr bwMode="auto">
          <a:xfrm>
            <a:off x="8819626" y="5908550"/>
            <a:ext cx="66857" cy="67944"/>
          </a:xfrm>
          <a:custGeom>
            <a:avLst/>
            <a:gdLst>
              <a:gd name="T0" fmla="*/ 0 w 7"/>
              <a:gd name="T1" fmla="*/ 2147483647 h 7"/>
              <a:gd name="T2" fmla="*/ 2147483647 w 7"/>
              <a:gd name="T3" fmla="*/ 2147483647 h 7"/>
              <a:gd name="T4" fmla="*/ 2147483647 w 7"/>
              <a:gd name="T5" fmla="*/ 2147483647 h 7"/>
              <a:gd name="T6" fmla="*/ 2147483647 w 7"/>
              <a:gd name="T7" fmla="*/ 2147483647 h 7"/>
              <a:gd name="T8" fmla="*/ 2147483647 w 7"/>
              <a:gd name="T9" fmla="*/ 2147483647 h 7"/>
              <a:gd name="T10" fmla="*/ 2147483647 w 7"/>
              <a:gd name="T11" fmla="*/ 0 h 7"/>
              <a:gd name="T12" fmla="*/ 2147483647 w 7"/>
              <a:gd name="T13" fmla="*/ 0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7"/>
              <a:gd name="T22" fmla="*/ 0 h 7"/>
              <a:gd name="T23" fmla="*/ 7 w 7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7" h="7">
                <a:moveTo>
                  <a:pt x="0" y="7"/>
                </a:moveTo>
                <a:lnTo>
                  <a:pt x="1" y="5"/>
                </a:lnTo>
                <a:lnTo>
                  <a:pt x="2" y="4"/>
                </a:lnTo>
                <a:lnTo>
                  <a:pt x="3" y="2"/>
                </a:lnTo>
                <a:lnTo>
                  <a:pt x="4" y="1"/>
                </a:lnTo>
                <a:lnTo>
                  <a:pt x="6" y="0"/>
                </a:lnTo>
                <a:lnTo>
                  <a:pt x="7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" name="Line 1135"/>
          <xdr:cNvSpPr>
            <a:spLocks noChangeShapeType="1"/>
          </xdr:cNvSpPr>
        </xdr:nvSpPr>
        <xdr:spPr bwMode="auto">
          <a:xfrm>
            <a:off x="8915136" y="5908550"/>
            <a:ext cx="2666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" name="Freeform 1136"/>
          <xdr:cNvSpPr>
            <a:spLocks/>
          </xdr:cNvSpPr>
        </xdr:nvSpPr>
        <xdr:spPr bwMode="auto">
          <a:xfrm>
            <a:off x="8970450" y="5908550"/>
            <a:ext cx="57307" cy="29119"/>
          </a:xfrm>
          <a:custGeom>
            <a:avLst/>
            <a:gdLst>
              <a:gd name="T0" fmla="*/ 0 w 6"/>
              <a:gd name="T1" fmla="*/ 2147483647 h 3"/>
              <a:gd name="T2" fmla="*/ 2147483647 w 6"/>
              <a:gd name="T3" fmla="*/ 2147483647 h 3"/>
              <a:gd name="T4" fmla="*/ 2147483647 w 6"/>
              <a:gd name="T5" fmla="*/ 2147483647 h 3"/>
              <a:gd name="T6" fmla="*/ 2147483647 w 6"/>
              <a:gd name="T7" fmla="*/ 2147483647 h 3"/>
              <a:gd name="T8" fmla="*/ 2147483647 w 6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3"/>
              <a:gd name="T17" fmla="*/ 6 w 6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3">
                <a:moveTo>
                  <a:pt x="0" y="1"/>
                </a:moveTo>
                <a:lnTo>
                  <a:pt x="3" y="2"/>
                </a:lnTo>
                <a:lnTo>
                  <a:pt x="4" y="2"/>
                </a:lnTo>
                <a:lnTo>
                  <a:pt x="6" y="3"/>
                </a:lnTo>
                <a:lnTo>
                  <a:pt x="5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9" name="Line 1137"/>
          <xdr:cNvSpPr>
            <a:spLocks noChangeShapeType="1"/>
          </xdr:cNvSpPr>
        </xdr:nvSpPr>
        <xdr:spPr bwMode="auto">
          <a:xfrm>
            <a:off x="9046857" y="5908550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Freeform 1138"/>
          <xdr:cNvSpPr>
            <a:spLocks/>
          </xdr:cNvSpPr>
        </xdr:nvSpPr>
        <xdr:spPr bwMode="auto">
          <a:xfrm>
            <a:off x="9104164" y="5828951"/>
            <a:ext cx="19103" cy="89306"/>
          </a:xfrm>
          <a:custGeom>
            <a:avLst/>
            <a:gdLst>
              <a:gd name="T0" fmla="*/ 0 w 2"/>
              <a:gd name="T1" fmla="*/ 2147483647 h 9"/>
              <a:gd name="T2" fmla="*/ 2147483647 w 2"/>
              <a:gd name="T3" fmla="*/ 2147483647 h 9"/>
              <a:gd name="T4" fmla="*/ 2147483647 w 2"/>
              <a:gd name="T5" fmla="*/ 0 h 9"/>
              <a:gd name="T6" fmla="*/ 0 60000 65536"/>
              <a:gd name="T7" fmla="*/ 0 60000 65536"/>
              <a:gd name="T8" fmla="*/ 0 60000 65536"/>
              <a:gd name="T9" fmla="*/ 0 w 2"/>
              <a:gd name="T10" fmla="*/ 0 h 9"/>
              <a:gd name="T11" fmla="*/ 2 w 2"/>
              <a:gd name="T12" fmla="*/ 9 h 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9">
                <a:moveTo>
                  <a:pt x="0" y="9"/>
                </a:moveTo>
                <a:lnTo>
                  <a:pt x="1" y="3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1" name="Line 1139"/>
          <xdr:cNvSpPr>
            <a:spLocks noChangeShapeType="1"/>
          </xdr:cNvSpPr>
        </xdr:nvSpPr>
        <xdr:spPr bwMode="auto">
          <a:xfrm>
            <a:off x="9151919" y="5828951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" name="Freeform 1140"/>
          <xdr:cNvSpPr>
            <a:spLocks/>
          </xdr:cNvSpPr>
        </xdr:nvSpPr>
        <xdr:spPr bwMode="auto">
          <a:xfrm>
            <a:off x="9209225" y="5761006"/>
            <a:ext cx="38204" cy="77651"/>
          </a:xfrm>
          <a:custGeom>
            <a:avLst/>
            <a:gdLst>
              <a:gd name="T0" fmla="*/ 0 w 4"/>
              <a:gd name="T1" fmla="*/ 2147483647 h 8"/>
              <a:gd name="T2" fmla="*/ 2147483647 w 4"/>
              <a:gd name="T3" fmla="*/ 2147483647 h 8"/>
              <a:gd name="T4" fmla="*/ 0 w 4"/>
              <a:gd name="T5" fmla="*/ 2147483647 h 8"/>
              <a:gd name="T6" fmla="*/ 2147483647 w 4"/>
              <a:gd name="T7" fmla="*/ 2147483647 h 8"/>
              <a:gd name="T8" fmla="*/ 2147483647 w 4"/>
              <a:gd name="T9" fmla="*/ 2147483647 h 8"/>
              <a:gd name="T10" fmla="*/ 2147483647 w 4"/>
              <a:gd name="T11" fmla="*/ 2147483647 h 8"/>
              <a:gd name="T12" fmla="*/ 2147483647 w 4"/>
              <a:gd name="T13" fmla="*/ 0 h 8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8"/>
              <a:gd name="T23" fmla="*/ 4 w 4"/>
              <a:gd name="T24" fmla="*/ 8 h 8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8">
                <a:moveTo>
                  <a:pt x="0" y="7"/>
                </a:moveTo>
                <a:lnTo>
                  <a:pt x="1" y="8"/>
                </a:lnTo>
                <a:lnTo>
                  <a:pt x="0" y="6"/>
                </a:lnTo>
                <a:lnTo>
                  <a:pt x="1" y="5"/>
                </a:lnTo>
                <a:lnTo>
                  <a:pt x="4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3" name="Line 1141"/>
          <xdr:cNvSpPr>
            <a:spLocks noChangeShapeType="1"/>
          </xdr:cNvSpPr>
        </xdr:nvSpPr>
        <xdr:spPr bwMode="auto">
          <a:xfrm>
            <a:off x="9276082" y="5770712"/>
            <a:ext cx="28652" cy="19412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Freeform 1142"/>
          <xdr:cNvSpPr>
            <a:spLocks/>
          </xdr:cNvSpPr>
        </xdr:nvSpPr>
        <xdr:spPr bwMode="auto">
          <a:xfrm>
            <a:off x="9323837" y="5671700"/>
            <a:ext cx="47755" cy="89306"/>
          </a:xfrm>
          <a:custGeom>
            <a:avLst/>
            <a:gdLst>
              <a:gd name="T0" fmla="*/ 0 w 5"/>
              <a:gd name="T1" fmla="*/ 2147483647 h 9"/>
              <a:gd name="T2" fmla="*/ 2147483647 w 5"/>
              <a:gd name="T3" fmla="*/ 2147483647 h 9"/>
              <a:gd name="T4" fmla="*/ 2147483647 w 5"/>
              <a:gd name="T5" fmla="*/ 2147483647 h 9"/>
              <a:gd name="T6" fmla="*/ 2147483647 w 5"/>
              <a:gd name="T7" fmla="*/ 2147483647 h 9"/>
              <a:gd name="T8" fmla="*/ 2147483647 w 5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"/>
              <a:gd name="T16" fmla="*/ 0 h 9"/>
              <a:gd name="T17" fmla="*/ 5 w 5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" h="9">
                <a:moveTo>
                  <a:pt x="0" y="9"/>
                </a:moveTo>
                <a:lnTo>
                  <a:pt x="2" y="7"/>
                </a:lnTo>
                <a:lnTo>
                  <a:pt x="3" y="5"/>
                </a:lnTo>
                <a:lnTo>
                  <a:pt x="5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5" name="Line 1143"/>
          <xdr:cNvSpPr>
            <a:spLocks noChangeShapeType="1"/>
          </xdr:cNvSpPr>
        </xdr:nvSpPr>
        <xdr:spPr bwMode="auto">
          <a:xfrm>
            <a:off x="9400245" y="5671700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" name="Freeform 1144"/>
          <xdr:cNvSpPr>
            <a:spLocks/>
          </xdr:cNvSpPr>
        </xdr:nvSpPr>
        <xdr:spPr bwMode="auto">
          <a:xfrm>
            <a:off x="9457552" y="5671700"/>
            <a:ext cx="85959" cy="9707"/>
          </a:xfrm>
          <a:custGeom>
            <a:avLst/>
            <a:gdLst>
              <a:gd name="T0" fmla="*/ 0 w 9"/>
              <a:gd name="T1" fmla="*/ 0 h 1"/>
              <a:gd name="T2" fmla="*/ 2147483647 w 9"/>
              <a:gd name="T3" fmla="*/ 0 h 1"/>
              <a:gd name="T4" fmla="*/ 2147483647 w 9"/>
              <a:gd name="T5" fmla="*/ 0 h 1"/>
              <a:gd name="T6" fmla="*/ 2147483647 w 9"/>
              <a:gd name="T7" fmla="*/ 2147483647 h 1"/>
              <a:gd name="T8" fmla="*/ 2147483647 w 9"/>
              <a:gd name="T9" fmla="*/ 2147483647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1"/>
              <a:gd name="T17" fmla="*/ 9 w 9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1">
                <a:moveTo>
                  <a:pt x="0" y="0"/>
                </a:moveTo>
                <a:lnTo>
                  <a:pt x="1" y="0"/>
                </a:lnTo>
                <a:lnTo>
                  <a:pt x="5" y="0"/>
                </a:lnTo>
                <a:lnTo>
                  <a:pt x="8" y="1"/>
                </a:lnTo>
                <a:lnTo>
                  <a:pt x="9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" name="Freeform 1145"/>
          <xdr:cNvSpPr>
            <a:spLocks/>
          </xdr:cNvSpPr>
        </xdr:nvSpPr>
        <xdr:spPr bwMode="auto">
          <a:xfrm>
            <a:off x="9562613" y="5681406"/>
            <a:ext cx="19103" cy="11656"/>
          </a:xfrm>
          <a:custGeom>
            <a:avLst/>
            <a:gdLst>
              <a:gd name="T0" fmla="*/ 0 w 2"/>
              <a:gd name="T1" fmla="*/ 0 h 1"/>
              <a:gd name="T2" fmla="*/ 2147483647 w 2"/>
              <a:gd name="T3" fmla="*/ 0 h 1"/>
              <a:gd name="T4" fmla="*/ 2147483647 w 2"/>
              <a:gd name="T5" fmla="*/ 2147483647 h 1"/>
              <a:gd name="T6" fmla="*/ 2147483647 w 2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1"/>
              <a:gd name="T14" fmla="*/ 2 w 2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2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8" name="Freeform 1146"/>
          <xdr:cNvSpPr>
            <a:spLocks/>
          </xdr:cNvSpPr>
        </xdr:nvSpPr>
        <xdr:spPr bwMode="auto">
          <a:xfrm>
            <a:off x="9608376" y="5702769"/>
            <a:ext cx="85959" cy="58238"/>
          </a:xfrm>
          <a:custGeom>
            <a:avLst/>
            <a:gdLst>
              <a:gd name="T0" fmla="*/ 0 w 9"/>
              <a:gd name="T1" fmla="*/ 0 h 6"/>
              <a:gd name="T2" fmla="*/ 2147483647 w 9"/>
              <a:gd name="T3" fmla="*/ 2147483647 h 6"/>
              <a:gd name="T4" fmla="*/ 2147483647 w 9"/>
              <a:gd name="T5" fmla="*/ 2147483647 h 6"/>
              <a:gd name="T6" fmla="*/ 2147483647 w 9"/>
              <a:gd name="T7" fmla="*/ 2147483647 h 6"/>
              <a:gd name="T8" fmla="*/ 2147483647 w 9"/>
              <a:gd name="T9" fmla="*/ 2147483647 h 6"/>
              <a:gd name="T10" fmla="*/ 2147483647 w 9"/>
              <a:gd name="T11" fmla="*/ 2147483647 h 6"/>
              <a:gd name="T12" fmla="*/ 2147483647 w 9"/>
              <a:gd name="T13" fmla="*/ 2147483647 h 6"/>
              <a:gd name="T14" fmla="*/ 2147483647 w 9"/>
              <a:gd name="T15" fmla="*/ 2147483647 h 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9"/>
              <a:gd name="T25" fmla="*/ 0 h 6"/>
              <a:gd name="T26" fmla="*/ 9 w 9"/>
              <a:gd name="T27" fmla="*/ 6 h 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9" h="6">
                <a:moveTo>
                  <a:pt x="0" y="0"/>
                </a:moveTo>
                <a:lnTo>
                  <a:pt x="2" y="2"/>
                </a:lnTo>
                <a:lnTo>
                  <a:pt x="4" y="3"/>
                </a:lnTo>
                <a:lnTo>
                  <a:pt x="5" y="3"/>
                </a:lnTo>
                <a:lnTo>
                  <a:pt x="6" y="4"/>
                </a:lnTo>
                <a:lnTo>
                  <a:pt x="9" y="6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9" name="Freeform 1147"/>
          <xdr:cNvSpPr>
            <a:spLocks/>
          </xdr:cNvSpPr>
        </xdr:nvSpPr>
        <xdr:spPr bwMode="auto">
          <a:xfrm>
            <a:off x="9713437" y="5790124"/>
            <a:ext cx="28652" cy="29119"/>
          </a:xfrm>
          <a:custGeom>
            <a:avLst/>
            <a:gdLst>
              <a:gd name="T0" fmla="*/ 0 w 3"/>
              <a:gd name="T1" fmla="*/ 0 h 3"/>
              <a:gd name="T2" fmla="*/ 2147483647 w 3"/>
              <a:gd name="T3" fmla="*/ 2147483647 h 3"/>
              <a:gd name="T4" fmla="*/ 2147483647 w 3"/>
              <a:gd name="T5" fmla="*/ 2147483647 h 3"/>
              <a:gd name="T6" fmla="*/ 0 60000 65536"/>
              <a:gd name="T7" fmla="*/ 0 60000 65536"/>
              <a:gd name="T8" fmla="*/ 0 60000 65536"/>
              <a:gd name="T9" fmla="*/ 0 w 3"/>
              <a:gd name="T10" fmla="*/ 0 h 3"/>
              <a:gd name="T11" fmla="*/ 3 w 3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3">
                <a:moveTo>
                  <a:pt x="0" y="0"/>
                </a:moveTo>
                <a:lnTo>
                  <a:pt x="1" y="1"/>
                </a:lnTo>
                <a:lnTo>
                  <a:pt x="3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0" name="Freeform 1148"/>
          <xdr:cNvSpPr>
            <a:spLocks/>
          </xdr:cNvSpPr>
        </xdr:nvSpPr>
        <xdr:spPr bwMode="auto">
          <a:xfrm>
            <a:off x="9761192" y="5838656"/>
            <a:ext cx="66857" cy="69892"/>
          </a:xfrm>
          <a:custGeom>
            <a:avLst/>
            <a:gdLst>
              <a:gd name="T0" fmla="*/ 0 w 7"/>
              <a:gd name="T1" fmla="*/ 0 h 7"/>
              <a:gd name="T2" fmla="*/ 2147483647 w 7"/>
              <a:gd name="T3" fmla="*/ 2147483647 h 7"/>
              <a:gd name="T4" fmla="*/ 2147483647 w 7"/>
              <a:gd name="T5" fmla="*/ 2147483647 h 7"/>
              <a:gd name="T6" fmla="*/ 2147483647 w 7"/>
              <a:gd name="T7" fmla="*/ 2147483647 h 7"/>
              <a:gd name="T8" fmla="*/ 2147483647 w 7"/>
              <a:gd name="T9" fmla="*/ 2147483647 h 7"/>
              <a:gd name="T10" fmla="*/ 2147483647 w 7"/>
              <a:gd name="T11" fmla="*/ 2147483647 h 7"/>
              <a:gd name="T12" fmla="*/ 2147483647 w 7"/>
              <a:gd name="T13" fmla="*/ 2147483647 h 7"/>
              <a:gd name="T14" fmla="*/ 2147483647 w 7"/>
              <a:gd name="T15" fmla="*/ 2147483647 h 7"/>
              <a:gd name="T16" fmla="*/ 2147483647 w 7"/>
              <a:gd name="T17" fmla="*/ 2147483647 h 7"/>
              <a:gd name="T18" fmla="*/ 2147483647 w 7"/>
              <a:gd name="T19" fmla="*/ 2147483647 h 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7"/>
              <a:gd name="T31" fmla="*/ 0 h 7"/>
              <a:gd name="T32" fmla="*/ 7 w 7"/>
              <a:gd name="T33" fmla="*/ 7 h 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7" h="7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2" y="2"/>
                </a:lnTo>
                <a:lnTo>
                  <a:pt x="3" y="3"/>
                </a:lnTo>
                <a:lnTo>
                  <a:pt x="3" y="4"/>
                </a:lnTo>
                <a:lnTo>
                  <a:pt x="4" y="4"/>
                </a:lnTo>
                <a:lnTo>
                  <a:pt x="5" y="5"/>
                </a:lnTo>
                <a:lnTo>
                  <a:pt x="6" y="6"/>
                </a:lnTo>
                <a:lnTo>
                  <a:pt x="7" y="7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1" name="Freeform 1149"/>
          <xdr:cNvSpPr>
            <a:spLocks/>
          </xdr:cNvSpPr>
        </xdr:nvSpPr>
        <xdr:spPr bwMode="auto">
          <a:xfrm>
            <a:off x="9856701" y="5937668"/>
            <a:ext cx="28652" cy="29119"/>
          </a:xfrm>
          <a:custGeom>
            <a:avLst/>
            <a:gdLst>
              <a:gd name="T0" fmla="*/ 0 w 3"/>
              <a:gd name="T1" fmla="*/ 0 h 3"/>
              <a:gd name="T2" fmla="*/ 2147483647 w 3"/>
              <a:gd name="T3" fmla="*/ 2147483647 h 3"/>
              <a:gd name="T4" fmla="*/ 2147483647 w 3"/>
              <a:gd name="T5" fmla="*/ 2147483647 h 3"/>
              <a:gd name="T6" fmla="*/ 0 60000 65536"/>
              <a:gd name="T7" fmla="*/ 0 60000 65536"/>
              <a:gd name="T8" fmla="*/ 0 60000 65536"/>
              <a:gd name="T9" fmla="*/ 0 w 3"/>
              <a:gd name="T10" fmla="*/ 0 h 3"/>
              <a:gd name="T11" fmla="*/ 3 w 3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3">
                <a:moveTo>
                  <a:pt x="0" y="0"/>
                </a:moveTo>
                <a:lnTo>
                  <a:pt x="1" y="1"/>
                </a:lnTo>
                <a:lnTo>
                  <a:pt x="3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2" name="Freeform 1150"/>
          <xdr:cNvSpPr>
            <a:spLocks/>
          </xdr:cNvSpPr>
        </xdr:nvSpPr>
        <xdr:spPr bwMode="auto">
          <a:xfrm>
            <a:off x="9914008" y="5908550"/>
            <a:ext cx="38204" cy="87357"/>
          </a:xfrm>
          <a:custGeom>
            <a:avLst/>
            <a:gdLst>
              <a:gd name="T0" fmla="*/ 0 w 4"/>
              <a:gd name="T1" fmla="*/ 2147483647 h 9"/>
              <a:gd name="T2" fmla="*/ 2147483647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2147483647 w 4"/>
              <a:gd name="T9" fmla="*/ 2147483647 h 9"/>
              <a:gd name="T10" fmla="*/ 2147483647 w 4"/>
              <a:gd name="T11" fmla="*/ 0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9"/>
              <a:gd name="T20" fmla="*/ 4 w 4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9">
                <a:moveTo>
                  <a:pt x="0" y="9"/>
                </a:moveTo>
                <a:lnTo>
                  <a:pt x="1" y="8"/>
                </a:lnTo>
                <a:lnTo>
                  <a:pt x="2" y="7"/>
                </a:lnTo>
                <a:lnTo>
                  <a:pt x="3" y="5"/>
                </a:lnTo>
                <a:lnTo>
                  <a:pt x="4" y="4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3" name="Line 1151"/>
          <xdr:cNvSpPr>
            <a:spLocks noChangeShapeType="1"/>
          </xdr:cNvSpPr>
        </xdr:nvSpPr>
        <xdr:spPr bwMode="auto">
          <a:xfrm flipV="1">
            <a:off x="9894905" y="5860018"/>
            <a:ext cx="28652" cy="19412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" name="Freeform 1152"/>
          <xdr:cNvSpPr>
            <a:spLocks/>
          </xdr:cNvSpPr>
        </xdr:nvSpPr>
        <xdr:spPr bwMode="auto">
          <a:xfrm>
            <a:off x="9952212" y="5770712"/>
            <a:ext cx="66857" cy="67944"/>
          </a:xfrm>
          <a:custGeom>
            <a:avLst/>
            <a:gdLst>
              <a:gd name="T0" fmla="*/ 0 w 7"/>
              <a:gd name="T1" fmla="*/ 2147483647 h 7"/>
              <a:gd name="T2" fmla="*/ 2147483647 w 7"/>
              <a:gd name="T3" fmla="*/ 2147483647 h 7"/>
              <a:gd name="T4" fmla="*/ 2147483647 w 7"/>
              <a:gd name="T5" fmla="*/ 2147483647 h 7"/>
              <a:gd name="T6" fmla="*/ 2147483647 w 7"/>
              <a:gd name="T7" fmla="*/ 2147483647 h 7"/>
              <a:gd name="T8" fmla="*/ 2147483647 w 7"/>
              <a:gd name="T9" fmla="*/ 2147483647 h 7"/>
              <a:gd name="T10" fmla="*/ 2147483647 w 7"/>
              <a:gd name="T11" fmla="*/ 2147483647 h 7"/>
              <a:gd name="T12" fmla="*/ 2147483647 w 7"/>
              <a:gd name="T13" fmla="*/ 2147483647 h 7"/>
              <a:gd name="T14" fmla="*/ 2147483647 w 7"/>
              <a:gd name="T15" fmla="*/ 0 h 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7"/>
              <a:gd name="T25" fmla="*/ 0 h 7"/>
              <a:gd name="T26" fmla="*/ 7 w 7"/>
              <a:gd name="T27" fmla="*/ 7 h 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7" h="7">
                <a:moveTo>
                  <a:pt x="0" y="7"/>
                </a:moveTo>
                <a:lnTo>
                  <a:pt x="4" y="4"/>
                </a:lnTo>
                <a:lnTo>
                  <a:pt x="6" y="3"/>
                </a:lnTo>
                <a:lnTo>
                  <a:pt x="6" y="2"/>
                </a:lnTo>
                <a:lnTo>
                  <a:pt x="6" y="1"/>
                </a:lnTo>
                <a:lnTo>
                  <a:pt x="7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5" name="Freeform 1153"/>
          <xdr:cNvSpPr>
            <a:spLocks/>
          </xdr:cNvSpPr>
        </xdr:nvSpPr>
        <xdr:spPr bwMode="auto">
          <a:xfrm>
            <a:off x="10009519" y="5722181"/>
            <a:ext cx="9551" cy="29119"/>
          </a:xfrm>
          <a:custGeom>
            <a:avLst/>
            <a:gdLst>
              <a:gd name="T0" fmla="*/ 0 w 1"/>
              <a:gd name="T1" fmla="*/ 2147483647 h 3"/>
              <a:gd name="T2" fmla="*/ 0 w 1"/>
              <a:gd name="T3" fmla="*/ 2147483647 h 3"/>
              <a:gd name="T4" fmla="*/ 0 w 1"/>
              <a:gd name="T5" fmla="*/ 2147483647 h 3"/>
              <a:gd name="T6" fmla="*/ 0 w 1"/>
              <a:gd name="T7" fmla="*/ 2147483647 h 3"/>
              <a:gd name="T8" fmla="*/ 2147483647 w 1"/>
              <a:gd name="T9" fmla="*/ 2147483647 h 3"/>
              <a:gd name="T10" fmla="*/ 2147483647 w 1"/>
              <a:gd name="T11" fmla="*/ 2147483647 h 3"/>
              <a:gd name="T12" fmla="*/ 2147483647 w 1"/>
              <a:gd name="T13" fmla="*/ 2147483647 h 3"/>
              <a:gd name="T14" fmla="*/ 2147483647 w 1"/>
              <a:gd name="T15" fmla="*/ 2147483647 h 3"/>
              <a:gd name="T16" fmla="*/ 2147483647 w 1"/>
              <a:gd name="T17" fmla="*/ 0 h 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"/>
              <a:gd name="T28" fmla="*/ 0 h 3"/>
              <a:gd name="T29" fmla="*/ 1 w 1"/>
              <a:gd name="T30" fmla="*/ 3 h 3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" h="3">
                <a:moveTo>
                  <a:pt x="0" y="3"/>
                </a:move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6" name="Freeform 1154"/>
          <xdr:cNvSpPr>
            <a:spLocks/>
          </xdr:cNvSpPr>
        </xdr:nvSpPr>
        <xdr:spPr bwMode="auto">
          <a:xfrm>
            <a:off x="9971315" y="5613463"/>
            <a:ext cx="47755" cy="79600"/>
          </a:xfrm>
          <a:custGeom>
            <a:avLst/>
            <a:gdLst>
              <a:gd name="T0" fmla="*/ 2147483647 w 5"/>
              <a:gd name="T1" fmla="*/ 2147483647 h 8"/>
              <a:gd name="T2" fmla="*/ 2147483647 w 5"/>
              <a:gd name="T3" fmla="*/ 2147483647 h 8"/>
              <a:gd name="T4" fmla="*/ 2147483647 w 5"/>
              <a:gd name="T5" fmla="*/ 2147483647 h 8"/>
              <a:gd name="T6" fmla="*/ 2147483647 w 5"/>
              <a:gd name="T7" fmla="*/ 2147483647 h 8"/>
              <a:gd name="T8" fmla="*/ 2147483647 w 5"/>
              <a:gd name="T9" fmla="*/ 2147483647 h 8"/>
              <a:gd name="T10" fmla="*/ 2147483647 w 5"/>
              <a:gd name="T11" fmla="*/ 2147483647 h 8"/>
              <a:gd name="T12" fmla="*/ 2147483647 w 5"/>
              <a:gd name="T13" fmla="*/ 2147483647 h 8"/>
              <a:gd name="T14" fmla="*/ 2147483647 w 5"/>
              <a:gd name="T15" fmla="*/ 2147483647 h 8"/>
              <a:gd name="T16" fmla="*/ 0 w 5"/>
              <a:gd name="T17" fmla="*/ 2147483647 h 8"/>
              <a:gd name="T18" fmla="*/ 0 w 5"/>
              <a:gd name="T19" fmla="*/ 2147483647 h 8"/>
              <a:gd name="T20" fmla="*/ 0 w 5"/>
              <a:gd name="T21" fmla="*/ 2147483647 h 8"/>
              <a:gd name="T22" fmla="*/ 0 w 5"/>
              <a:gd name="T23" fmla="*/ 2147483647 h 8"/>
              <a:gd name="T24" fmla="*/ 0 w 5"/>
              <a:gd name="T25" fmla="*/ 0 h 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"/>
              <a:gd name="T40" fmla="*/ 0 h 8"/>
              <a:gd name="T41" fmla="*/ 5 w 5"/>
              <a:gd name="T42" fmla="*/ 8 h 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" h="8">
                <a:moveTo>
                  <a:pt x="5" y="8"/>
                </a:moveTo>
                <a:lnTo>
                  <a:pt x="4" y="7"/>
                </a:lnTo>
                <a:lnTo>
                  <a:pt x="3" y="6"/>
                </a:lnTo>
                <a:lnTo>
                  <a:pt x="3" y="5"/>
                </a:lnTo>
                <a:lnTo>
                  <a:pt x="3" y="4"/>
                </a:lnTo>
                <a:lnTo>
                  <a:pt x="2" y="3"/>
                </a:lnTo>
                <a:lnTo>
                  <a:pt x="1" y="2"/>
                </a:lnTo>
                <a:lnTo>
                  <a:pt x="0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7" name="Freeform 1155"/>
          <xdr:cNvSpPr>
            <a:spLocks/>
          </xdr:cNvSpPr>
        </xdr:nvSpPr>
        <xdr:spPr bwMode="auto">
          <a:xfrm>
            <a:off x="9971315" y="5564931"/>
            <a:ext cx="28652" cy="19412"/>
          </a:xfrm>
          <a:custGeom>
            <a:avLst/>
            <a:gdLst>
              <a:gd name="T0" fmla="*/ 0 w 3"/>
              <a:gd name="T1" fmla="*/ 2147483647 h 2"/>
              <a:gd name="T2" fmla="*/ 2147483647 w 3"/>
              <a:gd name="T3" fmla="*/ 0 h 2"/>
              <a:gd name="T4" fmla="*/ 2147483647 w 3"/>
              <a:gd name="T5" fmla="*/ 0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0" y="2"/>
                </a:moveTo>
                <a:lnTo>
                  <a:pt x="2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8" name="Freeform 1156"/>
          <xdr:cNvSpPr>
            <a:spLocks/>
          </xdr:cNvSpPr>
        </xdr:nvSpPr>
        <xdr:spPr bwMode="auto">
          <a:xfrm>
            <a:off x="10009519" y="5475625"/>
            <a:ext cx="38204" cy="60187"/>
          </a:xfrm>
          <a:custGeom>
            <a:avLst/>
            <a:gdLst>
              <a:gd name="T0" fmla="*/ 0 w 4"/>
              <a:gd name="T1" fmla="*/ 2147483647 h 6"/>
              <a:gd name="T2" fmla="*/ 0 w 4"/>
              <a:gd name="T3" fmla="*/ 2147483647 h 6"/>
              <a:gd name="T4" fmla="*/ 0 w 4"/>
              <a:gd name="T5" fmla="*/ 2147483647 h 6"/>
              <a:gd name="T6" fmla="*/ 0 w 4"/>
              <a:gd name="T7" fmla="*/ 2147483647 h 6"/>
              <a:gd name="T8" fmla="*/ 0 w 4"/>
              <a:gd name="T9" fmla="*/ 2147483647 h 6"/>
              <a:gd name="T10" fmla="*/ 2147483647 w 4"/>
              <a:gd name="T11" fmla="*/ 0 h 6"/>
              <a:gd name="T12" fmla="*/ 2147483647 w 4"/>
              <a:gd name="T13" fmla="*/ 0 h 6"/>
              <a:gd name="T14" fmla="*/ 2147483647 w 4"/>
              <a:gd name="T15" fmla="*/ 0 h 6"/>
              <a:gd name="T16" fmla="*/ 2147483647 w 4"/>
              <a:gd name="T17" fmla="*/ 0 h 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"/>
              <a:gd name="T28" fmla="*/ 0 h 6"/>
              <a:gd name="T29" fmla="*/ 4 w 4"/>
              <a:gd name="T30" fmla="*/ 6 h 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" h="6">
                <a:moveTo>
                  <a:pt x="0" y="6"/>
                </a:moveTo>
                <a:lnTo>
                  <a:pt x="0" y="6"/>
                </a:lnTo>
                <a:lnTo>
                  <a:pt x="0" y="3"/>
                </a:lnTo>
                <a:lnTo>
                  <a:pt x="0" y="2"/>
                </a:lnTo>
                <a:lnTo>
                  <a:pt x="0" y="1"/>
                </a:lnTo>
                <a:lnTo>
                  <a:pt x="1" y="0"/>
                </a:lnTo>
                <a:lnTo>
                  <a:pt x="2" y="0"/>
                </a:lnTo>
                <a:lnTo>
                  <a:pt x="4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9" name="Freeform 1157"/>
          <xdr:cNvSpPr>
            <a:spLocks/>
          </xdr:cNvSpPr>
        </xdr:nvSpPr>
        <xdr:spPr bwMode="auto">
          <a:xfrm>
            <a:off x="10057273" y="5436801"/>
            <a:ext cx="19103" cy="19412"/>
          </a:xfrm>
          <a:custGeom>
            <a:avLst/>
            <a:gdLst>
              <a:gd name="T0" fmla="*/ 0 w 2"/>
              <a:gd name="T1" fmla="*/ 2147483647 h 2"/>
              <a:gd name="T2" fmla="*/ 2147483647 w 2"/>
              <a:gd name="T3" fmla="*/ 2147483647 h 2"/>
              <a:gd name="T4" fmla="*/ 2147483647 w 2"/>
              <a:gd name="T5" fmla="*/ 0 h 2"/>
              <a:gd name="T6" fmla="*/ 0 60000 65536"/>
              <a:gd name="T7" fmla="*/ 0 60000 65536"/>
              <a:gd name="T8" fmla="*/ 0 60000 65536"/>
              <a:gd name="T9" fmla="*/ 0 w 2"/>
              <a:gd name="T10" fmla="*/ 0 h 2"/>
              <a:gd name="T11" fmla="*/ 2 w 2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2">
                <a:moveTo>
                  <a:pt x="0" y="2"/>
                </a:move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0" name="Freeform 1158"/>
          <xdr:cNvSpPr>
            <a:spLocks/>
          </xdr:cNvSpPr>
        </xdr:nvSpPr>
        <xdr:spPr bwMode="auto">
          <a:xfrm>
            <a:off x="10095477" y="5328083"/>
            <a:ext cx="28652" cy="79599"/>
          </a:xfrm>
          <a:custGeom>
            <a:avLst/>
            <a:gdLst>
              <a:gd name="T0" fmla="*/ 0 w 3"/>
              <a:gd name="T1" fmla="*/ 2147483647 h 8"/>
              <a:gd name="T2" fmla="*/ 2147483647 w 3"/>
              <a:gd name="T3" fmla="*/ 2147483647 h 8"/>
              <a:gd name="T4" fmla="*/ 2147483647 w 3"/>
              <a:gd name="T5" fmla="*/ 2147483647 h 8"/>
              <a:gd name="T6" fmla="*/ 2147483647 w 3"/>
              <a:gd name="T7" fmla="*/ 2147483647 h 8"/>
              <a:gd name="T8" fmla="*/ 2147483647 w 3"/>
              <a:gd name="T9" fmla="*/ 2147483647 h 8"/>
              <a:gd name="T10" fmla="*/ 2147483647 w 3"/>
              <a:gd name="T11" fmla="*/ 2147483647 h 8"/>
              <a:gd name="T12" fmla="*/ 2147483647 w 3"/>
              <a:gd name="T13" fmla="*/ 2147483647 h 8"/>
              <a:gd name="T14" fmla="*/ 2147483647 w 3"/>
              <a:gd name="T15" fmla="*/ 2147483647 h 8"/>
              <a:gd name="T16" fmla="*/ 2147483647 w 3"/>
              <a:gd name="T17" fmla="*/ 2147483647 h 8"/>
              <a:gd name="T18" fmla="*/ 2147483647 w 3"/>
              <a:gd name="T19" fmla="*/ 2147483647 h 8"/>
              <a:gd name="T20" fmla="*/ 2147483647 w 3"/>
              <a:gd name="T21" fmla="*/ 2147483647 h 8"/>
              <a:gd name="T22" fmla="*/ 2147483647 w 3"/>
              <a:gd name="T23" fmla="*/ 0 h 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"/>
              <a:gd name="T37" fmla="*/ 0 h 8"/>
              <a:gd name="T38" fmla="*/ 3 w 3"/>
              <a:gd name="T39" fmla="*/ 8 h 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" h="8">
                <a:moveTo>
                  <a:pt x="0" y="8"/>
                </a:moveTo>
                <a:lnTo>
                  <a:pt x="1" y="7"/>
                </a:lnTo>
                <a:lnTo>
                  <a:pt x="2" y="5"/>
                </a:lnTo>
                <a:lnTo>
                  <a:pt x="2" y="4"/>
                </a:lnTo>
                <a:lnTo>
                  <a:pt x="2" y="3"/>
                </a:lnTo>
                <a:lnTo>
                  <a:pt x="2" y="2"/>
                </a:lnTo>
                <a:lnTo>
                  <a:pt x="3" y="2"/>
                </a:lnTo>
                <a:lnTo>
                  <a:pt x="3" y="1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1" name="Freeform 1159"/>
          <xdr:cNvSpPr>
            <a:spLocks/>
          </xdr:cNvSpPr>
        </xdr:nvSpPr>
        <xdr:spPr bwMode="auto">
          <a:xfrm>
            <a:off x="10133682" y="5279552"/>
            <a:ext cx="9551" cy="29119"/>
          </a:xfrm>
          <a:custGeom>
            <a:avLst/>
            <a:gdLst>
              <a:gd name="T0" fmla="*/ 0 w 1"/>
              <a:gd name="T1" fmla="*/ 2147483647 h 3"/>
              <a:gd name="T2" fmla="*/ 0 w 1"/>
              <a:gd name="T3" fmla="*/ 2147483647 h 3"/>
              <a:gd name="T4" fmla="*/ 0 w 1"/>
              <a:gd name="T5" fmla="*/ 2147483647 h 3"/>
              <a:gd name="T6" fmla="*/ 2147483647 w 1"/>
              <a:gd name="T7" fmla="*/ 2147483647 h 3"/>
              <a:gd name="T8" fmla="*/ 2147483647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3"/>
                </a:move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2" name="Freeform 1160"/>
          <xdr:cNvSpPr>
            <a:spLocks/>
          </xdr:cNvSpPr>
        </xdr:nvSpPr>
        <xdr:spPr bwMode="auto">
          <a:xfrm>
            <a:off x="10143232" y="5221314"/>
            <a:ext cx="38204" cy="48531"/>
          </a:xfrm>
          <a:custGeom>
            <a:avLst/>
            <a:gdLst>
              <a:gd name="T0" fmla="*/ 0 w 4"/>
              <a:gd name="T1" fmla="*/ 2147483647 h 5"/>
              <a:gd name="T2" fmla="*/ 2147483647 w 4"/>
              <a:gd name="T3" fmla="*/ 2147483647 h 5"/>
              <a:gd name="T4" fmla="*/ 2147483647 w 4"/>
              <a:gd name="T5" fmla="*/ 2147483647 h 5"/>
              <a:gd name="T6" fmla="*/ 2147483647 w 4"/>
              <a:gd name="T7" fmla="*/ 2147483647 h 5"/>
              <a:gd name="T8" fmla="*/ 2147483647 w 4"/>
              <a:gd name="T9" fmla="*/ 2147483647 h 5"/>
              <a:gd name="T10" fmla="*/ 2147483647 w 4"/>
              <a:gd name="T11" fmla="*/ 2147483647 h 5"/>
              <a:gd name="T12" fmla="*/ 2147483647 w 4"/>
              <a:gd name="T13" fmla="*/ 0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5"/>
              <a:gd name="T23" fmla="*/ 4 w 4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5">
                <a:moveTo>
                  <a:pt x="0" y="3"/>
                </a:moveTo>
                <a:lnTo>
                  <a:pt x="1" y="5"/>
                </a:lnTo>
                <a:lnTo>
                  <a:pt x="2" y="5"/>
                </a:lnTo>
                <a:lnTo>
                  <a:pt x="3" y="5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3" name="Freeform 1161"/>
          <xdr:cNvSpPr>
            <a:spLocks/>
          </xdr:cNvSpPr>
        </xdr:nvSpPr>
        <xdr:spPr bwMode="auto">
          <a:xfrm>
            <a:off x="10143232" y="5170833"/>
            <a:ext cx="19103" cy="31068"/>
          </a:xfrm>
          <a:custGeom>
            <a:avLst/>
            <a:gdLst>
              <a:gd name="T0" fmla="*/ 0 w 2"/>
              <a:gd name="T1" fmla="*/ 2147483647 h 3"/>
              <a:gd name="T2" fmla="*/ 0 w 2"/>
              <a:gd name="T3" fmla="*/ 2147483647 h 3"/>
              <a:gd name="T4" fmla="*/ 2147483647 w 2"/>
              <a:gd name="T5" fmla="*/ 2147483647 h 3"/>
              <a:gd name="T6" fmla="*/ 2147483647 w 2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3"/>
              <a:gd name="T14" fmla="*/ 2 w 2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3">
                <a:moveTo>
                  <a:pt x="0" y="3"/>
                </a:move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4" name="Freeform 1163"/>
          <xdr:cNvSpPr>
            <a:spLocks/>
          </xdr:cNvSpPr>
        </xdr:nvSpPr>
        <xdr:spPr bwMode="auto">
          <a:xfrm>
            <a:off x="10066824" y="5102889"/>
            <a:ext cx="9551" cy="19412"/>
          </a:xfrm>
          <a:custGeom>
            <a:avLst/>
            <a:gdLst>
              <a:gd name="T0" fmla="*/ 2147483647 w 1"/>
              <a:gd name="T1" fmla="*/ 2147483647 h 2"/>
              <a:gd name="T2" fmla="*/ 0 w 1"/>
              <a:gd name="T3" fmla="*/ 2147483647 h 2"/>
              <a:gd name="T4" fmla="*/ 0 w 1"/>
              <a:gd name="T5" fmla="*/ 0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1" y="2"/>
                </a:move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5" name="Freeform 1164"/>
          <xdr:cNvSpPr>
            <a:spLocks/>
          </xdr:cNvSpPr>
        </xdr:nvSpPr>
        <xdr:spPr bwMode="auto">
          <a:xfrm>
            <a:off x="9999967" y="4984465"/>
            <a:ext cx="57307" cy="89306"/>
          </a:xfrm>
          <a:custGeom>
            <a:avLst/>
            <a:gdLst>
              <a:gd name="T0" fmla="*/ 2147483647 w 6"/>
              <a:gd name="T1" fmla="*/ 2147483647 h 9"/>
              <a:gd name="T2" fmla="*/ 2147483647 w 6"/>
              <a:gd name="T3" fmla="*/ 2147483647 h 9"/>
              <a:gd name="T4" fmla="*/ 2147483647 w 6"/>
              <a:gd name="T5" fmla="*/ 2147483647 h 9"/>
              <a:gd name="T6" fmla="*/ 0 w 6"/>
              <a:gd name="T7" fmla="*/ 0 h 9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9"/>
              <a:gd name="T14" fmla="*/ 6 w 6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9">
                <a:moveTo>
                  <a:pt x="6" y="9"/>
                </a:moveTo>
                <a:lnTo>
                  <a:pt x="2" y="4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6" name="Freeform 1165"/>
          <xdr:cNvSpPr>
            <a:spLocks/>
          </xdr:cNvSpPr>
        </xdr:nvSpPr>
        <xdr:spPr bwMode="auto">
          <a:xfrm>
            <a:off x="10009519" y="4945640"/>
            <a:ext cx="19103" cy="19412"/>
          </a:xfrm>
          <a:custGeom>
            <a:avLst/>
            <a:gdLst>
              <a:gd name="T0" fmla="*/ 0 w 2"/>
              <a:gd name="T1" fmla="*/ 2147483647 h 2"/>
              <a:gd name="T2" fmla="*/ 2147483647 w 2"/>
              <a:gd name="T3" fmla="*/ 2147483647 h 2"/>
              <a:gd name="T4" fmla="*/ 2147483647 w 2"/>
              <a:gd name="T5" fmla="*/ 0 h 2"/>
              <a:gd name="T6" fmla="*/ 0 60000 65536"/>
              <a:gd name="T7" fmla="*/ 0 60000 65536"/>
              <a:gd name="T8" fmla="*/ 0 60000 65536"/>
              <a:gd name="T9" fmla="*/ 0 w 2"/>
              <a:gd name="T10" fmla="*/ 0 h 2"/>
              <a:gd name="T11" fmla="*/ 2 w 2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2">
                <a:moveTo>
                  <a:pt x="0" y="2"/>
                </a:moveTo>
                <a:lnTo>
                  <a:pt x="2" y="1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7" name="Freeform 1166"/>
          <xdr:cNvSpPr>
            <a:spLocks/>
          </xdr:cNvSpPr>
        </xdr:nvSpPr>
        <xdr:spPr bwMode="auto">
          <a:xfrm>
            <a:off x="10038171" y="4827215"/>
            <a:ext cx="38204" cy="89306"/>
          </a:xfrm>
          <a:custGeom>
            <a:avLst/>
            <a:gdLst>
              <a:gd name="T0" fmla="*/ 0 w 4"/>
              <a:gd name="T1" fmla="*/ 2147483647 h 9"/>
              <a:gd name="T2" fmla="*/ 2147483647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2147483647 w 4"/>
              <a:gd name="T9" fmla="*/ 2147483647 h 9"/>
              <a:gd name="T10" fmla="*/ 2147483647 w 4"/>
              <a:gd name="T11" fmla="*/ 2147483647 h 9"/>
              <a:gd name="T12" fmla="*/ 2147483647 w 4"/>
              <a:gd name="T13" fmla="*/ 0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9"/>
              <a:gd name="T23" fmla="*/ 4 w 4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9">
                <a:moveTo>
                  <a:pt x="0" y="9"/>
                </a:moveTo>
                <a:lnTo>
                  <a:pt x="1" y="7"/>
                </a:lnTo>
                <a:lnTo>
                  <a:pt x="1" y="6"/>
                </a:lnTo>
                <a:lnTo>
                  <a:pt x="2" y="4"/>
                </a:lnTo>
                <a:lnTo>
                  <a:pt x="3" y="3"/>
                </a:lnTo>
                <a:lnTo>
                  <a:pt x="4" y="1"/>
                </a:lnTo>
                <a:lnTo>
                  <a:pt x="4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8" name="Freeform 1167"/>
          <xdr:cNvSpPr>
            <a:spLocks/>
          </xdr:cNvSpPr>
        </xdr:nvSpPr>
        <xdr:spPr bwMode="auto">
          <a:xfrm>
            <a:off x="10105028" y="4788391"/>
            <a:ext cx="28652" cy="19412"/>
          </a:xfrm>
          <a:custGeom>
            <a:avLst/>
            <a:gdLst>
              <a:gd name="T0" fmla="*/ 0 w 3"/>
              <a:gd name="T1" fmla="*/ 2147483647 h 2"/>
              <a:gd name="T2" fmla="*/ 2147483647 w 3"/>
              <a:gd name="T3" fmla="*/ 0 h 2"/>
              <a:gd name="T4" fmla="*/ 2147483647 w 3"/>
              <a:gd name="T5" fmla="*/ 0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0" y="2"/>
                </a:moveTo>
                <a:lnTo>
                  <a:pt x="2" y="0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9" name="Freeform 1168"/>
          <xdr:cNvSpPr>
            <a:spLocks/>
          </xdr:cNvSpPr>
        </xdr:nvSpPr>
        <xdr:spPr bwMode="auto">
          <a:xfrm>
            <a:off x="10143232" y="4671915"/>
            <a:ext cx="28652" cy="87357"/>
          </a:xfrm>
          <a:custGeom>
            <a:avLst/>
            <a:gdLst>
              <a:gd name="T0" fmla="*/ 0 w 3"/>
              <a:gd name="T1" fmla="*/ 2147483647 h 9"/>
              <a:gd name="T2" fmla="*/ 0 w 3"/>
              <a:gd name="T3" fmla="*/ 2147483647 h 9"/>
              <a:gd name="T4" fmla="*/ 2147483647 w 3"/>
              <a:gd name="T5" fmla="*/ 2147483647 h 9"/>
              <a:gd name="T6" fmla="*/ 2147483647 w 3"/>
              <a:gd name="T7" fmla="*/ 2147483647 h 9"/>
              <a:gd name="T8" fmla="*/ 2147483647 w 3"/>
              <a:gd name="T9" fmla="*/ 2147483647 h 9"/>
              <a:gd name="T10" fmla="*/ 2147483647 w 3"/>
              <a:gd name="T11" fmla="*/ 0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9"/>
              <a:gd name="T20" fmla="*/ 3 w 3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9">
                <a:moveTo>
                  <a:pt x="0" y="9"/>
                </a:moveTo>
                <a:lnTo>
                  <a:pt x="0" y="8"/>
                </a:lnTo>
                <a:lnTo>
                  <a:pt x="1" y="4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0" name="Freeform 1169"/>
          <xdr:cNvSpPr>
            <a:spLocks/>
          </xdr:cNvSpPr>
        </xdr:nvSpPr>
        <xdr:spPr bwMode="auto">
          <a:xfrm>
            <a:off x="10152783" y="4621434"/>
            <a:ext cx="19103" cy="19412"/>
          </a:xfrm>
          <a:custGeom>
            <a:avLst/>
            <a:gdLst>
              <a:gd name="T0" fmla="*/ 2147483647 w 2"/>
              <a:gd name="T1" fmla="*/ 2147483647 h 2"/>
              <a:gd name="T2" fmla="*/ 2147483647 w 2"/>
              <a:gd name="T3" fmla="*/ 0 h 2"/>
              <a:gd name="T4" fmla="*/ 0 w 2"/>
              <a:gd name="T5" fmla="*/ 0 h 2"/>
              <a:gd name="T6" fmla="*/ 0 60000 65536"/>
              <a:gd name="T7" fmla="*/ 0 60000 65536"/>
              <a:gd name="T8" fmla="*/ 0 60000 65536"/>
              <a:gd name="T9" fmla="*/ 0 w 2"/>
              <a:gd name="T10" fmla="*/ 0 h 2"/>
              <a:gd name="T11" fmla="*/ 2 w 2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2">
                <a:moveTo>
                  <a:pt x="2" y="2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1" name="Line 1170"/>
          <xdr:cNvSpPr>
            <a:spLocks noChangeShapeType="1"/>
          </xdr:cNvSpPr>
        </xdr:nvSpPr>
        <xdr:spPr bwMode="auto">
          <a:xfrm flipH="1" flipV="1">
            <a:off x="10038171" y="4582609"/>
            <a:ext cx="85959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1171"/>
          <xdr:cNvSpPr>
            <a:spLocks noChangeShapeType="1"/>
          </xdr:cNvSpPr>
        </xdr:nvSpPr>
        <xdr:spPr bwMode="auto">
          <a:xfrm flipH="1" flipV="1">
            <a:off x="9980864" y="4553490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1172"/>
          <xdr:cNvSpPr>
            <a:spLocks noChangeShapeType="1"/>
          </xdr:cNvSpPr>
        </xdr:nvSpPr>
        <xdr:spPr bwMode="auto">
          <a:xfrm flipH="1" flipV="1">
            <a:off x="9866253" y="4504958"/>
            <a:ext cx="85959" cy="38825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" name="Line 1173"/>
          <xdr:cNvSpPr>
            <a:spLocks noChangeShapeType="1"/>
          </xdr:cNvSpPr>
        </xdr:nvSpPr>
        <xdr:spPr bwMode="auto">
          <a:xfrm flipH="1" flipV="1">
            <a:off x="9808947" y="4483598"/>
            <a:ext cx="28652" cy="11655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" name="Freeform 1174"/>
          <xdr:cNvSpPr>
            <a:spLocks/>
          </xdr:cNvSpPr>
        </xdr:nvSpPr>
        <xdr:spPr bwMode="auto">
          <a:xfrm>
            <a:off x="9694334" y="4454478"/>
            <a:ext cx="85959" cy="29119"/>
          </a:xfrm>
          <a:custGeom>
            <a:avLst/>
            <a:gdLst>
              <a:gd name="T0" fmla="*/ 2147483647 w 9"/>
              <a:gd name="T1" fmla="*/ 2147483647 h 3"/>
              <a:gd name="T2" fmla="*/ 2147483647 w 9"/>
              <a:gd name="T3" fmla="*/ 0 h 3"/>
              <a:gd name="T4" fmla="*/ 2147483647 w 9"/>
              <a:gd name="T5" fmla="*/ 0 h 3"/>
              <a:gd name="T6" fmla="*/ 2147483647 w 9"/>
              <a:gd name="T7" fmla="*/ 0 h 3"/>
              <a:gd name="T8" fmla="*/ 2147483647 w 9"/>
              <a:gd name="T9" fmla="*/ 0 h 3"/>
              <a:gd name="T10" fmla="*/ 2147483647 w 9"/>
              <a:gd name="T11" fmla="*/ 2147483647 h 3"/>
              <a:gd name="T12" fmla="*/ 0 w 9"/>
              <a:gd name="T13" fmla="*/ 2147483647 h 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3"/>
              <a:gd name="T23" fmla="*/ 9 w 9"/>
              <a:gd name="T24" fmla="*/ 3 h 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3">
                <a:moveTo>
                  <a:pt x="9" y="2"/>
                </a:moveTo>
                <a:lnTo>
                  <a:pt x="5" y="0"/>
                </a:lnTo>
                <a:lnTo>
                  <a:pt x="1" y="3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6" name="Freeform 1175"/>
          <xdr:cNvSpPr>
            <a:spLocks/>
          </xdr:cNvSpPr>
        </xdr:nvSpPr>
        <xdr:spPr bwMode="auto">
          <a:xfrm>
            <a:off x="9637028" y="4464184"/>
            <a:ext cx="28652" cy="9707"/>
          </a:xfrm>
          <a:custGeom>
            <a:avLst/>
            <a:gdLst>
              <a:gd name="T0" fmla="*/ 2147483647 w 3"/>
              <a:gd name="T1" fmla="*/ 2147483647 h 1"/>
              <a:gd name="T2" fmla="*/ 2147483647 w 3"/>
              <a:gd name="T3" fmla="*/ 0 h 1"/>
              <a:gd name="T4" fmla="*/ 0 w 3"/>
              <a:gd name="T5" fmla="*/ 2147483647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3" y="1"/>
                </a:moveTo>
                <a:lnTo>
                  <a:pt x="2" y="0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7" name="Freeform 1176"/>
          <xdr:cNvSpPr>
            <a:spLocks/>
          </xdr:cNvSpPr>
        </xdr:nvSpPr>
        <xdr:spPr bwMode="auto">
          <a:xfrm>
            <a:off x="9543512" y="4495253"/>
            <a:ext cx="64864" cy="38825"/>
          </a:xfrm>
          <a:custGeom>
            <a:avLst/>
            <a:gdLst>
              <a:gd name="T0" fmla="*/ 2147483647 w 7"/>
              <a:gd name="T1" fmla="*/ 0 h 4"/>
              <a:gd name="T2" fmla="*/ 2147483647 w 7"/>
              <a:gd name="T3" fmla="*/ 2147483647 h 4"/>
              <a:gd name="T4" fmla="*/ 2147483647 w 7"/>
              <a:gd name="T5" fmla="*/ 2147483647 h 4"/>
              <a:gd name="T6" fmla="*/ 2147483647 w 7"/>
              <a:gd name="T7" fmla="*/ 2147483647 h 4"/>
              <a:gd name="T8" fmla="*/ 2147483647 w 7"/>
              <a:gd name="T9" fmla="*/ 2147483647 h 4"/>
              <a:gd name="T10" fmla="*/ 0 w 7"/>
              <a:gd name="T11" fmla="*/ 2147483647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"/>
              <a:gd name="T19" fmla="*/ 0 h 4"/>
              <a:gd name="T20" fmla="*/ 7 w 7"/>
              <a:gd name="T21" fmla="*/ 4 h 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" h="4">
                <a:moveTo>
                  <a:pt x="7" y="0"/>
                </a:moveTo>
                <a:lnTo>
                  <a:pt x="3" y="4"/>
                </a:lnTo>
                <a:lnTo>
                  <a:pt x="3" y="2"/>
                </a:ln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8" name="Freeform 1177"/>
          <xdr:cNvSpPr>
            <a:spLocks/>
          </xdr:cNvSpPr>
        </xdr:nvSpPr>
        <xdr:spPr bwMode="auto">
          <a:xfrm>
            <a:off x="9486205" y="4524371"/>
            <a:ext cx="28652" cy="29119"/>
          </a:xfrm>
          <a:custGeom>
            <a:avLst/>
            <a:gdLst>
              <a:gd name="T0" fmla="*/ 2147483647 w 3"/>
              <a:gd name="T1" fmla="*/ 0 h 3"/>
              <a:gd name="T2" fmla="*/ 2147483647 w 3"/>
              <a:gd name="T3" fmla="*/ 2147483647 h 3"/>
              <a:gd name="T4" fmla="*/ 0 w 3"/>
              <a:gd name="T5" fmla="*/ 2147483647 h 3"/>
              <a:gd name="T6" fmla="*/ 0 60000 65536"/>
              <a:gd name="T7" fmla="*/ 0 60000 65536"/>
              <a:gd name="T8" fmla="*/ 0 60000 65536"/>
              <a:gd name="T9" fmla="*/ 0 w 3"/>
              <a:gd name="T10" fmla="*/ 0 h 3"/>
              <a:gd name="T11" fmla="*/ 3 w 3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3">
                <a:moveTo>
                  <a:pt x="3" y="0"/>
                </a:moveTo>
                <a:lnTo>
                  <a:pt x="2" y="1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9" name="Freeform 1178"/>
          <xdr:cNvSpPr>
            <a:spLocks/>
          </xdr:cNvSpPr>
        </xdr:nvSpPr>
        <xdr:spPr bwMode="auto">
          <a:xfrm>
            <a:off x="9457552" y="4464184"/>
            <a:ext cx="9551" cy="89306"/>
          </a:xfrm>
          <a:custGeom>
            <a:avLst/>
            <a:gdLst>
              <a:gd name="T0" fmla="*/ 2147483647 w 1"/>
              <a:gd name="T1" fmla="*/ 2147483647 h 9"/>
              <a:gd name="T2" fmla="*/ 0 w 1"/>
              <a:gd name="T3" fmla="*/ 2147483647 h 9"/>
              <a:gd name="T4" fmla="*/ 0 w 1"/>
              <a:gd name="T5" fmla="*/ 2147483647 h 9"/>
              <a:gd name="T6" fmla="*/ 0 w 1"/>
              <a:gd name="T7" fmla="*/ 2147483647 h 9"/>
              <a:gd name="T8" fmla="*/ 0 w 1"/>
              <a:gd name="T9" fmla="*/ 2147483647 h 9"/>
              <a:gd name="T10" fmla="*/ 0 w 1"/>
              <a:gd name="T11" fmla="*/ 0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"/>
              <a:gd name="T19" fmla="*/ 0 h 9"/>
              <a:gd name="T20" fmla="*/ 1 w 1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" h="9">
                <a:moveTo>
                  <a:pt x="1" y="9"/>
                </a:moveTo>
                <a:lnTo>
                  <a:pt x="0" y="6"/>
                </a:lnTo>
                <a:lnTo>
                  <a:pt x="0" y="4"/>
                </a:lnTo>
                <a:lnTo>
                  <a:pt x="0" y="3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0" name="Line 1179"/>
          <xdr:cNvSpPr>
            <a:spLocks noChangeShapeType="1"/>
          </xdr:cNvSpPr>
        </xdr:nvSpPr>
        <xdr:spPr bwMode="auto">
          <a:xfrm flipV="1">
            <a:off x="9467103" y="4405947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Freeform 1180"/>
          <xdr:cNvSpPr>
            <a:spLocks/>
          </xdr:cNvSpPr>
        </xdr:nvSpPr>
        <xdr:spPr bwMode="auto">
          <a:xfrm>
            <a:off x="9495755" y="4287523"/>
            <a:ext cx="28652" cy="89306"/>
          </a:xfrm>
          <a:custGeom>
            <a:avLst/>
            <a:gdLst>
              <a:gd name="T0" fmla="*/ 0 w 3"/>
              <a:gd name="T1" fmla="*/ 2147483647 h 9"/>
              <a:gd name="T2" fmla="*/ 2147483647 w 3"/>
              <a:gd name="T3" fmla="*/ 2147483647 h 9"/>
              <a:gd name="T4" fmla="*/ 2147483647 w 3"/>
              <a:gd name="T5" fmla="*/ 2147483647 h 9"/>
              <a:gd name="T6" fmla="*/ 2147483647 w 3"/>
              <a:gd name="T7" fmla="*/ 2147483647 h 9"/>
              <a:gd name="T8" fmla="*/ 2147483647 w 3"/>
              <a:gd name="T9" fmla="*/ 2147483647 h 9"/>
              <a:gd name="T10" fmla="*/ 2147483647 w 3"/>
              <a:gd name="T11" fmla="*/ 0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9"/>
              <a:gd name="T20" fmla="*/ 3 w 3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9">
                <a:moveTo>
                  <a:pt x="0" y="9"/>
                </a:moveTo>
                <a:lnTo>
                  <a:pt x="1" y="7"/>
                </a:lnTo>
                <a:lnTo>
                  <a:pt x="3" y="4"/>
                </a:lnTo>
                <a:lnTo>
                  <a:pt x="3" y="2"/>
                </a:lnTo>
                <a:lnTo>
                  <a:pt x="3" y="1"/>
                </a:lnTo>
                <a:lnTo>
                  <a:pt x="3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2" name="Line 1181"/>
          <xdr:cNvSpPr>
            <a:spLocks noChangeShapeType="1"/>
          </xdr:cNvSpPr>
        </xdr:nvSpPr>
        <xdr:spPr bwMode="auto">
          <a:xfrm flipV="1">
            <a:off x="9543512" y="4229284"/>
            <a:ext cx="0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3" name="Freeform 1182"/>
          <xdr:cNvSpPr>
            <a:spLocks/>
          </xdr:cNvSpPr>
        </xdr:nvSpPr>
        <xdr:spPr bwMode="auto">
          <a:xfrm>
            <a:off x="9553061" y="4110860"/>
            <a:ext cx="38204" cy="89306"/>
          </a:xfrm>
          <a:custGeom>
            <a:avLst/>
            <a:gdLst>
              <a:gd name="T0" fmla="*/ 0 w 4"/>
              <a:gd name="T1" fmla="*/ 2147483647 h 9"/>
              <a:gd name="T2" fmla="*/ 2147483647 w 4"/>
              <a:gd name="T3" fmla="*/ 2147483647 h 9"/>
              <a:gd name="T4" fmla="*/ 2147483647 w 4"/>
              <a:gd name="T5" fmla="*/ 2147483647 h 9"/>
              <a:gd name="T6" fmla="*/ 2147483647 w 4"/>
              <a:gd name="T7" fmla="*/ 2147483647 h 9"/>
              <a:gd name="T8" fmla="*/ 2147483647 w 4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9"/>
              <a:gd name="T17" fmla="*/ 4 w 4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9">
                <a:moveTo>
                  <a:pt x="0" y="9"/>
                </a:moveTo>
                <a:lnTo>
                  <a:pt x="1" y="8"/>
                </a:lnTo>
                <a:lnTo>
                  <a:pt x="4" y="2"/>
                </a:lnTo>
                <a:lnTo>
                  <a:pt x="4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4" name="Line 1183"/>
          <xdr:cNvSpPr>
            <a:spLocks noChangeShapeType="1"/>
          </xdr:cNvSpPr>
        </xdr:nvSpPr>
        <xdr:spPr bwMode="auto">
          <a:xfrm flipV="1">
            <a:off x="9608376" y="4052623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Freeform 1184"/>
          <xdr:cNvSpPr>
            <a:spLocks/>
          </xdr:cNvSpPr>
        </xdr:nvSpPr>
        <xdr:spPr bwMode="auto">
          <a:xfrm>
            <a:off x="9627477" y="3934198"/>
            <a:ext cx="19103" cy="89306"/>
          </a:xfrm>
          <a:custGeom>
            <a:avLst/>
            <a:gdLst>
              <a:gd name="T0" fmla="*/ 0 w 2"/>
              <a:gd name="T1" fmla="*/ 2147483647 h 9"/>
              <a:gd name="T2" fmla="*/ 0 w 2"/>
              <a:gd name="T3" fmla="*/ 2147483647 h 9"/>
              <a:gd name="T4" fmla="*/ 0 w 2"/>
              <a:gd name="T5" fmla="*/ 2147483647 h 9"/>
              <a:gd name="T6" fmla="*/ 2147483647 w 2"/>
              <a:gd name="T7" fmla="*/ 2147483647 h 9"/>
              <a:gd name="T8" fmla="*/ 2147483647 w 2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9"/>
              <a:gd name="T17" fmla="*/ 2 w 2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9">
                <a:moveTo>
                  <a:pt x="0" y="9"/>
                </a:moveTo>
                <a:lnTo>
                  <a:pt x="0" y="8"/>
                </a:lnTo>
                <a:lnTo>
                  <a:pt x="0" y="6"/>
                </a:lnTo>
                <a:lnTo>
                  <a:pt x="2" y="2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6" name="Freeform 1185"/>
          <xdr:cNvSpPr>
            <a:spLocks/>
          </xdr:cNvSpPr>
        </xdr:nvSpPr>
        <xdr:spPr bwMode="auto">
          <a:xfrm>
            <a:off x="9646580" y="3885667"/>
            <a:ext cx="19103" cy="19412"/>
          </a:xfrm>
          <a:custGeom>
            <a:avLst/>
            <a:gdLst>
              <a:gd name="T0" fmla="*/ 0 w 2"/>
              <a:gd name="T1" fmla="*/ 2147483647 h 2"/>
              <a:gd name="T2" fmla="*/ 2147483647 w 2"/>
              <a:gd name="T3" fmla="*/ 2147483647 h 2"/>
              <a:gd name="T4" fmla="*/ 2147483647 w 2"/>
              <a:gd name="T5" fmla="*/ 2147483647 h 2"/>
              <a:gd name="T6" fmla="*/ 2147483647 w 2"/>
              <a:gd name="T7" fmla="*/ 2147483647 h 2"/>
              <a:gd name="T8" fmla="*/ 2147483647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2"/>
                </a:moveTo>
                <a:lnTo>
                  <a:pt x="1" y="1"/>
                </a:lnTo>
                <a:lnTo>
                  <a:pt x="2" y="1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7" name="Freeform 1186"/>
          <xdr:cNvSpPr>
            <a:spLocks/>
          </xdr:cNvSpPr>
        </xdr:nvSpPr>
        <xdr:spPr bwMode="auto">
          <a:xfrm>
            <a:off x="9665681" y="3776948"/>
            <a:ext cx="19103" cy="79600"/>
          </a:xfrm>
          <a:custGeom>
            <a:avLst/>
            <a:gdLst>
              <a:gd name="T0" fmla="*/ 0 w 2"/>
              <a:gd name="T1" fmla="*/ 2147483647 h 8"/>
              <a:gd name="T2" fmla="*/ 2147483647 w 2"/>
              <a:gd name="T3" fmla="*/ 2147483647 h 8"/>
              <a:gd name="T4" fmla="*/ 2147483647 w 2"/>
              <a:gd name="T5" fmla="*/ 2147483647 h 8"/>
              <a:gd name="T6" fmla="*/ 2147483647 w 2"/>
              <a:gd name="T7" fmla="*/ 2147483647 h 8"/>
              <a:gd name="T8" fmla="*/ 2147483647 w 2"/>
              <a:gd name="T9" fmla="*/ 2147483647 h 8"/>
              <a:gd name="T10" fmla="*/ 2147483647 w 2"/>
              <a:gd name="T11" fmla="*/ 2147483647 h 8"/>
              <a:gd name="T12" fmla="*/ 2147483647 w 2"/>
              <a:gd name="T13" fmla="*/ 2147483647 h 8"/>
              <a:gd name="T14" fmla="*/ 2147483647 w 2"/>
              <a:gd name="T15" fmla="*/ 2147483647 h 8"/>
              <a:gd name="T16" fmla="*/ 2147483647 w 2"/>
              <a:gd name="T17" fmla="*/ 0 h 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"/>
              <a:gd name="T28" fmla="*/ 0 h 8"/>
              <a:gd name="T29" fmla="*/ 2 w 2"/>
              <a:gd name="T30" fmla="*/ 8 h 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" h="8">
                <a:moveTo>
                  <a:pt x="0" y="8"/>
                </a:moveTo>
                <a:lnTo>
                  <a:pt x="1" y="7"/>
                </a:lnTo>
                <a:lnTo>
                  <a:pt x="1" y="6"/>
                </a:lnTo>
                <a:lnTo>
                  <a:pt x="1" y="4"/>
                </a:lnTo>
                <a:lnTo>
                  <a:pt x="2" y="4"/>
                </a:lnTo>
                <a:lnTo>
                  <a:pt x="1" y="2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8" name="Freeform 1187"/>
          <xdr:cNvSpPr>
            <a:spLocks/>
          </xdr:cNvSpPr>
        </xdr:nvSpPr>
        <xdr:spPr bwMode="auto">
          <a:xfrm>
            <a:off x="9646580" y="3718711"/>
            <a:ext cx="19103" cy="29119"/>
          </a:xfrm>
          <a:custGeom>
            <a:avLst/>
            <a:gdLst>
              <a:gd name="T0" fmla="*/ 2147483647 w 2"/>
              <a:gd name="T1" fmla="*/ 2147483647 h 3"/>
              <a:gd name="T2" fmla="*/ 0 w 2"/>
              <a:gd name="T3" fmla="*/ 2147483647 h 3"/>
              <a:gd name="T4" fmla="*/ 0 w 2"/>
              <a:gd name="T5" fmla="*/ 2147483647 h 3"/>
              <a:gd name="T6" fmla="*/ 0 w 2"/>
              <a:gd name="T7" fmla="*/ 2147483647 h 3"/>
              <a:gd name="T8" fmla="*/ 0 w 2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3"/>
              <a:gd name="T17" fmla="*/ 2 w 2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3">
                <a:moveTo>
                  <a:pt x="2" y="3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9" name="Freeform 1188"/>
          <xdr:cNvSpPr>
            <a:spLocks/>
          </xdr:cNvSpPr>
        </xdr:nvSpPr>
        <xdr:spPr bwMode="auto">
          <a:xfrm>
            <a:off x="9591267" y="3600286"/>
            <a:ext cx="26660" cy="89306"/>
          </a:xfrm>
          <a:custGeom>
            <a:avLst/>
            <a:gdLst>
              <a:gd name="T0" fmla="*/ 2147483647 w 3"/>
              <a:gd name="T1" fmla="*/ 2147483647 h 9"/>
              <a:gd name="T2" fmla="*/ 0 w 3"/>
              <a:gd name="T3" fmla="*/ 2147483647 h 9"/>
              <a:gd name="T4" fmla="*/ 0 w 3"/>
              <a:gd name="T5" fmla="*/ 2147483647 h 9"/>
              <a:gd name="T6" fmla="*/ 0 w 3"/>
              <a:gd name="T7" fmla="*/ 2147483647 h 9"/>
              <a:gd name="T8" fmla="*/ 2147483647 w 3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9"/>
              <a:gd name="T17" fmla="*/ 3 w 3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9">
                <a:moveTo>
                  <a:pt x="3" y="9"/>
                </a:moveTo>
                <a:lnTo>
                  <a:pt x="0" y="4"/>
                </a:lnTo>
                <a:lnTo>
                  <a:pt x="0" y="3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0" name="Freeform 1189"/>
          <xdr:cNvSpPr>
            <a:spLocks/>
          </xdr:cNvSpPr>
        </xdr:nvSpPr>
        <xdr:spPr bwMode="auto">
          <a:xfrm>
            <a:off x="9562613" y="3551756"/>
            <a:ext cx="19103" cy="29119"/>
          </a:xfrm>
          <a:custGeom>
            <a:avLst/>
            <a:gdLst>
              <a:gd name="T0" fmla="*/ 2147483647 w 2"/>
              <a:gd name="T1" fmla="*/ 2147483647 h 3"/>
              <a:gd name="T2" fmla="*/ 2147483647 w 2"/>
              <a:gd name="T3" fmla="*/ 2147483647 h 3"/>
              <a:gd name="T4" fmla="*/ 2147483647 w 2"/>
              <a:gd name="T5" fmla="*/ 2147483647 h 3"/>
              <a:gd name="T6" fmla="*/ 0 w 2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3"/>
              <a:gd name="T14" fmla="*/ 2 w 2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3">
                <a:moveTo>
                  <a:pt x="2" y="3"/>
                </a:move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1" name="Freeform 1190"/>
          <xdr:cNvSpPr>
            <a:spLocks/>
          </xdr:cNvSpPr>
        </xdr:nvSpPr>
        <xdr:spPr bwMode="auto">
          <a:xfrm>
            <a:off x="9533960" y="3443038"/>
            <a:ext cx="19103" cy="79599"/>
          </a:xfrm>
          <a:custGeom>
            <a:avLst/>
            <a:gdLst>
              <a:gd name="T0" fmla="*/ 2147483647 w 2"/>
              <a:gd name="T1" fmla="*/ 2147483647 h 8"/>
              <a:gd name="T2" fmla="*/ 0 w 2"/>
              <a:gd name="T3" fmla="*/ 2147483647 h 8"/>
              <a:gd name="T4" fmla="*/ 2147483647 w 2"/>
              <a:gd name="T5" fmla="*/ 2147483647 h 8"/>
              <a:gd name="T6" fmla="*/ 2147483647 w 2"/>
              <a:gd name="T7" fmla="*/ 2147483647 h 8"/>
              <a:gd name="T8" fmla="*/ 2147483647 w 2"/>
              <a:gd name="T9" fmla="*/ 2147483647 h 8"/>
              <a:gd name="T10" fmla="*/ 2147483647 w 2"/>
              <a:gd name="T11" fmla="*/ 0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8"/>
              <a:gd name="T20" fmla="*/ 2 w 2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8">
                <a:moveTo>
                  <a:pt x="1" y="8"/>
                </a:moveTo>
                <a:lnTo>
                  <a:pt x="0" y="8"/>
                </a:lnTo>
                <a:lnTo>
                  <a:pt x="2" y="6"/>
                </a:lnTo>
                <a:lnTo>
                  <a:pt x="2" y="4"/>
                </a:lnTo>
                <a:lnTo>
                  <a:pt x="1" y="2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2" name="Freeform 1191"/>
          <xdr:cNvSpPr>
            <a:spLocks/>
          </xdr:cNvSpPr>
        </xdr:nvSpPr>
        <xdr:spPr bwMode="auto">
          <a:xfrm>
            <a:off x="9553061" y="3384799"/>
            <a:ext cx="9551" cy="29119"/>
          </a:xfrm>
          <a:custGeom>
            <a:avLst/>
            <a:gdLst>
              <a:gd name="T0" fmla="*/ 0 w 1"/>
              <a:gd name="T1" fmla="*/ 2147483647 h 3"/>
              <a:gd name="T2" fmla="*/ 2147483647 w 1"/>
              <a:gd name="T3" fmla="*/ 2147483647 h 3"/>
              <a:gd name="T4" fmla="*/ 2147483647 w 1"/>
              <a:gd name="T5" fmla="*/ 0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0" y="3"/>
                </a:moveTo>
                <a:lnTo>
                  <a:pt x="1" y="2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3" name="Freeform 1192"/>
          <xdr:cNvSpPr>
            <a:spLocks/>
          </xdr:cNvSpPr>
        </xdr:nvSpPr>
        <xdr:spPr bwMode="auto">
          <a:xfrm>
            <a:off x="9553061" y="3266375"/>
            <a:ext cx="9551" cy="89306"/>
          </a:xfrm>
          <a:custGeom>
            <a:avLst/>
            <a:gdLst>
              <a:gd name="T0" fmla="*/ 2147483647 w 1"/>
              <a:gd name="T1" fmla="*/ 2147483647 h 9"/>
              <a:gd name="T2" fmla="*/ 0 w 1"/>
              <a:gd name="T3" fmla="*/ 2147483647 h 9"/>
              <a:gd name="T4" fmla="*/ 0 w 1"/>
              <a:gd name="T5" fmla="*/ 2147483647 h 9"/>
              <a:gd name="T6" fmla="*/ 0 w 1"/>
              <a:gd name="T7" fmla="*/ 0 h 9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9"/>
              <a:gd name="T14" fmla="*/ 1 w 1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9">
                <a:moveTo>
                  <a:pt x="1" y="9"/>
                </a:move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4" name="Line 1193"/>
          <xdr:cNvSpPr>
            <a:spLocks noChangeShapeType="1"/>
          </xdr:cNvSpPr>
        </xdr:nvSpPr>
        <xdr:spPr bwMode="auto">
          <a:xfrm flipV="1">
            <a:off x="9553061" y="3208137"/>
            <a:ext cx="0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5" name="Freeform 1194"/>
          <xdr:cNvSpPr>
            <a:spLocks/>
          </xdr:cNvSpPr>
        </xdr:nvSpPr>
        <xdr:spPr bwMode="auto">
          <a:xfrm>
            <a:off x="9562613" y="3099419"/>
            <a:ext cx="28652" cy="79599"/>
          </a:xfrm>
          <a:custGeom>
            <a:avLst/>
            <a:gdLst>
              <a:gd name="T0" fmla="*/ 0 w 3"/>
              <a:gd name="T1" fmla="*/ 2147483647 h 8"/>
              <a:gd name="T2" fmla="*/ 2147483647 w 3"/>
              <a:gd name="T3" fmla="*/ 2147483647 h 8"/>
              <a:gd name="T4" fmla="*/ 2147483647 w 3"/>
              <a:gd name="T5" fmla="*/ 0 h 8"/>
              <a:gd name="T6" fmla="*/ 2147483647 w 3"/>
              <a:gd name="T7" fmla="*/ 0 h 8"/>
              <a:gd name="T8" fmla="*/ 2147483647 w 3"/>
              <a:gd name="T9" fmla="*/ 0 h 8"/>
              <a:gd name="T10" fmla="*/ 2147483647 w 3"/>
              <a:gd name="T11" fmla="*/ 0 h 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8"/>
              <a:gd name="T20" fmla="*/ 3 w 3"/>
              <a:gd name="T21" fmla="*/ 8 h 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8">
                <a:moveTo>
                  <a:pt x="0" y="8"/>
                </a:moveTo>
                <a:lnTo>
                  <a:pt x="3" y="1"/>
                </a:lnTo>
                <a:lnTo>
                  <a:pt x="3" y="0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6" name="Freeform 1195"/>
          <xdr:cNvSpPr>
            <a:spLocks/>
          </xdr:cNvSpPr>
        </xdr:nvSpPr>
        <xdr:spPr bwMode="auto">
          <a:xfrm>
            <a:off x="9562613" y="3050887"/>
            <a:ext cx="9551" cy="29119"/>
          </a:xfrm>
          <a:custGeom>
            <a:avLst/>
            <a:gdLst>
              <a:gd name="T0" fmla="*/ 0 w 1"/>
              <a:gd name="T1" fmla="*/ 2147483647 h 3"/>
              <a:gd name="T2" fmla="*/ 2147483647 w 1"/>
              <a:gd name="T3" fmla="*/ 2147483647 h 3"/>
              <a:gd name="T4" fmla="*/ 2147483647 w 1"/>
              <a:gd name="T5" fmla="*/ 2147483647 h 3"/>
              <a:gd name="T6" fmla="*/ 0 w 1"/>
              <a:gd name="T7" fmla="*/ 2147483647 h 3"/>
              <a:gd name="T8" fmla="*/ 0 w 1"/>
              <a:gd name="T9" fmla="*/ 2147483647 h 3"/>
              <a:gd name="T10" fmla="*/ 0 w 1"/>
              <a:gd name="T11" fmla="*/ 0 h 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"/>
              <a:gd name="T19" fmla="*/ 0 h 3"/>
              <a:gd name="T20" fmla="*/ 1 w 1"/>
              <a:gd name="T21" fmla="*/ 3 h 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" h="3">
                <a:moveTo>
                  <a:pt x="0" y="3"/>
                </a:moveTo>
                <a:lnTo>
                  <a:pt x="1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7" name="Freeform 1196"/>
          <xdr:cNvSpPr>
            <a:spLocks/>
          </xdr:cNvSpPr>
        </xdr:nvSpPr>
        <xdr:spPr bwMode="auto">
          <a:xfrm>
            <a:off x="9467103" y="2963531"/>
            <a:ext cx="66857" cy="67944"/>
          </a:xfrm>
          <a:custGeom>
            <a:avLst/>
            <a:gdLst>
              <a:gd name="T0" fmla="*/ 2147483647 w 7"/>
              <a:gd name="T1" fmla="*/ 2147483647 h 7"/>
              <a:gd name="T2" fmla="*/ 2147483647 w 7"/>
              <a:gd name="T3" fmla="*/ 2147483647 h 7"/>
              <a:gd name="T4" fmla="*/ 2147483647 w 7"/>
              <a:gd name="T5" fmla="*/ 2147483647 h 7"/>
              <a:gd name="T6" fmla="*/ 2147483647 w 7"/>
              <a:gd name="T7" fmla="*/ 2147483647 h 7"/>
              <a:gd name="T8" fmla="*/ 2147483647 w 7"/>
              <a:gd name="T9" fmla="*/ 2147483647 h 7"/>
              <a:gd name="T10" fmla="*/ 2147483647 w 7"/>
              <a:gd name="T11" fmla="*/ 2147483647 h 7"/>
              <a:gd name="T12" fmla="*/ 2147483647 w 7"/>
              <a:gd name="T13" fmla="*/ 2147483647 h 7"/>
              <a:gd name="T14" fmla="*/ 2147483647 w 7"/>
              <a:gd name="T15" fmla="*/ 2147483647 h 7"/>
              <a:gd name="T16" fmla="*/ 2147483647 w 7"/>
              <a:gd name="T17" fmla="*/ 2147483647 h 7"/>
              <a:gd name="T18" fmla="*/ 0 w 7"/>
              <a:gd name="T19" fmla="*/ 0 h 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7"/>
              <a:gd name="T31" fmla="*/ 0 h 7"/>
              <a:gd name="T32" fmla="*/ 7 w 7"/>
              <a:gd name="T33" fmla="*/ 7 h 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7" h="7">
                <a:moveTo>
                  <a:pt x="7" y="7"/>
                </a:moveTo>
                <a:lnTo>
                  <a:pt x="7" y="6"/>
                </a:lnTo>
                <a:lnTo>
                  <a:pt x="6" y="5"/>
                </a:lnTo>
                <a:lnTo>
                  <a:pt x="5" y="4"/>
                </a:lnTo>
                <a:lnTo>
                  <a:pt x="4" y="3"/>
                </a:lnTo>
                <a:lnTo>
                  <a:pt x="3" y="3"/>
                </a:ln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8" name="Freeform 1197"/>
          <xdr:cNvSpPr>
            <a:spLocks/>
          </xdr:cNvSpPr>
        </xdr:nvSpPr>
        <xdr:spPr bwMode="auto">
          <a:xfrm>
            <a:off x="9448000" y="2922757"/>
            <a:ext cx="9551" cy="21362"/>
          </a:xfrm>
          <a:custGeom>
            <a:avLst/>
            <a:gdLst>
              <a:gd name="T0" fmla="*/ 2147483647 w 1"/>
              <a:gd name="T1" fmla="*/ 2147483647 h 2"/>
              <a:gd name="T2" fmla="*/ 2147483647 w 1"/>
              <a:gd name="T3" fmla="*/ 2147483647 h 2"/>
              <a:gd name="T4" fmla="*/ 2147483647 w 1"/>
              <a:gd name="T5" fmla="*/ 2147483647 h 2"/>
              <a:gd name="T6" fmla="*/ 0 w 1"/>
              <a:gd name="T7" fmla="*/ 2147483647 h 2"/>
              <a:gd name="T8" fmla="*/ 0 w 1"/>
              <a:gd name="T9" fmla="*/ 2147483647 h 2"/>
              <a:gd name="T10" fmla="*/ 0 w 1"/>
              <a:gd name="T11" fmla="*/ 0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"/>
              <a:gd name="T19" fmla="*/ 0 h 2"/>
              <a:gd name="T20" fmla="*/ 1 w 1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" h="2">
                <a:moveTo>
                  <a:pt x="1" y="2"/>
                </a:moveTo>
                <a:lnTo>
                  <a:pt x="1" y="2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9" name="Freeform 1198"/>
          <xdr:cNvSpPr>
            <a:spLocks/>
          </xdr:cNvSpPr>
        </xdr:nvSpPr>
        <xdr:spPr bwMode="auto">
          <a:xfrm>
            <a:off x="9390695" y="2835399"/>
            <a:ext cx="38204" cy="67944"/>
          </a:xfrm>
          <a:custGeom>
            <a:avLst/>
            <a:gdLst>
              <a:gd name="T0" fmla="*/ 2147483647 w 4"/>
              <a:gd name="T1" fmla="*/ 2147483647 h 7"/>
              <a:gd name="T2" fmla="*/ 2147483647 w 4"/>
              <a:gd name="T3" fmla="*/ 2147483647 h 7"/>
              <a:gd name="T4" fmla="*/ 2147483647 w 4"/>
              <a:gd name="T5" fmla="*/ 2147483647 h 7"/>
              <a:gd name="T6" fmla="*/ 2147483647 w 4"/>
              <a:gd name="T7" fmla="*/ 2147483647 h 7"/>
              <a:gd name="T8" fmla="*/ 0 w 4"/>
              <a:gd name="T9" fmla="*/ 2147483647 h 7"/>
              <a:gd name="T10" fmla="*/ 0 w 4"/>
              <a:gd name="T11" fmla="*/ 0 h 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"/>
              <a:gd name="T19" fmla="*/ 0 h 7"/>
              <a:gd name="T20" fmla="*/ 4 w 4"/>
              <a:gd name="T21" fmla="*/ 7 h 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" h="7">
                <a:moveTo>
                  <a:pt x="4" y="7"/>
                </a:moveTo>
                <a:lnTo>
                  <a:pt x="4" y="5"/>
                </a:lnTo>
                <a:lnTo>
                  <a:pt x="2" y="5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0" name="Freeform 1199"/>
          <xdr:cNvSpPr>
            <a:spLocks/>
          </xdr:cNvSpPr>
        </xdr:nvSpPr>
        <xdr:spPr bwMode="auto">
          <a:xfrm>
            <a:off x="9362041" y="2777162"/>
            <a:ext cx="19103" cy="29119"/>
          </a:xfrm>
          <a:custGeom>
            <a:avLst/>
            <a:gdLst>
              <a:gd name="T0" fmla="*/ 2147483647 w 2"/>
              <a:gd name="T1" fmla="*/ 2147483647 h 3"/>
              <a:gd name="T2" fmla="*/ 0 w 2"/>
              <a:gd name="T3" fmla="*/ 2147483647 h 3"/>
              <a:gd name="T4" fmla="*/ 0 w 2"/>
              <a:gd name="T5" fmla="*/ 2147483647 h 3"/>
              <a:gd name="T6" fmla="*/ 0 w 2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3"/>
              <a:gd name="T14" fmla="*/ 2 w 2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3">
                <a:moveTo>
                  <a:pt x="2" y="3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1" name="Freeform 1200"/>
          <xdr:cNvSpPr>
            <a:spLocks/>
          </xdr:cNvSpPr>
        </xdr:nvSpPr>
        <xdr:spPr bwMode="auto">
          <a:xfrm>
            <a:off x="9314286" y="2668444"/>
            <a:ext cx="28652" cy="87357"/>
          </a:xfrm>
          <a:custGeom>
            <a:avLst/>
            <a:gdLst>
              <a:gd name="T0" fmla="*/ 2147483647 w 3"/>
              <a:gd name="T1" fmla="*/ 2147483647 h 9"/>
              <a:gd name="T2" fmla="*/ 2147483647 w 3"/>
              <a:gd name="T3" fmla="*/ 2147483647 h 9"/>
              <a:gd name="T4" fmla="*/ 2147483647 w 3"/>
              <a:gd name="T5" fmla="*/ 2147483647 h 9"/>
              <a:gd name="T6" fmla="*/ 2147483647 w 3"/>
              <a:gd name="T7" fmla="*/ 2147483647 h 9"/>
              <a:gd name="T8" fmla="*/ 0 w 3"/>
              <a:gd name="T9" fmla="*/ 2147483647 h 9"/>
              <a:gd name="T10" fmla="*/ 0 w 3"/>
              <a:gd name="T11" fmla="*/ 0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"/>
              <a:gd name="T19" fmla="*/ 0 h 9"/>
              <a:gd name="T20" fmla="*/ 3 w 3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" h="9">
                <a:moveTo>
                  <a:pt x="3" y="9"/>
                </a:moveTo>
                <a:lnTo>
                  <a:pt x="2" y="7"/>
                </a:lnTo>
                <a:lnTo>
                  <a:pt x="2" y="6"/>
                </a:lnTo>
                <a:lnTo>
                  <a:pt x="1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2" name="Freeform 1201"/>
          <xdr:cNvSpPr>
            <a:spLocks/>
          </xdr:cNvSpPr>
        </xdr:nvSpPr>
        <xdr:spPr bwMode="auto">
          <a:xfrm>
            <a:off x="9304735" y="2619913"/>
            <a:ext cx="9551" cy="19412"/>
          </a:xfrm>
          <a:custGeom>
            <a:avLst/>
            <a:gdLst>
              <a:gd name="T0" fmla="*/ 2147483647 w 1"/>
              <a:gd name="T1" fmla="*/ 2147483647 h 2"/>
              <a:gd name="T2" fmla="*/ 2147483647 w 1"/>
              <a:gd name="T3" fmla="*/ 2147483647 h 2"/>
              <a:gd name="T4" fmla="*/ 0 w 1"/>
              <a:gd name="T5" fmla="*/ 2147483647 h 2"/>
              <a:gd name="T6" fmla="*/ 0 w 1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2"/>
              <a:gd name="T14" fmla="*/ 1 w 1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2">
                <a:moveTo>
                  <a:pt x="1" y="2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3" name="Freeform 1202"/>
          <xdr:cNvSpPr>
            <a:spLocks/>
          </xdr:cNvSpPr>
        </xdr:nvSpPr>
        <xdr:spPr bwMode="auto">
          <a:xfrm>
            <a:off x="9285633" y="2501489"/>
            <a:ext cx="9551" cy="87357"/>
          </a:xfrm>
          <a:custGeom>
            <a:avLst/>
            <a:gdLst>
              <a:gd name="T0" fmla="*/ 2147483647 w 1"/>
              <a:gd name="T1" fmla="*/ 2147483647 h 9"/>
              <a:gd name="T2" fmla="*/ 2147483647 w 1"/>
              <a:gd name="T3" fmla="*/ 2147483647 h 9"/>
              <a:gd name="T4" fmla="*/ 0 w 1"/>
              <a:gd name="T5" fmla="*/ 2147483647 h 9"/>
              <a:gd name="T6" fmla="*/ 0 w 1"/>
              <a:gd name="T7" fmla="*/ 2147483647 h 9"/>
              <a:gd name="T8" fmla="*/ 0 w 1"/>
              <a:gd name="T9" fmla="*/ 2147483647 h 9"/>
              <a:gd name="T10" fmla="*/ 0 w 1"/>
              <a:gd name="T11" fmla="*/ 2147483647 h 9"/>
              <a:gd name="T12" fmla="*/ 0 w 1"/>
              <a:gd name="T13" fmla="*/ 2147483647 h 9"/>
              <a:gd name="T14" fmla="*/ 0 w 1"/>
              <a:gd name="T15" fmla="*/ 2147483647 h 9"/>
              <a:gd name="T16" fmla="*/ 0 w 1"/>
              <a:gd name="T17" fmla="*/ 0 h 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"/>
              <a:gd name="T28" fmla="*/ 0 h 9"/>
              <a:gd name="T29" fmla="*/ 1 w 1"/>
              <a:gd name="T30" fmla="*/ 9 h 9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" h="9">
                <a:moveTo>
                  <a:pt x="1" y="9"/>
                </a:moveTo>
                <a:lnTo>
                  <a:pt x="1" y="8"/>
                </a:lnTo>
                <a:lnTo>
                  <a:pt x="0" y="6"/>
                </a:lnTo>
                <a:lnTo>
                  <a:pt x="0" y="5"/>
                </a:lnTo>
                <a:lnTo>
                  <a:pt x="0" y="3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4" name="Freeform 1203"/>
          <xdr:cNvSpPr>
            <a:spLocks/>
          </xdr:cNvSpPr>
        </xdr:nvSpPr>
        <xdr:spPr bwMode="auto">
          <a:xfrm>
            <a:off x="9266532" y="2452957"/>
            <a:ext cx="9551" cy="29119"/>
          </a:xfrm>
          <a:custGeom>
            <a:avLst/>
            <a:gdLst>
              <a:gd name="T0" fmla="*/ 2147483647 w 1"/>
              <a:gd name="T1" fmla="*/ 2147483647 h 3"/>
              <a:gd name="T2" fmla="*/ 2147483647 w 1"/>
              <a:gd name="T3" fmla="*/ 2147483647 h 3"/>
              <a:gd name="T4" fmla="*/ 0 w 1"/>
              <a:gd name="T5" fmla="*/ 2147483647 h 3"/>
              <a:gd name="T6" fmla="*/ 0 w 1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1"/>
              <a:gd name="T13" fmla="*/ 0 h 3"/>
              <a:gd name="T14" fmla="*/ 1 w 1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" h="3">
                <a:moveTo>
                  <a:pt x="1" y="3"/>
                </a:moveTo>
                <a:lnTo>
                  <a:pt x="1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5" name="Freeform 1204"/>
          <xdr:cNvSpPr>
            <a:spLocks/>
          </xdr:cNvSpPr>
        </xdr:nvSpPr>
        <xdr:spPr bwMode="auto">
          <a:xfrm>
            <a:off x="9218776" y="2344239"/>
            <a:ext cx="38204" cy="77651"/>
          </a:xfrm>
          <a:custGeom>
            <a:avLst/>
            <a:gdLst>
              <a:gd name="T0" fmla="*/ 2147483647 w 4"/>
              <a:gd name="T1" fmla="*/ 2147483647 h 8"/>
              <a:gd name="T2" fmla="*/ 2147483647 w 4"/>
              <a:gd name="T3" fmla="*/ 2147483647 h 8"/>
              <a:gd name="T4" fmla="*/ 2147483647 w 4"/>
              <a:gd name="T5" fmla="*/ 2147483647 h 8"/>
              <a:gd name="T6" fmla="*/ 2147483647 w 4"/>
              <a:gd name="T7" fmla="*/ 2147483647 h 8"/>
              <a:gd name="T8" fmla="*/ 2147483647 w 4"/>
              <a:gd name="T9" fmla="*/ 2147483647 h 8"/>
              <a:gd name="T10" fmla="*/ 0 w 4"/>
              <a:gd name="T11" fmla="*/ 2147483647 h 8"/>
              <a:gd name="T12" fmla="*/ 0 w 4"/>
              <a:gd name="T13" fmla="*/ 0 h 8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"/>
              <a:gd name="T22" fmla="*/ 0 h 8"/>
              <a:gd name="T23" fmla="*/ 4 w 4"/>
              <a:gd name="T24" fmla="*/ 8 h 8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" h="8">
                <a:moveTo>
                  <a:pt x="4" y="8"/>
                </a:moveTo>
                <a:lnTo>
                  <a:pt x="3" y="7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6" name="Line 1205"/>
          <xdr:cNvSpPr>
            <a:spLocks noChangeShapeType="1"/>
          </xdr:cNvSpPr>
        </xdr:nvSpPr>
        <xdr:spPr bwMode="auto">
          <a:xfrm flipH="1" flipV="1">
            <a:off x="9209225" y="2286000"/>
            <a:ext cx="9551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7" name="Freeform 1206"/>
          <xdr:cNvSpPr>
            <a:spLocks/>
          </xdr:cNvSpPr>
        </xdr:nvSpPr>
        <xdr:spPr bwMode="auto">
          <a:xfrm>
            <a:off x="9142368" y="2206401"/>
            <a:ext cx="57307" cy="48531"/>
          </a:xfrm>
          <a:custGeom>
            <a:avLst/>
            <a:gdLst>
              <a:gd name="T0" fmla="*/ 2147483647 w 6"/>
              <a:gd name="T1" fmla="*/ 2147483647 h 5"/>
              <a:gd name="T2" fmla="*/ 2147483647 w 6"/>
              <a:gd name="T3" fmla="*/ 2147483647 h 5"/>
              <a:gd name="T4" fmla="*/ 2147483647 w 6"/>
              <a:gd name="T5" fmla="*/ 2147483647 h 5"/>
              <a:gd name="T6" fmla="*/ 2147483647 w 6"/>
              <a:gd name="T7" fmla="*/ 2147483647 h 5"/>
              <a:gd name="T8" fmla="*/ 2147483647 w 6"/>
              <a:gd name="T9" fmla="*/ 0 h 5"/>
              <a:gd name="T10" fmla="*/ 0 w 6"/>
              <a:gd name="T11" fmla="*/ 0 h 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6"/>
              <a:gd name="T19" fmla="*/ 0 h 5"/>
              <a:gd name="T20" fmla="*/ 6 w 6"/>
              <a:gd name="T21" fmla="*/ 5 h 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6" h="5">
                <a:moveTo>
                  <a:pt x="6" y="5"/>
                </a:moveTo>
                <a:lnTo>
                  <a:pt x="5" y="2"/>
                </a:lnTo>
                <a:lnTo>
                  <a:pt x="5" y="1"/>
                </a:lnTo>
                <a:lnTo>
                  <a:pt x="2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8" name="Line 1207"/>
          <xdr:cNvSpPr>
            <a:spLocks noChangeShapeType="1"/>
          </xdr:cNvSpPr>
        </xdr:nvSpPr>
        <xdr:spPr bwMode="auto">
          <a:xfrm flipH="1" flipV="1">
            <a:off x="9085061" y="2206401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Freeform 1208"/>
          <xdr:cNvSpPr>
            <a:spLocks/>
          </xdr:cNvSpPr>
        </xdr:nvSpPr>
        <xdr:spPr bwMode="auto">
          <a:xfrm>
            <a:off x="8970450" y="2157871"/>
            <a:ext cx="85959" cy="38825"/>
          </a:xfrm>
          <a:custGeom>
            <a:avLst/>
            <a:gdLst>
              <a:gd name="T0" fmla="*/ 2147483647 w 9"/>
              <a:gd name="T1" fmla="*/ 2147483647 h 4"/>
              <a:gd name="T2" fmla="*/ 2147483647 w 9"/>
              <a:gd name="T3" fmla="*/ 2147483647 h 4"/>
              <a:gd name="T4" fmla="*/ 2147483647 w 9"/>
              <a:gd name="T5" fmla="*/ 2147483647 h 4"/>
              <a:gd name="T6" fmla="*/ 0 w 9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4"/>
              <a:gd name="T14" fmla="*/ 9 w 9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4">
                <a:moveTo>
                  <a:pt x="9" y="4"/>
                </a:moveTo>
                <a:lnTo>
                  <a:pt x="5" y="2"/>
                </a:ln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0" name="Freeform 1209"/>
          <xdr:cNvSpPr>
            <a:spLocks/>
          </xdr:cNvSpPr>
        </xdr:nvSpPr>
        <xdr:spPr bwMode="auto">
          <a:xfrm>
            <a:off x="8915136" y="2157871"/>
            <a:ext cx="26660" cy="0"/>
          </a:xfrm>
          <a:custGeom>
            <a:avLst/>
            <a:gdLst>
              <a:gd name="T0" fmla="*/ 2147483647 w 3"/>
              <a:gd name="T1" fmla="*/ 2147483647 w 3"/>
              <a:gd name="T2" fmla="*/ 0 w 3"/>
              <a:gd name="T3" fmla="*/ 0 60000 65536"/>
              <a:gd name="T4" fmla="*/ 0 60000 65536"/>
              <a:gd name="T5" fmla="*/ 0 60000 65536"/>
              <a:gd name="T6" fmla="*/ 0 w 3"/>
              <a:gd name="T7" fmla="*/ 3 w 3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3">
                <a:moveTo>
                  <a:pt x="3" y="0"/>
                </a:move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1" name="Freeform 1210"/>
          <xdr:cNvSpPr>
            <a:spLocks/>
          </xdr:cNvSpPr>
        </xdr:nvSpPr>
        <xdr:spPr bwMode="auto">
          <a:xfrm>
            <a:off x="8800524" y="2128752"/>
            <a:ext cx="85959" cy="19412"/>
          </a:xfrm>
          <a:custGeom>
            <a:avLst/>
            <a:gdLst>
              <a:gd name="T0" fmla="*/ 2147483647 w 9"/>
              <a:gd name="T1" fmla="*/ 2147483647 h 2"/>
              <a:gd name="T2" fmla="*/ 2147483647 w 9"/>
              <a:gd name="T3" fmla="*/ 0 h 2"/>
              <a:gd name="T4" fmla="*/ 2147483647 w 9"/>
              <a:gd name="T5" fmla="*/ 0 h 2"/>
              <a:gd name="T6" fmla="*/ 2147483647 w 9"/>
              <a:gd name="T7" fmla="*/ 0 h 2"/>
              <a:gd name="T8" fmla="*/ 2147483647 w 9"/>
              <a:gd name="T9" fmla="*/ 0 h 2"/>
              <a:gd name="T10" fmla="*/ 2147483647 w 9"/>
              <a:gd name="T11" fmla="*/ 0 h 2"/>
              <a:gd name="T12" fmla="*/ 0 w 9"/>
              <a:gd name="T13" fmla="*/ 0 h 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2"/>
              <a:gd name="T23" fmla="*/ 9 w 9"/>
              <a:gd name="T24" fmla="*/ 2 h 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2">
                <a:moveTo>
                  <a:pt x="9" y="2"/>
                </a:moveTo>
                <a:lnTo>
                  <a:pt x="5" y="0"/>
                </a:lnTo>
                <a:lnTo>
                  <a:pt x="2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2" name="Freeform 1211"/>
          <xdr:cNvSpPr>
            <a:spLocks/>
          </xdr:cNvSpPr>
        </xdr:nvSpPr>
        <xdr:spPr bwMode="auto">
          <a:xfrm>
            <a:off x="8743218" y="2119045"/>
            <a:ext cx="28652" cy="9707"/>
          </a:xfrm>
          <a:custGeom>
            <a:avLst/>
            <a:gdLst>
              <a:gd name="T0" fmla="*/ 2147483647 w 3"/>
              <a:gd name="T1" fmla="*/ 2147483647 h 1"/>
              <a:gd name="T2" fmla="*/ 2147483647 w 3"/>
              <a:gd name="T3" fmla="*/ 0 h 1"/>
              <a:gd name="T4" fmla="*/ 0 w 3"/>
              <a:gd name="T5" fmla="*/ 0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3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3" name="Freeform 1212"/>
          <xdr:cNvSpPr>
            <a:spLocks/>
          </xdr:cNvSpPr>
        </xdr:nvSpPr>
        <xdr:spPr bwMode="auto">
          <a:xfrm>
            <a:off x="8628606" y="2078272"/>
            <a:ext cx="85959" cy="40775"/>
          </a:xfrm>
          <a:custGeom>
            <a:avLst/>
            <a:gdLst>
              <a:gd name="T0" fmla="*/ 2147483647 w 9"/>
              <a:gd name="T1" fmla="*/ 2147483647 h 4"/>
              <a:gd name="T2" fmla="*/ 2147483647 w 9"/>
              <a:gd name="T3" fmla="*/ 2147483647 h 4"/>
              <a:gd name="T4" fmla="*/ 2147483647 w 9"/>
              <a:gd name="T5" fmla="*/ 2147483647 h 4"/>
              <a:gd name="T6" fmla="*/ 2147483647 w 9"/>
              <a:gd name="T7" fmla="*/ 2147483647 h 4"/>
              <a:gd name="T8" fmla="*/ 2147483647 w 9"/>
              <a:gd name="T9" fmla="*/ 2147483647 h 4"/>
              <a:gd name="T10" fmla="*/ 2147483647 w 9"/>
              <a:gd name="T11" fmla="*/ 2147483647 h 4"/>
              <a:gd name="T12" fmla="*/ 0 w 9"/>
              <a:gd name="T13" fmla="*/ 0 h 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4"/>
              <a:gd name="T23" fmla="*/ 9 w 9"/>
              <a:gd name="T24" fmla="*/ 4 h 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4">
                <a:moveTo>
                  <a:pt x="9" y="4"/>
                </a:moveTo>
                <a:lnTo>
                  <a:pt x="7" y="3"/>
                </a:lnTo>
                <a:lnTo>
                  <a:pt x="3" y="2"/>
                </a:ln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4" name="Freeform 1213"/>
          <xdr:cNvSpPr>
            <a:spLocks/>
          </xdr:cNvSpPr>
        </xdr:nvSpPr>
        <xdr:spPr bwMode="auto">
          <a:xfrm>
            <a:off x="8571300" y="2068565"/>
            <a:ext cx="28652" cy="9707"/>
          </a:xfrm>
          <a:custGeom>
            <a:avLst/>
            <a:gdLst>
              <a:gd name="T0" fmla="*/ 2147483647 w 3"/>
              <a:gd name="T1" fmla="*/ 2147483647 h 1"/>
              <a:gd name="T2" fmla="*/ 2147483647 w 3"/>
              <a:gd name="T3" fmla="*/ 0 h 1"/>
              <a:gd name="T4" fmla="*/ 2147483647 w 3"/>
              <a:gd name="T5" fmla="*/ 0 h 1"/>
              <a:gd name="T6" fmla="*/ 0 w 3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3" y="1"/>
                </a:moveTo>
                <a:lnTo>
                  <a:pt x="2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5" name="Freeform 1214"/>
          <xdr:cNvSpPr>
            <a:spLocks/>
          </xdr:cNvSpPr>
        </xdr:nvSpPr>
        <xdr:spPr bwMode="auto">
          <a:xfrm>
            <a:off x="8456687" y="2058859"/>
            <a:ext cx="85959" cy="9707"/>
          </a:xfrm>
          <a:custGeom>
            <a:avLst/>
            <a:gdLst>
              <a:gd name="T0" fmla="*/ 2147483647 w 9"/>
              <a:gd name="T1" fmla="*/ 2147483647 h 1"/>
              <a:gd name="T2" fmla="*/ 2147483647 w 9"/>
              <a:gd name="T3" fmla="*/ 2147483647 h 1"/>
              <a:gd name="T4" fmla="*/ 2147483647 w 9"/>
              <a:gd name="T5" fmla="*/ 0 h 1"/>
              <a:gd name="T6" fmla="*/ 2147483647 w 9"/>
              <a:gd name="T7" fmla="*/ 0 h 1"/>
              <a:gd name="T8" fmla="*/ 2147483647 w 9"/>
              <a:gd name="T9" fmla="*/ 0 h 1"/>
              <a:gd name="T10" fmla="*/ 0 w 9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9"/>
              <a:gd name="T19" fmla="*/ 0 h 1"/>
              <a:gd name="T20" fmla="*/ 9 w 9"/>
              <a:gd name="T21" fmla="*/ 1 h 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9" h="1">
                <a:moveTo>
                  <a:pt x="9" y="1"/>
                </a:moveTo>
                <a:lnTo>
                  <a:pt x="8" y="1"/>
                </a:lnTo>
                <a:lnTo>
                  <a:pt x="3" y="0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6" name="Line 1215"/>
          <xdr:cNvSpPr>
            <a:spLocks noChangeShapeType="1"/>
          </xdr:cNvSpPr>
        </xdr:nvSpPr>
        <xdr:spPr bwMode="auto">
          <a:xfrm flipH="1">
            <a:off x="8399381" y="2058859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Freeform 1216"/>
          <xdr:cNvSpPr>
            <a:spLocks/>
          </xdr:cNvSpPr>
        </xdr:nvSpPr>
        <xdr:spPr bwMode="auto">
          <a:xfrm>
            <a:off x="8284768" y="2039446"/>
            <a:ext cx="85959" cy="9707"/>
          </a:xfrm>
          <a:custGeom>
            <a:avLst/>
            <a:gdLst>
              <a:gd name="T0" fmla="*/ 2147483647 w 9"/>
              <a:gd name="T1" fmla="*/ 2147483647 h 1"/>
              <a:gd name="T2" fmla="*/ 2147483647 w 9"/>
              <a:gd name="T3" fmla="*/ 2147483647 h 1"/>
              <a:gd name="T4" fmla="*/ 0 w 9"/>
              <a:gd name="T5" fmla="*/ 0 h 1"/>
              <a:gd name="T6" fmla="*/ 0 60000 65536"/>
              <a:gd name="T7" fmla="*/ 0 60000 65536"/>
              <a:gd name="T8" fmla="*/ 0 60000 65536"/>
              <a:gd name="T9" fmla="*/ 0 w 9"/>
              <a:gd name="T10" fmla="*/ 0 h 1"/>
              <a:gd name="T11" fmla="*/ 9 w 9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1">
                <a:moveTo>
                  <a:pt x="9" y="1"/>
                </a:moveTo>
                <a:lnTo>
                  <a:pt x="4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8" name="Line 1217"/>
          <xdr:cNvSpPr>
            <a:spLocks noChangeShapeType="1"/>
          </xdr:cNvSpPr>
        </xdr:nvSpPr>
        <xdr:spPr bwMode="auto">
          <a:xfrm flipH="1">
            <a:off x="8229457" y="2039446"/>
            <a:ext cx="26659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" name="Freeform 1218"/>
          <xdr:cNvSpPr>
            <a:spLocks/>
          </xdr:cNvSpPr>
        </xdr:nvSpPr>
        <xdr:spPr bwMode="auto">
          <a:xfrm>
            <a:off x="8114843" y="2029741"/>
            <a:ext cx="85959" cy="9707"/>
          </a:xfrm>
          <a:custGeom>
            <a:avLst/>
            <a:gdLst>
              <a:gd name="T0" fmla="*/ 2147483647 w 9"/>
              <a:gd name="T1" fmla="*/ 2147483647 h 1"/>
              <a:gd name="T2" fmla="*/ 2147483647 w 9"/>
              <a:gd name="T3" fmla="*/ 0 h 1"/>
              <a:gd name="T4" fmla="*/ 2147483647 w 9"/>
              <a:gd name="T5" fmla="*/ 0 h 1"/>
              <a:gd name="T6" fmla="*/ 2147483647 w 9"/>
              <a:gd name="T7" fmla="*/ 0 h 1"/>
              <a:gd name="T8" fmla="*/ 2147483647 w 9"/>
              <a:gd name="T9" fmla="*/ 0 h 1"/>
              <a:gd name="T10" fmla="*/ 2147483647 w 9"/>
              <a:gd name="T11" fmla="*/ 0 h 1"/>
              <a:gd name="T12" fmla="*/ 0 w 9"/>
              <a:gd name="T13" fmla="*/ 0 h 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1"/>
              <a:gd name="T23" fmla="*/ 9 w 9"/>
              <a:gd name="T24" fmla="*/ 1 h 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1">
                <a:moveTo>
                  <a:pt x="9" y="1"/>
                </a:move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0" name="Line 1219"/>
          <xdr:cNvSpPr>
            <a:spLocks noChangeShapeType="1"/>
          </xdr:cNvSpPr>
        </xdr:nvSpPr>
        <xdr:spPr bwMode="auto">
          <a:xfrm flipH="1">
            <a:off x="8057538" y="2020034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Freeform 1220"/>
          <xdr:cNvSpPr>
            <a:spLocks/>
          </xdr:cNvSpPr>
        </xdr:nvSpPr>
        <xdr:spPr bwMode="auto">
          <a:xfrm>
            <a:off x="7942926" y="2010328"/>
            <a:ext cx="85959" cy="19412"/>
          </a:xfrm>
          <a:custGeom>
            <a:avLst/>
            <a:gdLst>
              <a:gd name="T0" fmla="*/ 2147483647 w 9"/>
              <a:gd name="T1" fmla="*/ 2147483647 h 2"/>
              <a:gd name="T2" fmla="*/ 2147483647 w 9"/>
              <a:gd name="T3" fmla="*/ 0 h 2"/>
              <a:gd name="T4" fmla="*/ 2147483647 w 9"/>
              <a:gd name="T5" fmla="*/ 2147483647 h 2"/>
              <a:gd name="T6" fmla="*/ 2147483647 w 9"/>
              <a:gd name="T7" fmla="*/ 2147483647 h 2"/>
              <a:gd name="T8" fmla="*/ 2147483647 w 9"/>
              <a:gd name="T9" fmla="*/ 2147483647 h 2"/>
              <a:gd name="T10" fmla="*/ 2147483647 w 9"/>
              <a:gd name="T11" fmla="*/ 2147483647 h 2"/>
              <a:gd name="T12" fmla="*/ 2147483647 w 9"/>
              <a:gd name="T13" fmla="*/ 2147483647 h 2"/>
              <a:gd name="T14" fmla="*/ 0 w 9"/>
              <a:gd name="T15" fmla="*/ 2147483647 h 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9"/>
              <a:gd name="T25" fmla="*/ 0 h 2"/>
              <a:gd name="T26" fmla="*/ 9 w 9"/>
              <a:gd name="T27" fmla="*/ 2 h 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9" h="2">
                <a:moveTo>
                  <a:pt x="9" y="1"/>
                </a:moveTo>
                <a:lnTo>
                  <a:pt x="7" y="0"/>
                </a:lnTo>
                <a:lnTo>
                  <a:pt x="4" y="1"/>
                </a:lnTo>
                <a:lnTo>
                  <a:pt x="3" y="1"/>
                </a:ln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2" name="Freeform 1221"/>
          <xdr:cNvSpPr>
            <a:spLocks/>
          </xdr:cNvSpPr>
        </xdr:nvSpPr>
        <xdr:spPr bwMode="auto">
          <a:xfrm>
            <a:off x="7885620" y="2029741"/>
            <a:ext cx="28652" cy="9707"/>
          </a:xfrm>
          <a:custGeom>
            <a:avLst/>
            <a:gdLst>
              <a:gd name="T0" fmla="*/ 2147483647 w 3"/>
              <a:gd name="T1" fmla="*/ 0 h 1"/>
              <a:gd name="T2" fmla="*/ 2147483647 w 3"/>
              <a:gd name="T3" fmla="*/ 2147483647 h 1"/>
              <a:gd name="T4" fmla="*/ 2147483647 w 3"/>
              <a:gd name="T5" fmla="*/ 2147483647 h 1"/>
              <a:gd name="T6" fmla="*/ 0 w 3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3" y="0"/>
                </a:move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3" name="Freeform 1222"/>
          <xdr:cNvSpPr>
            <a:spLocks/>
          </xdr:cNvSpPr>
        </xdr:nvSpPr>
        <xdr:spPr bwMode="auto">
          <a:xfrm>
            <a:off x="7790110" y="2039446"/>
            <a:ext cx="76409" cy="29119"/>
          </a:xfrm>
          <a:custGeom>
            <a:avLst/>
            <a:gdLst>
              <a:gd name="T0" fmla="*/ 2147483647 w 8"/>
              <a:gd name="T1" fmla="*/ 2147483647 h 3"/>
              <a:gd name="T2" fmla="*/ 2147483647 w 8"/>
              <a:gd name="T3" fmla="*/ 2147483647 h 3"/>
              <a:gd name="T4" fmla="*/ 2147483647 w 8"/>
              <a:gd name="T5" fmla="*/ 2147483647 h 3"/>
              <a:gd name="T6" fmla="*/ 2147483647 w 8"/>
              <a:gd name="T7" fmla="*/ 2147483647 h 3"/>
              <a:gd name="T8" fmla="*/ 2147483647 w 8"/>
              <a:gd name="T9" fmla="*/ 2147483647 h 3"/>
              <a:gd name="T10" fmla="*/ 2147483647 w 8"/>
              <a:gd name="T11" fmla="*/ 2147483647 h 3"/>
              <a:gd name="T12" fmla="*/ 2147483647 w 8"/>
              <a:gd name="T13" fmla="*/ 2147483647 h 3"/>
              <a:gd name="T14" fmla="*/ 2147483647 w 8"/>
              <a:gd name="T15" fmla="*/ 0 h 3"/>
              <a:gd name="T16" fmla="*/ 2147483647 w 8"/>
              <a:gd name="T17" fmla="*/ 0 h 3"/>
              <a:gd name="T18" fmla="*/ 2147483647 w 8"/>
              <a:gd name="T19" fmla="*/ 0 h 3"/>
              <a:gd name="T20" fmla="*/ 0 w 8"/>
              <a:gd name="T21" fmla="*/ 0 h 3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8"/>
              <a:gd name="T34" fmla="*/ 0 h 3"/>
              <a:gd name="T35" fmla="*/ 8 w 8"/>
              <a:gd name="T36" fmla="*/ 3 h 3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8" h="3">
                <a:moveTo>
                  <a:pt x="8" y="2"/>
                </a:moveTo>
                <a:lnTo>
                  <a:pt x="7" y="3"/>
                </a:lnTo>
                <a:lnTo>
                  <a:pt x="6" y="2"/>
                </a:lnTo>
                <a:lnTo>
                  <a:pt x="4" y="2"/>
                </a:lnTo>
                <a:lnTo>
                  <a:pt x="4" y="1"/>
                </a:lnTo>
                <a:lnTo>
                  <a:pt x="3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4" name="Freeform 1223"/>
          <xdr:cNvSpPr>
            <a:spLocks/>
          </xdr:cNvSpPr>
        </xdr:nvSpPr>
        <xdr:spPr bwMode="auto">
          <a:xfrm>
            <a:off x="7742355" y="2039446"/>
            <a:ext cx="19103" cy="9707"/>
          </a:xfrm>
          <a:custGeom>
            <a:avLst/>
            <a:gdLst>
              <a:gd name="T0" fmla="*/ 2147483647 w 2"/>
              <a:gd name="T1" fmla="*/ 0 h 1"/>
              <a:gd name="T2" fmla="*/ 2147483647 w 2"/>
              <a:gd name="T3" fmla="*/ 0 h 1"/>
              <a:gd name="T4" fmla="*/ 2147483647 w 2"/>
              <a:gd name="T5" fmla="*/ 0 h 1"/>
              <a:gd name="T6" fmla="*/ 0 w 2"/>
              <a:gd name="T7" fmla="*/ 0 h 1"/>
              <a:gd name="T8" fmla="*/ 0 w 2"/>
              <a:gd name="T9" fmla="*/ 2147483647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1"/>
              <a:gd name="T17" fmla="*/ 2 w 2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1">
                <a:moveTo>
                  <a:pt x="2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5" name="Freeform 1224"/>
          <xdr:cNvSpPr>
            <a:spLocks/>
          </xdr:cNvSpPr>
        </xdr:nvSpPr>
        <xdr:spPr bwMode="auto">
          <a:xfrm>
            <a:off x="7627742" y="2039446"/>
            <a:ext cx="85959" cy="0"/>
          </a:xfrm>
          <a:custGeom>
            <a:avLst/>
            <a:gdLst>
              <a:gd name="T0" fmla="*/ 2147483647 w 9"/>
              <a:gd name="T1" fmla="*/ 2147483647 w 9"/>
              <a:gd name="T2" fmla="*/ 2147483647 w 9"/>
              <a:gd name="T3" fmla="*/ 2147483647 w 9"/>
              <a:gd name="T4" fmla="*/ 2147483647 w 9"/>
              <a:gd name="T5" fmla="*/ 2147483647 w 9"/>
              <a:gd name="T6" fmla="*/ 0 w 9"/>
              <a:gd name="T7" fmla="*/ 0 60000 65536"/>
              <a:gd name="T8" fmla="*/ 0 60000 65536"/>
              <a:gd name="T9" fmla="*/ 0 60000 65536"/>
              <a:gd name="T10" fmla="*/ 0 60000 65536"/>
              <a:gd name="T11" fmla="*/ 0 60000 65536"/>
              <a:gd name="T12" fmla="*/ 0 60000 65536"/>
              <a:gd name="T13" fmla="*/ 0 60000 65536"/>
              <a:gd name="T14" fmla="*/ 0 w 9"/>
              <a:gd name="T15" fmla="*/ 9 w 9"/>
            </a:gdLst>
            <a:ahLst/>
            <a:cxnLst>
              <a:cxn ang="T7">
                <a:pos x="T0" y="0"/>
              </a:cxn>
              <a:cxn ang="T8">
                <a:pos x="T1" y="0"/>
              </a:cxn>
              <a:cxn ang="T9">
                <a:pos x="T2" y="0"/>
              </a:cxn>
              <a:cxn ang="T10">
                <a:pos x="T3" y="0"/>
              </a:cxn>
              <a:cxn ang="T11">
                <a:pos x="T4" y="0"/>
              </a:cxn>
              <a:cxn ang="T12">
                <a:pos x="T5" y="0"/>
              </a:cxn>
              <a:cxn ang="T13">
                <a:pos x="T6" y="0"/>
              </a:cxn>
            </a:cxnLst>
            <a:rect l="T14" t="0" r="T15" b="0"/>
            <a:pathLst>
              <a:path w="9">
                <a:moveTo>
                  <a:pt x="9" y="0"/>
                </a:moveTo>
                <a:lnTo>
                  <a:pt x="8" y="0"/>
                </a:lnTo>
                <a:lnTo>
                  <a:pt x="7" y="0"/>
                </a:lnTo>
                <a:lnTo>
                  <a:pt x="3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6" name="Freeform 1225"/>
          <xdr:cNvSpPr>
            <a:spLocks/>
          </xdr:cNvSpPr>
        </xdr:nvSpPr>
        <xdr:spPr bwMode="auto">
          <a:xfrm>
            <a:off x="7570436" y="2049153"/>
            <a:ext cx="28652" cy="9707"/>
          </a:xfrm>
          <a:custGeom>
            <a:avLst/>
            <a:gdLst>
              <a:gd name="T0" fmla="*/ 2147483647 w 3"/>
              <a:gd name="T1" fmla="*/ 0 h 1"/>
              <a:gd name="T2" fmla="*/ 2147483647 w 3"/>
              <a:gd name="T3" fmla="*/ 2147483647 h 1"/>
              <a:gd name="T4" fmla="*/ 0 w 3"/>
              <a:gd name="T5" fmla="*/ 2147483647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3" y="0"/>
                </a:moveTo>
                <a:lnTo>
                  <a:pt x="2" y="1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7" name="Freeform 1226"/>
          <xdr:cNvSpPr>
            <a:spLocks/>
          </xdr:cNvSpPr>
        </xdr:nvSpPr>
        <xdr:spPr bwMode="auto">
          <a:xfrm>
            <a:off x="7457816" y="2058859"/>
            <a:ext cx="85959" cy="9707"/>
          </a:xfrm>
          <a:custGeom>
            <a:avLst/>
            <a:gdLst>
              <a:gd name="T0" fmla="*/ 2147483647 w 9"/>
              <a:gd name="T1" fmla="*/ 0 h 1"/>
              <a:gd name="T2" fmla="*/ 2147483647 w 9"/>
              <a:gd name="T3" fmla="*/ 0 h 1"/>
              <a:gd name="T4" fmla="*/ 2147483647 w 9"/>
              <a:gd name="T5" fmla="*/ 0 h 1"/>
              <a:gd name="T6" fmla="*/ 2147483647 w 9"/>
              <a:gd name="T7" fmla="*/ 2147483647 h 1"/>
              <a:gd name="T8" fmla="*/ 2147483647 w 9"/>
              <a:gd name="T9" fmla="*/ 2147483647 h 1"/>
              <a:gd name="T10" fmla="*/ 2147483647 w 9"/>
              <a:gd name="T11" fmla="*/ 2147483647 h 1"/>
              <a:gd name="T12" fmla="*/ 0 w 9"/>
              <a:gd name="T13" fmla="*/ 2147483647 h 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"/>
              <a:gd name="T22" fmla="*/ 0 h 1"/>
              <a:gd name="T23" fmla="*/ 9 w 9"/>
              <a:gd name="T24" fmla="*/ 1 h 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" h="1">
                <a:moveTo>
                  <a:pt x="9" y="0"/>
                </a:moveTo>
                <a:lnTo>
                  <a:pt x="7" y="0"/>
                </a:lnTo>
                <a:lnTo>
                  <a:pt x="6" y="0"/>
                </a:lnTo>
                <a:lnTo>
                  <a:pt x="4" y="1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8" name="Freeform 1227"/>
          <xdr:cNvSpPr>
            <a:spLocks/>
          </xdr:cNvSpPr>
        </xdr:nvSpPr>
        <xdr:spPr bwMode="auto">
          <a:xfrm>
            <a:off x="7419612" y="2078272"/>
            <a:ext cx="19103" cy="11655"/>
          </a:xfrm>
          <a:custGeom>
            <a:avLst/>
            <a:gdLst>
              <a:gd name="T0" fmla="*/ 2147483647 w 2"/>
              <a:gd name="T1" fmla="*/ 0 h 1"/>
              <a:gd name="T2" fmla="*/ 2147483647 w 2"/>
              <a:gd name="T3" fmla="*/ 2147483647 h 1"/>
              <a:gd name="T4" fmla="*/ 2147483647 w 2"/>
              <a:gd name="T5" fmla="*/ 2147483647 h 1"/>
              <a:gd name="T6" fmla="*/ 0 w 2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1"/>
              <a:gd name="T14" fmla="*/ 2 w 2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1">
                <a:moveTo>
                  <a:pt x="2" y="0"/>
                </a:move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9" name="Freeform 1228"/>
          <xdr:cNvSpPr>
            <a:spLocks/>
          </xdr:cNvSpPr>
        </xdr:nvSpPr>
        <xdr:spPr bwMode="auto">
          <a:xfrm>
            <a:off x="7305000" y="2039446"/>
            <a:ext cx="85959" cy="38825"/>
          </a:xfrm>
          <a:custGeom>
            <a:avLst/>
            <a:gdLst>
              <a:gd name="T0" fmla="*/ 2147483647 w 9"/>
              <a:gd name="T1" fmla="*/ 2147483647 h 4"/>
              <a:gd name="T2" fmla="*/ 2147483647 w 9"/>
              <a:gd name="T3" fmla="*/ 2147483647 h 4"/>
              <a:gd name="T4" fmla="*/ 2147483647 w 9"/>
              <a:gd name="T5" fmla="*/ 0 h 4"/>
              <a:gd name="T6" fmla="*/ 0 w 9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4"/>
              <a:gd name="T14" fmla="*/ 9 w 9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4">
                <a:moveTo>
                  <a:pt x="9" y="4"/>
                </a:moveTo>
                <a:lnTo>
                  <a:pt x="4" y="2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30" name="Freeform 1229"/>
          <xdr:cNvSpPr>
            <a:spLocks/>
          </xdr:cNvSpPr>
        </xdr:nvSpPr>
        <xdr:spPr bwMode="auto">
          <a:xfrm>
            <a:off x="7247694" y="2000621"/>
            <a:ext cx="28652" cy="19412"/>
          </a:xfrm>
          <a:custGeom>
            <a:avLst/>
            <a:gdLst>
              <a:gd name="T0" fmla="*/ 2147483647 w 3"/>
              <a:gd name="T1" fmla="*/ 2147483647 h 2"/>
              <a:gd name="T2" fmla="*/ 2147483647 w 3"/>
              <a:gd name="T3" fmla="*/ 2147483647 h 2"/>
              <a:gd name="T4" fmla="*/ 0 w 3"/>
              <a:gd name="T5" fmla="*/ 0 h 2"/>
              <a:gd name="T6" fmla="*/ 0 60000 65536"/>
              <a:gd name="T7" fmla="*/ 0 60000 65536"/>
              <a:gd name="T8" fmla="*/ 0 60000 65536"/>
              <a:gd name="T9" fmla="*/ 0 w 3"/>
              <a:gd name="T10" fmla="*/ 0 h 2"/>
              <a:gd name="T11" fmla="*/ 3 w 3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2">
                <a:moveTo>
                  <a:pt x="3" y="2"/>
                </a:move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31" name="Line 1230"/>
          <xdr:cNvSpPr>
            <a:spLocks noChangeShapeType="1"/>
          </xdr:cNvSpPr>
        </xdr:nvSpPr>
        <xdr:spPr bwMode="auto">
          <a:xfrm flipH="1" flipV="1">
            <a:off x="7133081" y="1911315"/>
            <a:ext cx="85959" cy="69893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1231"/>
          <xdr:cNvSpPr>
            <a:spLocks noChangeShapeType="1"/>
          </xdr:cNvSpPr>
        </xdr:nvSpPr>
        <xdr:spPr bwMode="auto">
          <a:xfrm flipH="1" flipV="1">
            <a:off x="7075775" y="1872490"/>
            <a:ext cx="28652" cy="19412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Freeform 1232"/>
          <xdr:cNvSpPr>
            <a:spLocks/>
          </xdr:cNvSpPr>
        </xdr:nvSpPr>
        <xdr:spPr bwMode="auto">
          <a:xfrm>
            <a:off x="6989816" y="1862784"/>
            <a:ext cx="57307" cy="89306"/>
          </a:xfrm>
          <a:custGeom>
            <a:avLst/>
            <a:gdLst>
              <a:gd name="T0" fmla="*/ 2147483647 w 6"/>
              <a:gd name="T1" fmla="*/ 0 h 9"/>
              <a:gd name="T2" fmla="*/ 2147483647 w 6"/>
              <a:gd name="T3" fmla="*/ 2147483647 h 9"/>
              <a:gd name="T4" fmla="*/ 2147483647 w 6"/>
              <a:gd name="T5" fmla="*/ 2147483647 h 9"/>
              <a:gd name="T6" fmla="*/ 2147483647 w 6"/>
              <a:gd name="T7" fmla="*/ 2147483647 h 9"/>
              <a:gd name="T8" fmla="*/ 2147483647 w 6"/>
              <a:gd name="T9" fmla="*/ 2147483647 h 9"/>
              <a:gd name="T10" fmla="*/ 2147483647 w 6"/>
              <a:gd name="T11" fmla="*/ 2147483647 h 9"/>
              <a:gd name="T12" fmla="*/ 2147483647 w 6"/>
              <a:gd name="T13" fmla="*/ 2147483647 h 9"/>
              <a:gd name="T14" fmla="*/ 2147483647 w 6"/>
              <a:gd name="T15" fmla="*/ 2147483647 h 9"/>
              <a:gd name="T16" fmla="*/ 2147483647 w 6"/>
              <a:gd name="T17" fmla="*/ 2147483647 h 9"/>
              <a:gd name="T18" fmla="*/ 0 w 6"/>
              <a:gd name="T19" fmla="*/ 2147483647 h 9"/>
              <a:gd name="T20" fmla="*/ 0 w 6"/>
              <a:gd name="T21" fmla="*/ 2147483647 h 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6"/>
              <a:gd name="T34" fmla="*/ 0 h 9"/>
              <a:gd name="T35" fmla="*/ 6 w 6"/>
              <a:gd name="T36" fmla="*/ 9 h 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6" h="9">
                <a:moveTo>
                  <a:pt x="6" y="0"/>
                </a:moveTo>
                <a:lnTo>
                  <a:pt x="4" y="2"/>
                </a:lnTo>
                <a:lnTo>
                  <a:pt x="4" y="3"/>
                </a:lnTo>
                <a:lnTo>
                  <a:pt x="3" y="4"/>
                </a:lnTo>
                <a:lnTo>
                  <a:pt x="3" y="5"/>
                </a:lnTo>
                <a:lnTo>
                  <a:pt x="2" y="6"/>
                </a:lnTo>
                <a:lnTo>
                  <a:pt x="1" y="7"/>
                </a:lnTo>
                <a:lnTo>
                  <a:pt x="0" y="8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34" name="Line 1233"/>
          <xdr:cNvSpPr>
            <a:spLocks noChangeShapeType="1"/>
          </xdr:cNvSpPr>
        </xdr:nvSpPr>
        <xdr:spPr bwMode="auto">
          <a:xfrm flipH="1">
            <a:off x="6951612" y="1971502"/>
            <a:ext cx="19103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" name="Freeform 1234"/>
          <xdr:cNvSpPr>
            <a:spLocks/>
          </xdr:cNvSpPr>
        </xdr:nvSpPr>
        <xdr:spPr bwMode="auto">
          <a:xfrm>
            <a:off x="6858096" y="2029741"/>
            <a:ext cx="74415" cy="29119"/>
          </a:xfrm>
          <a:custGeom>
            <a:avLst/>
            <a:gdLst>
              <a:gd name="T0" fmla="*/ 2147483647 w 8"/>
              <a:gd name="T1" fmla="*/ 0 h 3"/>
              <a:gd name="T2" fmla="*/ 2147483647 w 8"/>
              <a:gd name="T3" fmla="*/ 2147483647 h 3"/>
              <a:gd name="T4" fmla="*/ 2147483647 w 8"/>
              <a:gd name="T5" fmla="*/ 2147483647 h 3"/>
              <a:gd name="T6" fmla="*/ 0 w 8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3"/>
              <a:gd name="T14" fmla="*/ 8 w 8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3">
                <a:moveTo>
                  <a:pt x="8" y="0"/>
                </a:moveTo>
                <a:lnTo>
                  <a:pt x="7" y="1"/>
                </a:lnTo>
                <a:lnTo>
                  <a:pt x="6" y="3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36" name="Line 1235"/>
          <xdr:cNvSpPr>
            <a:spLocks noChangeShapeType="1"/>
          </xdr:cNvSpPr>
        </xdr:nvSpPr>
        <xdr:spPr bwMode="auto">
          <a:xfrm flipH="1">
            <a:off x="6800789" y="2058859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1236"/>
          <xdr:cNvSpPr>
            <a:spLocks noChangeShapeType="1"/>
          </xdr:cNvSpPr>
        </xdr:nvSpPr>
        <xdr:spPr bwMode="auto">
          <a:xfrm flipH="1">
            <a:off x="6686177" y="2058859"/>
            <a:ext cx="85959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" name="Line 1237"/>
          <xdr:cNvSpPr>
            <a:spLocks noChangeShapeType="1"/>
          </xdr:cNvSpPr>
        </xdr:nvSpPr>
        <xdr:spPr bwMode="auto">
          <a:xfrm flipH="1">
            <a:off x="6638422" y="2068565"/>
            <a:ext cx="28652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" name="Freeform 1238"/>
          <xdr:cNvSpPr>
            <a:spLocks/>
          </xdr:cNvSpPr>
        </xdr:nvSpPr>
        <xdr:spPr bwMode="auto">
          <a:xfrm>
            <a:off x="6523809" y="2068565"/>
            <a:ext cx="85959" cy="0"/>
          </a:xfrm>
          <a:custGeom>
            <a:avLst/>
            <a:gdLst>
              <a:gd name="T0" fmla="*/ 2147483647 w 9"/>
              <a:gd name="T1" fmla="*/ 2147483647 w 9"/>
              <a:gd name="T2" fmla="*/ 0 w 9"/>
              <a:gd name="T3" fmla="*/ 0 60000 65536"/>
              <a:gd name="T4" fmla="*/ 0 60000 65536"/>
              <a:gd name="T5" fmla="*/ 0 60000 65536"/>
              <a:gd name="T6" fmla="*/ 0 w 9"/>
              <a:gd name="T7" fmla="*/ 9 w 9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9">
                <a:moveTo>
                  <a:pt x="9" y="0"/>
                </a:move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0" name="Freeform 1239"/>
          <xdr:cNvSpPr>
            <a:spLocks/>
          </xdr:cNvSpPr>
        </xdr:nvSpPr>
        <xdr:spPr bwMode="auto">
          <a:xfrm>
            <a:off x="6466504" y="2058859"/>
            <a:ext cx="28652" cy="9707"/>
          </a:xfrm>
          <a:custGeom>
            <a:avLst/>
            <a:gdLst>
              <a:gd name="T0" fmla="*/ 2147483647 w 3"/>
              <a:gd name="T1" fmla="*/ 2147483647 h 1"/>
              <a:gd name="T2" fmla="*/ 2147483647 w 3"/>
              <a:gd name="T3" fmla="*/ 0 h 1"/>
              <a:gd name="T4" fmla="*/ 0 w 3"/>
              <a:gd name="T5" fmla="*/ 0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3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1" name="Freeform 1240"/>
          <xdr:cNvSpPr>
            <a:spLocks/>
          </xdr:cNvSpPr>
        </xdr:nvSpPr>
        <xdr:spPr bwMode="auto">
          <a:xfrm>
            <a:off x="6409198" y="1981209"/>
            <a:ext cx="28652" cy="67944"/>
          </a:xfrm>
          <a:custGeom>
            <a:avLst/>
            <a:gdLst>
              <a:gd name="T0" fmla="*/ 2147483647 w 3"/>
              <a:gd name="T1" fmla="*/ 2147483647 h 7"/>
              <a:gd name="T2" fmla="*/ 0 w 3"/>
              <a:gd name="T3" fmla="*/ 2147483647 h 7"/>
              <a:gd name="T4" fmla="*/ 0 w 3"/>
              <a:gd name="T5" fmla="*/ 0 h 7"/>
              <a:gd name="T6" fmla="*/ 0 60000 65536"/>
              <a:gd name="T7" fmla="*/ 0 60000 65536"/>
              <a:gd name="T8" fmla="*/ 0 60000 65536"/>
              <a:gd name="T9" fmla="*/ 0 w 3"/>
              <a:gd name="T10" fmla="*/ 0 h 7"/>
              <a:gd name="T11" fmla="*/ 3 w 3"/>
              <a:gd name="T12" fmla="*/ 7 h 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7">
                <a:moveTo>
                  <a:pt x="3" y="7"/>
                </a:moveTo>
                <a:lnTo>
                  <a:pt x="0" y="6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2" name="Freeform 1241"/>
          <xdr:cNvSpPr>
            <a:spLocks/>
          </xdr:cNvSpPr>
        </xdr:nvSpPr>
        <xdr:spPr bwMode="auto">
          <a:xfrm>
            <a:off x="6399647" y="1932678"/>
            <a:ext cx="9551" cy="19412"/>
          </a:xfrm>
          <a:custGeom>
            <a:avLst/>
            <a:gdLst>
              <a:gd name="T0" fmla="*/ 2147483647 w 1"/>
              <a:gd name="T1" fmla="*/ 2147483647 h 2"/>
              <a:gd name="T2" fmla="*/ 2147483647 w 1"/>
              <a:gd name="T3" fmla="*/ 0 h 2"/>
              <a:gd name="T4" fmla="*/ 0 w 1"/>
              <a:gd name="T5" fmla="*/ 0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1" y="2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3" name="Freeform 1242"/>
          <xdr:cNvSpPr>
            <a:spLocks/>
          </xdr:cNvSpPr>
        </xdr:nvSpPr>
        <xdr:spPr bwMode="auto">
          <a:xfrm>
            <a:off x="6313687" y="1901609"/>
            <a:ext cx="57307" cy="31068"/>
          </a:xfrm>
          <a:custGeom>
            <a:avLst/>
            <a:gdLst>
              <a:gd name="T0" fmla="*/ 2147483647 w 6"/>
              <a:gd name="T1" fmla="*/ 2147483647 h 3"/>
              <a:gd name="T2" fmla="*/ 0 w 6"/>
              <a:gd name="T3" fmla="*/ 2147483647 h 3"/>
              <a:gd name="T4" fmla="*/ 0 w 6"/>
              <a:gd name="T5" fmla="*/ 2147483647 h 3"/>
              <a:gd name="T6" fmla="*/ 0 w 6"/>
              <a:gd name="T7" fmla="*/ 0 h 3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3"/>
              <a:gd name="T14" fmla="*/ 6 w 6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3">
                <a:moveTo>
                  <a:pt x="6" y="3"/>
                </a:moveTo>
                <a:lnTo>
                  <a:pt x="0" y="3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4" name="Freeform 1243"/>
          <xdr:cNvSpPr>
            <a:spLocks/>
          </xdr:cNvSpPr>
        </xdr:nvSpPr>
        <xdr:spPr bwMode="auto">
          <a:xfrm>
            <a:off x="6285034" y="1862784"/>
            <a:ext cx="28652" cy="9707"/>
          </a:xfrm>
          <a:custGeom>
            <a:avLst/>
            <a:gdLst>
              <a:gd name="T0" fmla="*/ 2147483647 w 3"/>
              <a:gd name="T1" fmla="*/ 2147483647 h 1"/>
              <a:gd name="T2" fmla="*/ 2147483647 w 3"/>
              <a:gd name="T3" fmla="*/ 2147483647 h 1"/>
              <a:gd name="T4" fmla="*/ 2147483647 w 3"/>
              <a:gd name="T5" fmla="*/ 0 h 1"/>
              <a:gd name="T6" fmla="*/ 0 w 3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1"/>
              <a:gd name="T14" fmla="*/ 3 w 3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1">
                <a:moveTo>
                  <a:pt x="3" y="1"/>
                </a:moveTo>
                <a:lnTo>
                  <a:pt x="2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5" name="Freeform 1244"/>
          <xdr:cNvSpPr>
            <a:spLocks/>
          </xdr:cNvSpPr>
        </xdr:nvSpPr>
        <xdr:spPr bwMode="auto">
          <a:xfrm>
            <a:off x="6172415" y="1785133"/>
            <a:ext cx="83966" cy="58238"/>
          </a:xfrm>
          <a:custGeom>
            <a:avLst/>
            <a:gdLst>
              <a:gd name="T0" fmla="*/ 2147483647 w 9"/>
              <a:gd name="T1" fmla="*/ 2147483647 h 6"/>
              <a:gd name="T2" fmla="*/ 2147483647 w 9"/>
              <a:gd name="T3" fmla="*/ 2147483647 h 6"/>
              <a:gd name="T4" fmla="*/ 0 w 9"/>
              <a:gd name="T5" fmla="*/ 0 h 6"/>
              <a:gd name="T6" fmla="*/ 0 60000 65536"/>
              <a:gd name="T7" fmla="*/ 0 60000 65536"/>
              <a:gd name="T8" fmla="*/ 0 60000 65536"/>
              <a:gd name="T9" fmla="*/ 0 w 9"/>
              <a:gd name="T10" fmla="*/ 0 h 6"/>
              <a:gd name="T11" fmla="*/ 9 w 9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6">
                <a:moveTo>
                  <a:pt x="9" y="6"/>
                </a:moveTo>
                <a:lnTo>
                  <a:pt x="5" y="3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6" name="Line 1245"/>
          <xdr:cNvSpPr>
            <a:spLocks noChangeShapeType="1"/>
          </xdr:cNvSpPr>
        </xdr:nvSpPr>
        <xdr:spPr bwMode="auto">
          <a:xfrm flipH="1" flipV="1">
            <a:off x="6115109" y="1734653"/>
            <a:ext cx="28652" cy="3106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" name="Freeform 1246"/>
          <xdr:cNvSpPr>
            <a:spLocks/>
          </xdr:cNvSpPr>
        </xdr:nvSpPr>
        <xdr:spPr bwMode="auto">
          <a:xfrm>
            <a:off x="6010047" y="1676416"/>
            <a:ext cx="76409" cy="38825"/>
          </a:xfrm>
          <a:custGeom>
            <a:avLst/>
            <a:gdLst>
              <a:gd name="T0" fmla="*/ 2147483647 w 8"/>
              <a:gd name="T1" fmla="*/ 2147483647 h 4"/>
              <a:gd name="T2" fmla="*/ 2147483647 w 8"/>
              <a:gd name="T3" fmla="*/ 0 h 4"/>
              <a:gd name="T4" fmla="*/ 0 w 8"/>
              <a:gd name="T5" fmla="*/ 2147483647 h 4"/>
              <a:gd name="T6" fmla="*/ 0 60000 65536"/>
              <a:gd name="T7" fmla="*/ 0 60000 65536"/>
              <a:gd name="T8" fmla="*/ 0 60000 65536"/>
              <a:gd name="T9" fmla="*/ 0 w 8"/>
              <a:gd name="T10" fmla="*/ 0 h 4"/>
              <a:gd name="T11" fmla="*/ 8 w 8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" h="4">
                <a:moveTo>
                  <a:pt x="8" y="4"/>
                </a:moveTo>
                <a:lnTo>
                  <a:pt x="3" y="0"/>
                </a:lnTo>
                <a:lnTo>
                  <a:pt x="0" y="4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8" name="Freeform 1247"/>
          <xdr:cNvSpPr>
            <a:spLocks/>
          </xdr:cNvSpPr>
        </xdr:nvSpPr>
        <xdr:spPr bwMode="auto">
          <a:xfrm>
            <a:off x="5962293" y="1724946"/>
            <a:ext cx="19103" cy="9707"/>
          </a:xfrm>
          <a:custGeom>
            <a:avLst/>
            <a:gdLst>
              <a:gd name="T0" fmla="*/ 2147483647 w 2"/>
              <a:gd name="T1" fmla="*/ 2147483647 h 1"/>
              <a:gd name="T2" fmla="*/ 0 w 2"/>
              <a:gd name="T3" fmla="*/ 2147483647 h 1"/>
              <a:gd name="T4" fmla="*/ 0 w 2"/>
              <a:gd name="T5" fmla="*/ 2147483647 h 1"/>
              <a:gd name="T6" fmla="*/ 0 w 2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2"/>
              <a:gd name="T13" fmla="*/ 0 h 1"/>
              <a:gd name="T14" fmla="*/ 2 w 2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" h="1">
                <a:moveTo>
                  <a:pt x="2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9" name="Freeform 1248"/>
          <xdr:cNvSpPr>
            <a:spLocks/>
          </xdr:cNvSpPr>
        </xdr:nvSpPr>
        <xdr:spPr bwMode="auto">
          <a:xfrm>
            <a:off x="5962293" y="1608472"/>
            <a:ext cx="9551" cy="87357"/>
          </a:xfrm>
          <a:custGeom>
            <a:avLst/>
            <a:gdLst>
              <a:gd name="T0" fmla="*/ 0 w 1"/>
              <a:gd name="T1" fmla="*/ 2147483647 h 9"/>
              <a:gd name="T2" fmla="*/ 0 w 1"/>
              <a:gd name="T3" fmla="*/ 2147483647 h 9"/>
              <a:gd name="T4" fmla="*/ 0 w 1"/>
              <a:gd name="T5" fmla="*/ 2147483647 h 9"/>
              <a:gd name="T6" fmla="*/ 2147483647 w 1"/>
              <a:gd name="T7" fmla="*/ 2147483647 h 9"/>
              <a:gd name="T8" fmla="*/ 2147483647 w 1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9"/>
              <a:gd name="T17" fmla="*/ 1 w 1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9">
                <a:moveTo>
                  <a:pt x="0" y="9"/>
                </a:move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0" name="Freeform 1249"/>
          <xdr:cNvSpPr>
            <a:spLocks/>
          </xdr:cNvSpPr>
        </xdr:nvSpPr>
        <xdr:spPr bwMode="auto">
          <a:xfrm>
            <a:off x="5971843" y="1548284"/>
            <a:ext cx="0" cy="31068"/>
          </a:xfrm>
          <a:custGeom>
            <a:avLst/>
            <a:gdLst>
              <a:gd name="T0" fmla="*/ 2147483647 h 3"/>
              <a:gd name="T1" fmla="*/ 2147483647 h 3"/>
              <a:gd name="T2" fmla="*/ 2147483647 h 3"/>
              <a:gd name="T3" fmla="*/ 0 h 3"/>
              <a:gd name="T4" fmla="*/ 0 60000 65536"/>
              <a:gd name="T5" fmla="*/ 0 60000 65536"/>
              <a:gd name="T6" fmla="*/ 0 60000 65536"/>
              <a:gd name="T7" fmla="*/ 0 60000 65536"/>
              <a:gd name="T8" fmla="*/ 0 h 3"/>
              <a:gd name="T9" fmla="*/ 3 h 3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3">
                <a:moveTo>
                  <a:pt x="0" y="3"/>
                </a:moveTo>
                <a:lnTo>
                  <a:pt x="0" y="3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1" name="Freeform 1250"/>
          <xdr:cNvSpPr>
            <a:spLocks/>
          </xdr:cNvSpPr>
        </xdr:nvSpPr>
        <xdr:spPr bwMode="auto">
          <a:xfrm>
            <a:off x="5952741" y="1441515"/>
            <a:ext cx="19103" cy="77651"/>
          </a:xfrm>
          <a:custGeom>
            <a:avLst/>
            <a:gdLst>
              <a:gd name="T0" fmla="*/ 2147483647 w 2"/>
              <a:gd name="T1" fmla="*/ 2147483647 h 8"/>
              <a:gd name="T2" fmla="*/ 2147483647 w 2"/>
              <a:gd name="T3" fmla="*/ 2147483647 h 8"/>
              <a:gd name="T4" fmla="*/ 2147483647 w 2"/>
              <a:gd name="T5" fmla="*/ 2147483647 h 8"/>
              <a:gd name="T6" fmla="*/ 2147483647 w 2"/>
              <a:gd name="T7" fmla="*/ 2147483647 h 8"/>
              <a:gd name="T8" fmla="*/ 2147483647 w 2"/>
              <a:gd name="T9" fmla="*/ 2147483647 h 8"/>
              <a:gd name="T10" fmla="*/ 2147483647 w 2"/>
              <a:gd name="T11" fmla="*/ 2147483647 h 8"/>
              <a:gd name="T12" fmla="*/ 2147483647 w 2"/>
              <a:gd name="T13" fmla="*/ 2147483647 h 8"/>
              <a:gd name="T14" fmla="*/ 0 w 2"/>
              <a:gd name="T15" fmla="*/ 2147483647 h 8"/>
              <a:gd name="T16" fmla="*/ 0 w 2"/>
              <a:gd name="T17" fmla="*/ 2147483647 h 8"/>
              <a:gd name="T18" fmla="*/ 0 w 2"/>
              <a:gd name="T19" fmla="*/ 0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"/>
              <a:gd name="T31" fmla="*/ 0 h 8"/>
              <a:gd name="T32" fmla="*/ 2 w 2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" h="8">
                <a:moveTo>
                  <a:pt x="2" y="8"/>
                </a:moveTo>
                <a:lnTo>
                  <a:pt x="2" y="7"/>
                </a:lnTo>
                <a:lnTo>
                  <a:pt x="2" y="6"/>
                </a:lnTo>
                <a:lnTo>
                  <a:pt x="2" y="5"/>
                </a:lnTo>
                <a:lnTo>
                  <a:pt x="1" y="5"/>
                </a:lnTo>
                <a:lnTo>
                  <a:pt x="0" y="4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2" name="Freeform 1251"/>
          <xdr:cNvSpPr>
            <a:spLocks/>
          </xdr:cNvSpPr>
        </xdr:nvSpPr>
        <xdr:spPr bwMode="auto">
          <a:xfrm>
            <a:off x="5971843" y="1381330"/>
            <a:ext cx="9551" cy="31067"/>
          </a:xfrm>
          <a:custGeom>
            <a:avLst/>
            <a:gdLst>
              <a:gd name="T0" fmla="*/ 0 w 1"/>
              <a:gd name="T1" fmla="*/ 2147483647 h 3"/>
              <a:gd name="T2" fmla="*/ 2147483647 w 1"/>
              <a:gd name="T3" fmla="*/ 2147483647 h 3"/>
              <a:gd name="T4" fmla="*/ 2147483647 w 1"/>
              <a:gd name="T5" fmla="*/ 0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0" y="3"/>
                </a:moveTo>
                <a:lnTo>
                  <a:pt x="1" y="2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3" name="Freeform 1252"/>
          <xdr:cNvSpPr>
            <a:spLocks/>
          </xdr:cNvSpPr>
        </xdr:nvSpPr>
        <xdr:spPr bwMode="auto">
          <a:xfrm>
            <a:off x="5981394" y="1264854"/>
            <a:ext cx="0" cy="87357"/>
          </a:xfrm>
          <a:custGeom>
            <a:avLst/>
            <a:gdLst>
              <a:gd name="T0" fmla="*/ 2147483647 h 9"/>
              <a:gd name="T1" fmla="*/ 2147483647 h 9"/>
              <a:gd name="T2" fmla="*/ 2147483647 h 9"/>
              <a:gd name="T3" fmla="*/ 0 h 9"/>
              <a:gd name="T4" fmla="*/ 0 60000 65536"/>
              <a:gd name="T5" fmla="*/ 0 60000 65536"/>
              <a:gd name="T6" fmla="*/ 0 60000 65536"/>
              <a:gd name="T7" fmla="*/ 0 60000 65536"/>
              <a:gd name="T8" fmla="*/ 0 h 9"/>
              <a:gd name="T9" fmla="*/ 9 h 9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9">
                <a:moveTo>
                  <a:pt x="0" y="9"/>
                </a:moveTo>
                <a:lnTo>
                  <a:pt x="0" y="7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4" name="Freeform 1253"/>
          <xdr:cNvSpPr>
            <a:spLocks/>
          </xdr:cNvSpPr>
        </xdr:nvSpPr>
        <xdr:spPr bwMode="auto">
          <a:xfrm>
            <a:off x="5981394" y="1204667"/>
            <a:ext cx="9551" cy="31067"/>
          </a:xfrm>
          <a:custGeom>
            <a:avLst/>
            <a:gdLst>
              <a:gd name="T0" fmla="*/ 0 w 1"/>
              <a:gd name="T1" fmla="*/ 2147483647 h 3"/>
              <a:gd name="T2" fmla="*/ 2147483647 w 1"/>
              <a:gd name="T3" fmla="*/ 2147483647 h 3"/>
              <a:gd name="T4" fmla="*/ 2147483647 w 1"/>
              <a:gd name="T5" fmla="*/ 0 h 3"/>
              <a:gd name="T6" fmla="*/ 0 60000 65536"/>
              <a:gd name="T7" fmla="*/ 0 60000 65536"/>
              <a:gd name="T8" fmla="*/ 0 60000 65536"/>
              <a:gd name="T9" fmla="*/ 0 w 1"/>
              <a:gd name="T10" fmla="*/ 0 h 3"/>
              <a:gd name="T11" fmla="*/ 1 w 1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3">
                <a:moveTo>
                  <a:pt x="0" y="3"/>
                </a:moveTo>
                <a:lnTo>
                  <a:pt x="1" y="2"/>
                </a:lnTo>
                <a:lnTo>
                  <a:pt x="1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5" name="Freeform 1254"/>
          <xdr:cNvSpPr>
            <a:spLocks/>
          </xdr:cNvSpPr>
        </xdr:nvSpPr>
        <xdr:spPr bwMode="auto">
          <a:xfrm>
            <a:off x="5876333" y="1165843"/>
            <a:ext cx="85959" cy="29119"/>
          </a:xfrm>
          <a:custGeom>
            <a:avLst/>
            <a:gdLst>
              <a:gd name="T0" fmla="*/ 2147483647 w 9"/>
              <a:gd name="T1" fmla="*/ 2147483647 h 3"/>
              <a:gd name="T2" fmla="*/ 2147483647 w 9"/>
              <a:gd name="T3" fmla="*/ 2147483647 h 3"/>
              <a:gd name="T4" fmla="*/ 2147483647 w 9"/>
              <a:gd name="T5" fmla="*/ 2147483647 h 3"/>
              <a:gd name="T6" fmla="*/ 2147483647 w 9"/>
              <a:gd name="T7" fmla="*/ 2147483647 h 3"/>
              <a:gd name="T8" fmla="*/ 2147483647 w 9"/>
              <a:gd name="T9" fmla="*/ 2147483647 h 3"/>
              <a:gd name="T10" fmla="*/ 2147483647 w 9"/>
              <a:gd name="T11" fmla="*/ 2147483647 h 3"/>
              <a:gd name="T12" fmla="*/ 2147483647 w 9"/>
              <a:gd name="T13" fmla="*/ 2147483647 h 3"/>
              <a:gd name="T14" fmla="*/ 2147483647 w 9"/>
              <a:gd name="T15" fmla="*/ 2147483647 h 3"/>
              <a:gd name="T16" fmla="*/ 2147483647 w 9"/>
              <a:gd name="T17" fmla="*/ 0 h 3"/>
              <a:gd name="T18" fmla="*/ 0 w 9"/>
              <a:gd name="T19" fmla="*/ 0 h 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9"/>
              <a:gd name="T31" fmla="*/ 0 h 3"/>
              <a:gd name="T32" fmla="*/ 9 w 9"/>
              <a:gd name="T33" fmla="*/ 3 h 3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9" h="3">
                <a:moveTo>
                  <a:pt x="9" y="3"/>
                </a:moveTo>
                <a:lnTo>
                  <a:pt x="4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6" name="Line 1255"/>
          <xdr:cNvSpPr>
            <a:spLocks noChangeShapeType="1"/>
          </xdr:cNvSpPr>
        </xdr:nvSpPr>
        <xdr:spPr bwMode="auto">
          <a:xfrm flipH="1" flipV="1">
            <a:off x="5819027" y="1156135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Freeform 1256"/>
          <xdr:cNvSpPr>
            <a:spLocks/>
          </xdr:cNvSpPr>
        </xdr:nvSpPr>
        <xdr:spPr bwMode="auto">
          <a:xfrm>
            <a:off x="5704415" y="1136723"/>
            <a:ext cx="85959" cy="19412"/>
          </a:xfrm>
          <a:custGeom>
            <a:avLst/>
            <a:gdLst>
              <a:gd name="T0" fmla="*/ 2147483647 w 9"/>
              <a:gd name="T1" fmla="*/ 2147483647 h 2"/>
              <a:gd name="T2" fmla="*/ 2147483647 w 9"/>
              <a:gd name="T3" fmla="*/ 2147483647 h 2"/>
              <a:gd name="T4" fmla="*/ 2147483647 w 9"/>
              <a:gd name="T5" fmla="*/ 0 h 2"/>
              <a:gd name="T6" fmla="*/ 0 w 9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9"/>
              <a:gd name="T13" fmla="*/ 0 h 2"/>
              <a:gd name="T14" fmla="*/ 9 w 9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" h="2">
                <a:moveTo>
                  <a:pt x="9" y="2"/>
                </a:moveTo>
                <a:lnTo>
                  <a:pt x="8" y="1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8" name="Line 1257"/>
          <xdr:cNvSpPr>
            <a:spLocks noChangeShapeType="1"/>
          </xdr:cNvSpPr>
        </xdr:nvSpPr>
        <xdr:spPr bwMode="auto">
          <a:xfrm flipH="1" flipV="1">
            <a:off x="5647108" y="1127017"/>
            <a:ext cx="28652" cy="970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9" name="Freeform 1258"/>
          <xdr:cNvSpPr>
            <a:spLocks/>
          </xdr:cNvSpPr>
        </xdr:nvSpPr>
        <xdr:spPr bwMode="auto">
          <a:xfrm>
            <a:off x="5647108" y="1008592"/>
            <a:ext cx="19103" cy="89306"/>
          </a:xfrm>
          <a:custGeom>
            <a:avLst/>
            <a:gdLst>
              <a:gd name="T0" fmla="*/ 0 w 2"/>
              <a:gd name="T1" fmla="*/ 2147483647 h 9"/>
              <a:gd name="T2" fmla="*/ 2147483647 w 2"/>
              <a:gd name="T3" fmla="*/ 2147483647 h 9"/>
              <a:gd name="T4" fmla="*/ 2147483647 w 2"/>
              <a:gd name="T5" fmla="*/ 2147483647 h 9"/>
              <a:gd name="T6" fmla="*/ 2147483647 w 2"/>
              <a:gd name="T7" fmla="*/ 2147483647 h 9"/>
              <a:gd name="T8" fmla="*/ 2147483647 w 2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9"/>
              <a:gd name="T17" fmla="*/ 2 w 2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9">
                <a:moveTo>
                  <a:pt x="0" y="9"/>
                </a:moveTo>
                <a:lnTo>
                  <a:pt x="2" y="4"/>
                </a:lnTo>
                <a:lnTo>
                  <a:pt x="2" y="3"/>
                </a:lnTo>
                <a:lnTo>
                  <a:pt x="2" y="2"/>
                </a:lnTo>
                <a:lnTo>
                  <a:pt x="2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0" name="Freeform 1259"/>
          <xdr:cNvSpPr>
            <a:spLocks/>
          </xdr:cNvSpPr>
        </xdr:nvSpPr>
        <xdr:spPr bwMode="auto">
          <a:xfrm>
            <a:off x="5647108" y="969766"/>
            <a:ext cx="28652" cy="9707"/>
          </a:xfrm>
          <a:custGeom>
            <a:avLst/>
            <a:gdLst>
              <a:gd name="T0" fmla="*/ 2147483647 w 3"/>
              <a:gd name="T1" fmla="*/ 2147483647 h 1"/>
              <a:gd name="T2" fmla="*/ 2147483647 w 3"/>
              <a:gd name="T3" fmla="*/ 2147483647 h 1"/>
              <a:gd name="T4" fmla="*/ 0 w 3"/>
              <a:gd name="T5" fmla="*/ 0 h 1"/>
              <a:gd name="T6" fmla="*/ 0 60000 65536"/>
              <a:gd name="T7" fmla="*/ 0 60000 65536"/>
              <a:gd name="T8" fmla="*/ 0 60000 65536"/>
              <a:gd name="T9" fmla="*/ 0 w 3"/>
              <a:gd name="T10" fmla="*/ 0 h 1"/>
              <a:gd name="T11" fmla="*/ 3 w 3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1">
                <a:moveTo>
                  <a:pt x="3" y="1"/>
                </a:move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1" name="Freeform 1260"/>
          <xdr:cNvSpPr>
            <a:spLocks/>
          </xdr:cNvSpPr>
        </xdr:nvSpPr>
        <xdr:spPr bwMode="auto">
          <a:xfrm>
            <a:off x="5570699" y="901823"/>
            <a:ext cx="47755" cy="38825"/>
          </a:xfrm>
          <a:custGeom>
            <a:avLst/>
            <a:gdLst>
              <a:gd name="T0" fmla="*/ 2147483647 w 5"/>
              <a:gd name="T1" fmla="*/ 2147483647 h 4"/>
              <a:gd name="T2" fmla="*/ 2147483647 w 5"/>
              <a:gd name="T3" fmla="*/ 2147483647 h 4"/>
              <a:gd name="T4" fmla="*/ 2147483647 w 5"/>
              <a:gd name="T5" fmla="*/ 0 h 4"/>
              <a:gd name="T6" fmla="*/ 2147483647 w 5"/>
              <a:gd name="T7" fmla="*/ 2147483647 h 4"/>
              <a:gd name="T8" fmla="*/ 0 w 5"/>
              <a:gd name="T9" fmla="*/ 0 h 4"/>
              <a:gd name="T10" fmla="*/ 0 w 5"/>
              <a:gd name="T11" fmla="*/ 0 h 4"/>
              <a:gd name="T12" fmla="*/ 2147483647 w 5"/>
              <a:gd name="T13" fmla="*/ 2147483647 h 4"/>
              <a:gd name="T14" fmla="*/ 2147483647 w 5"/>
              <a:gd name="T15" fmla="*/ 2147483647 h 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"/>
              <a:gd name="T25" fmla="*/ 0 h 4"/>
              <a:gd name="T26" fmla="*/ 5 w 5"/>
              <a:gd name="T27" fmla="*/ 4 h 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" h="4">
                <a:moveTo>
                  <a:pt x="5" y="4"/>
                </a:moveTo>
                <a:lnTo>
                  <a:pt x="3" y="2"/>
                </a:lnTo>
                <a:lnTo>
                  <a:pt x="2" y="0"/>
                </a:lnTo>
                <a:lnTo>
                  <a:pt x="1" y="1"/>
                </a:lnTo>
                <a:lnTo>
                  <a:pt x="0" y="0"/>
                </a:lnTo>
                <a:lnTo>
                  <a:pt x="1" y="1"/>
                </a:lnTo>
                <a:lnTo>
                  <a:pt x="1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2" name="Freeform 1261"/>
          <xdr:cNvSpPr>
            <a:spLocks/>
          </xdr:cNvSpPr>
        </xdr:nvSpPr>
        <xdr:spPr bwMode="auto">
          <a:xfrm>
            <a:off x="5580251" y="960060"/>
            <a:ext cx="0" cy="29119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0 60000 65536"/>
              <a:gd name="T4" fmla="*/ 0 60000 65536"/>
              <a:gd name="T5" fmla="*/ 0 60000 65536"/>
              <a:gd name="T6" fmla="*/ 0 h 3"/>
              <a:gd name="T7" fmla="*/ 3 h 3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3">
                <a:moveTo>
                  <a:pt x="0" y="0"/>
                </a:move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3" name="Freeform 1262"/>
          <xdr:cNvSpPr>
            <a:spLocks/>
          </xdr:cNvSpPr>
        </xdr:nvSpPr>
        <xdr:spPr bwMode="auto">
          <a:xfrm>
            <a:off x="5561150" y="1018298"/>
            <a:ext cx="19103" cy="89306"/>
          </a:xfrm>
          <a:custGeom>
            <a:avLst/>
            <a:gdLst>
              <a:gd name="T0" fmla="*/ 2147483647 w 2"/>
              <a:gd name="T1" fmla="*/ 0 h 9"/>
              <a:gd name="T2" fmla="*/ 2147483647 w 2"/>
              <a:gd name="T3" fmla="*/ 2147483647 h 9"/>
              <a:gd name="T4" fmla="*/ 2147483647 w 2"/>
              <a:gd name="T5" fmla="*/ 2147483647 h 9"/>
              <a:gd name="T6" fmla="*/ 2147483647 w 2"/>
              <a:gd name="T7" fmla="*/ 2147483647 h 9"/>
              <a:gd name="T8" fmla="*/ 0 w 2"/>
              <a:gd name="T9" fmla="*/ 2147483647 h 9"/>
              <a:gd name="T10" fmla="*/ 0 w 2"/>
              <a:gd name="T11" fmla="*/ 2147483647 h 9"/>
              <a:gd name="T12" fmla="*/ 0 w 2"/>
              <a:gd name="T13" fmla="*/ 2147483647 h 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9"/>
              <a:gd name="T23" fmla="*/ 2 w 2"/>
              <a:gd name="T24" fmla="*/ 9 h 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9">
                <a:moveTo>
                  <a:pt x="2" y="0"/>
                </a:moveTo>
                <a:lnTo>
                  <a:pt x="2" y="1"/>
                </a:lnTo>
                <a:lnTo>
                  <a:pt x="2" y="2"/>
                </a:lnTo>
                <a:lnTo>
                  <a:pt x="1" y="3"/>
                </a:lnTo>
                <a:lnTo>
                  <a:pt x="0" y="6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4" name="Line 1263"/>
          <xdr:cNvSpPr>
            <a:spLocks noChangeShapeType="1"/>
          </xdr:cNvSpPr>
        </xdr:nvSpPr>
        <xdr:spPr bwMode="auto">
          <a:xfrm>
            <a:off x="5570699" y="1136723"/>
            <a:ext cx="0" cy="29119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Freeform 1264"/>
          <xdr:cNvSpPr>
            <a:spLocks/>
          </xdr:cNvSpPr>
        </xdr:nvSpPr>
        <xdr:spPr bwMode="auto">
          <a:xfrm>
            <a:off x="5561150" y="1194961"/>
            <a:ext cx="9551" cy="89306"/>
          </a:xfrm>
          <a:custGeom>
            <a:avLst/>
            <a:gdLst>
              <a:gd name="T0" fmla="*/ 2147483647 w 1"/>
              <a:gd name="T1" fmla="*/ 0 h 9"/>
              <a:gd name="T2" fmla="*/ 2147483647 w 1"/>
              <a:gd name="T3" fmla="*/ 2147483647 h 9"/>
              <a:gd name="T4" fmla="*/ 2147483647 w 1"/>
              <a:gd name="T5" fmla="*/ 2147483647 h 9"/>
              <a:gd name="T6" fmla="*/ 2147483647 w 1"/>
              <a:gd name="T7" fmla="*/ 2147483647 h 9"/>
              <a:gd name="T8" fmla="*/ 0 w 1"/>
              <a:gd name="T9" fmla="*/ 2147483647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9"/>
              <a:gd name="T17" fmla="*/ 1 w 1"/>
              <a:gd name="T18" fmla="*/ 9 h 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9">
                <a:moveTo>
                  <a:pt x="1" y="0"/>
                </a:move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6" name="Freeform 1265"/>
          <xdr:cNvSpPr>
            <a:spLocks/>
          </xdr:cNvSpPr>
        </xdr:nvSpPr>
        <xdr:spPr bwMode="auto">
          <a:xfrm>
            <a:off x="5561150" y="1313385"/>
            <a:ext cx="0" cy="29119"/>
          </a:xfrm>
          <a:custGeom>
            <a:avLst/>
            <a:gdLst>
              <a:gd name="T0" fmla="*/ 0 h 3"/>
              <a:gd name="T1" fmla="*/ 2147483647 h 3"/>
              <a:gd name="T2" fmla="*/ 2147483647 h 3"/>
              <a:gd name="T3" fmla="*/ 2147483647 h 3"/>
              <a:gd name="T4" fmla="*/ 0 60000 65536"/>
              <a:gd name="T5" fmla="*/ 0 60000 65536"/>
              <a:gd name="T6" fmla="*/ 0 60000 65536"/>
              <a:gd name="T7" fmla="*/ 0 60000 65536"/>
              <a:gd name="T8" fmla="*/ 0 h 3"/>
              <a:gd name="T9" fmla="*/ 3 h 3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3">
                <a:moveTo>
                  <a:pt x="0" y="0"/>
                </a:moveTo>
                <a:lnTo>
                  <a:pt x="0" y="1"/>
                </a:ln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7" name="Freeform 1266"/>
          <xdr:cNvSpPr>
            <a:spLocks/>
          </xdr:cNvSpPr>
        </xdr:nvSpPr>
        <xdr:spPr bwMode="auto">
          <a:xfrm>
            <a:off x="5551599" y="1371623"/>
            <a:ext cx="9551" cy="89306"/>
          </a:xfrm>
          <a:custGeom>
            <a:avLst/>
            <a:gdLst>
              <a:gd name="T0" fmla="*/ 0 w 1"/>
              <a:gd name="T1" fmla="*/ 0 h 9"/>
              <a:gd name="T2" fmla="*/ 0 w 1"/>
              <a:gd name="T3" fmla="*/ 2147483647 h 9"/>
              <a:gd name="T4" fmla="*/ 2147483647 w 1"/>
              <a:gd name="T5" fmla="*/ 2147483647 h 9"/>
              <a:gd name="T6" fmla="*/ 2147483647 w 1"/>
              <a:gd name="T7" fmla="*/ 2147483647 h 9"/>
              <a:gd name="T8" fmla="*/ 0 w 1"/>
              <a:gd name="T9" fmla="*/ 2147483647 h 9"/>
              <a:gd name="T10" fmla="*/ 0 w 1"/>
              <a:gd name="T11" fmla="*/ 2147483647 h 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"/>
              <a:gd name="T19" fmla="*/ 0 h 9"/>
              <a:gd name="T20" fmla="*/ 1 w 1"/>
              <a:gd name="T21" fmla="*/ 9 h 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" h="9">
                <a:moveTo>
                  <a:pt x="0" y="0"/>
                </a:moveTo>
                <a:lnTo>
                  <a:pt x="0" y="1"/>
                </a:lnTo>
                <a:lnTo>
                  <a:pt x="1" y="3"/>
                </a:lnTo>
                <a:lnTo>
                  <a:pt x="1" y="4"/>
                </a:lnTo>
                <a:lnTo>
                  <a:pt x="0" y="7"/>
                </a:lnTo>
                <a:lnTo>
                  <a:pt x="0" y="9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8" name="Freeform 1267"/>
          <xdr:cNvSpPr>
            <a:spLocks/>
          </xdr:cNvSpPr>
        </xdr:nvSpPr>
        <xdr:spPr bwMode="auto">
          <a:xfrm>
            <a:off x="5532496" y="1490046"/>
            <a:ext cx="9551" cy="19412"/>
          </a:xfrm>
          <a:custGeom>
            <a:avLst/>
            <a:gdLst>
              <a:gd name="T0" fmla="*/ 2147483647 w 1"/>
              <a:gd name="T1" fmla="*/ 0 h 2"/>
              <a:gd name="T2" fmla="*/ 2147483647 w 1"/>
              <a:gd name="T3" fmla="*/ 2147483647 h 2"/>
              <a:gd name="T4" fmla="*/ 0 w 1"/>
              <a:gd name="T5" fmla="*/ 2147483647 h 2"/>
              <a:gd name="T6" fmla="*/ 0 60000 65536"/>
              <a:gd name="T7" fmla="*/ 0 60000 65536"/>
              <a:gd name="T8" fmla="*/ 0 60000 65536"/>
              <a:gd name="T9" fmla="*/ 0 w 1"/>
              <a:gd name="T10" fmla="*/ 0 h 2"/>
              <a:gd name="T11" fmla="*/ 1 w 1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2">
                <a:moveTo>
                  <a:pt x="1" y="0"/>
                </a:moveTo>
                <a:lnTo>
                  <a:pt x="1" y="1"/>
                </a:lnTo>
                <a:lnTo>
                  <a:pt x="0" y="2"/>
                </a:lnTo>
              </a:path>
            </a:pathLst>
          </a:cu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9" name="Freeform 1271"/>
          <xdr:cNvSpPr>
            <a:spLocks/>
          </xdr:cNvSpPr>
        </xdr:nvSpPr>
        <xdr:spPr bwMode="auto">
          <a:xfrm>
            <a:off x="885550" y="2569432"/>
            <a:ext cx="47755" cy="50480"/>
          </a:xfrm>
          <a:custGeom>
            <a:avLst/>
            <a:gdLst>
              <a:gd name="T0" fmla="*/ 0 w 5"/>
              <a:gd name="T1" fmla="*/ 2147483647 h 5"/>
              <a:gd name="T2" fmla="*/ 2147483647 w 5"/>
              <a:gd name="T3" fmla="*/ 2147483647 h 5"/>
              <a:gd name="T4" fmla="*/ 2147483647 w 5"/>
              <a:gd name="T5" fmla="*/ 0 h 5"/>
              <a:gd name="T6" fmla="*/ 2147483647 w 5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5"/>
              <a:gd name="T13" fmla="*/ 0 h 5"/>
              <a:gd name="T14" fmla="*/ 5 w 5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" h="5">
                <a:moveTo>
                  <a:pt x="0" y="5"/>
                </a:moveTo>
                <a:lnTo>
                  <a:pt x="5" y="2"/>
                </a:lnTo>
                <a:lnTo>
                  <a:pt x="4" y="0"/>
                </a:lnTo>
                <a:lnTo>
                  <a:pt x="2" y="0"/>
                </a:lnTo>
              </a:path>
            </a:pathLst>
          </a:custGeom>
          <a:solidFill>
            <a:schemeClr val="bg1"/>
          </a:solidFill>
          <a:ln w="28575">
            <a:solidFill>
              <a:srgbClr val="000000"/>
            </a:solidFill>
            <a:prstDash val="sysDashDot"/>
            <a:round/>
            <a:headEnd/>
            <a:tailEnd/>
          </a:ln>
          <a:extLst/>
        </xdr:spPr>
      </xdr:sp>
      <xdr:sp macro="" textlink="">
        <xdr:nvSpPr>
          <xdr:cNvPr id="1270" name="Line 1272"/>
          <xdr:cNvSpPr>
            <a:spLocks noChangeShapeType="1"/>
          </xdr:cNvSpPr>
        </xdr:nvSpPr>
        <xdr:spPr bwMode="auto">
          <a:xfrm>
            <a:off x="856897" y="2579139"/>
            <a:ext cx="9551" cy="31067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" name="Line 1273"/>
          <xdr:cNvSpPr>
            <a:spLocks noChangeShapeType="1"/>
          </xdr:cNvSpPr>
        </xdr:nvSpPr>
        <xdr:spPr bwMode="auto">
          <a:xfrm flipH="1" flipV="1">
            <a:off x="5885884" y="831931"/>
            <a:ext cx="313191" cy="27567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Freeform 1274"/>
          <xdr:cNvSpPr>
            <a:spLocks/>
          </xdr:cNvSpPr>
        </xdr:nvSpPr>
        <xdr:spPr bwMode="auto">
          <a:xfrm>
            <a:off x="713632" y="6172569"/>
            <a:ext cx="867150" cy="99011"/>
          </a:xfrm>
          <a:custGeom>
            <a:avLst/>
            <a:gdLst>
              <a:gd name="T0" fmla="*/ 0 w 91"/>
              <a:gd name="T1" fmla="*/ 0 h 10"/>
              <a:gd name="T2" fmla="*/ 2147483647 w 91"/>
              <a:gd name="T3" fmla="*/ 2147483647 h 10"/>
              <a:gd name="T4" fmla="*/ 2147483647 w 91"/>
              <a:gd name="T5" fmla="*/ 2147483647 h 10"/>
              <a:gd name="T6" fmla="*/ 2147483647 w 91"/>
              <a:gd name="T7" fmla="*/ 2147483647 h 10"/>
              <a:gd name="T8" fmla="*/ 2147483647 w 91"/>
              <a:gd name="T9" fmla="*/ 2147483647 h 1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1"/>
              <a:gd name="T16" fmla="*/ 0 h 10"/>
              <a:gd name="T17" fmla="*/ 91 w 91"/>
              <a:gd name="T18" fmla="*/ 10 h 1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1" h="10">
                <a:moveTo>
                  <a:pt x="0" y="0"/>
                </a:moveTo>
                <a:lnTo>
                  <a:pt x="43" y="5"/>
                </a:lnTo>
                <a:lnTo>
                  <a:pt x="68" y="8"/>
                </a:lnTo>
                <a:lnTo>
                  <a:pt x="83" y="9"/>
                </a:lnTo>
                <a:lnTo>
                  <a:pt x="91" y="1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3" name="Freeform 1275"/>
          <xdr:cNvSpPr>
            <a:spLocks/>
          </xdr:cNvSpPr>
        </xdr:nvSpPr>
        <xdr:spPr bwMode="auto">
          <a:xfrm>
            <a:off x="713632" y="6172569"/>
            <a:ext cx="867150" cy="99011"/>
          </a:xfrm>
          <a:custGeom>
            <a:avLst/>
            <a:gdLst>
              <a:gd name="T0" fmla="*/ 2147483647 w 91"/>
              <a:gd name="T1" fmla="*/ 2147483647 h 10"/>
              <a:gd name="T2" fmla="*/ 2147483647 w 91"/>
              <a:gd name="T3" fmla="*/ 2147483647 h 10"/>
              <a:gd name="T4" fmla="*/ 2147483647 w 91"/>
              <a:gd name="T5" fmla="*/ 2147483647 h 10"/>
              <a:gd name="T6" fmla="*/ 2147483647 w 91"/>
              <a:gd name="T7" fmla="*/ 2147483647 h 10"/>
              <a:gd name="T8" fmla="*/ 0 w 91"/>
              <a:gd name="T9" fmla="*/ 0 h 1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1"/>
              <a:gd name="T16" fmla="*/ 0 h 10"/>
              <a:gd name="T17" fmla="*/ 91 w 91"/>
              <a:gd name="T18" fmla="*/ 10 h 1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1" h="10">
                <a:moveTo>
                  <a:pt x="91" y="10"/>
                </a:moveTo>
                <a:lnTo>
                  <a:pt x="83" y="9"/>
                </a:lnTo>
                <a:lnTo>
                  <a:pt x="68" y="7"/>
                </a:lnTo>
                <a:lnTo>
                  <a:pt x="43" y="4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4" name="Line 1276"/>
          <xdr:cNvSpPr>
            <a:spLocks noChangeShapeType="1"/>
          </xdr:cNvSpPr>
        </xdr:nvSpPr>
        <xdr:spPr bwMode="auto">
          <a:xfrm>
            <a:off x="3886149" y="6535598"/>
            <a:ext cx="857599" cy="6018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5" name="Freeform 1277"/>
          <xdr:cNvSpPr>
            <a:spLocks/>
          </xdr:cNvSpPr>
        </xdr:nvSpPr>
        <xdr:spPr bwMode="auto">
          <a:xfrm>
            <a:off x="1762250" y="6290993"/>
            <a:ext cx="1113483" cy="137836"/>
          </a:xfrm>
          <a:custGeom>
            <a:avLst/>
            <a:gdLst>
              <a:gd name="T0" fmla="*/ 0 w 117"/>
              <a:gd name="T1" fmla="*/ 0 h 14"/>
              <a:gd name="T2" fmla="*/ 2147483647 w 117"/>
              <a:gd name="T3" fmla="*/ 2147483647 h 14"/>
              <a:gd name="T4" fmla="*/ 2147483647 w 117"/>
              <a:gd name="T5" fmla="*/ 2147483647 h 14"/>
              <a:gd name="T6" fmla="*/ 2147483647 w 117"/>
              <a:gd name="T7" fmla="*/ 2147483647 h 14"/>
              <a:gd name="T8" fmla="*/ 2147483647 w 117"/>
              <a:gd name="T9" fmla="*/ 2147483647 h 14"/>
              <a:gd name="T10" fmla="*/ 2147483647 w 117"/>
              <a:gd name="T11" fmla="*/ 2147483647 h 14"/>
              <a:gd name="T12" fmla="*/ 2147483647 w 117"/>
              <a:gd name="T13" fmla="*/ 2147483647 h 14"/>
              <a:gd name="T14" fmla="*/ 2147483647 w 117"/>
              <a:gd name="T15" fmla="*/ 2147483647 h 1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17"/>
              <a:gd name="T25" fmla="*/ 0 h 14"/>
              <a:gd name="T26" fmla="*/ 117 w 117"/>
              <a:gd name="T27" fmla="*/ 14 h 1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17" h="14">
                <a:moveTo>
                  <a:pt x="0" y="0"/>
                </a:moveTo>
                <a:lnTo>
                  <a:pt x="19" y="2"/>
                </a:lnTo>
                <a:lnTo>
                  <a:pt x="52" y="6"/>
                </a:lnTo>
                <a:lnTo>
                  <a:pt x="71" y="8"/>
                </a:lnTo>
                <a:lnTo>
                  <a:pt x="93" y="11"/>
                </a:lnTo>
                <a:lnTo>
                  <a:pt x="106" y="12"/>
                </a:lnTo>
                <a:lnTo>
                  <a:pt x="111" y="13"/>
                </a:lnTo>
                <a:lnTo>
                  <a:pt x="117" y="14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6" name="Freeform 1278"/>
          <xdr:cNvSpPr>
            <a:spLocks/>
          </xdr:cNvSpPr>
        </xdr:nvSpPr>
        <xdr:spPr bwMode="auto">
          <a:xfrm>
            <a:off x="1762250" y="6290993"/>
            <a:ext cx="1113483" cy="128130"/>
          </a:xfrm>
          <a:custGeom>
            <a:avLst/>
            <a:gdLst>
              <a:gd name="T0" fmla="*/ 2147483647 w 117"/>
              <a:gd name="T1" fmla="*/ 2147483647 h 13"/>
              <a:gd name="T2" fmla="*/ 2147483647 w 117"/>
              <a:gd name="T3" fmla="*/ 2147483647 h 13"/>
              <a:gd name="T4" fmla="*/ 2147483647 w 117"/>
              <a:gd name="T5" fmla="*/ 2147483647 h 13"/>
              <a:gd name="T6" fmla="*/ 2147483647 w 117"/>
              <a:gd name="T7" fmla="*/ 2147483647 h 13"/>
              <a:gd name="T8" fmla="*/ 2147483647 w 117"/>
              <a:gd name="T9" fmla="*/ 2147483647 h 13"/>
              <a:gd name="T10" fmla="*/ 2147483647 w 117"/>
              <a:gd name="T11" fmla="*/ 2147483647 h 13"/>
              <a:gd name="T12" fmla="*/ 2147483647 w 117"/>
              <a:gd name="T13" fmla="*/ 2147483647 h 13"/>
              <a:gd name="T14" fmla="*/ 0 w 117"/>
              <a:gd name="T15" fmla="*/ 0 h 1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17"/>
              <a:gd name="T25" fmla="*/ 0 h 13"/>
              <a:gd name="T26" fmla="*/ 117 w 117"/>
              <a:gd name="T27" fmla="*/ 13 h 1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17" h="13">
                <a:moveTo>
                  <a:pt x="117" y="13"/>
                </a:moveTo>
                <a:lnTo>
                  <a:pt x="109" y="12"/>
                </a:lnTo>
                <a:lnTo>
                  <a:pt x="105" y="12"/>
                </a:lnTo>
                <a:lnTo>
                  <a:pt x="93" y="10"/>
                </a:lnTo>
                <a:lnTo>
                  <a:pt x="71" y="8"/>
                </a:lnTo>
                <a:lnTo>
                  <a:pt x="52" y="6"/>
                </a:lnTo>
                <a:lnTo>
                  <a:pt x="19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7" name="Freeform 1279"/>
          <xdr:cNvSpPr>
            <a:spLocks/>
          </xdr:cNvSpPr>
        </xdr:nvSpPr>
        <xdr:spPr bwMode="auto">
          <a:xfrm>
            <a:off x="2761121" y="6409417"/>
            <a:ext cx="114612" cy="9707"/>
          </a:xfrm>
          <a:custGeom>
            <a:avLst/>
            <a:gdLst>
              <a:gd name="T0" fmla="*/ 0 w 12"/>
              <a:gd name="T1" fmla="*/ 0 h 1"/>
              <a:gd name="T2" fmla="*/ 2147483647 w 12"/>
              <a:gd name="T3" fmla="*/ 0 h 1"/>
              <a:gd name="T4" fmla="*/ 2147483647 w 12"/>
              <a:gd name="T5" fmla="*/ 2147483647 h 1"/>
              <a:gd name="T6" fmla="*/ 0 60000 65536"/>
              <a:gd name="T7" fmla="*/ 0 60000 65536"/>
              <a:gd name="T8" fmla="*/ 0 60000 65536"/>
              <a:gd name="T9" fmla="*/ 0 w 12"/>
              <a:gd name="T10" fmla="*/ 0 h 1"/>
              <a:gd name="T11" fmla="*/ 12 w 12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2" h="1">
                <a:moveTo>
                  <a:pt x="0" y="0"/>
                </a:moveTo>
                <a:lnTo>
                  <a:pt x="4" y="0"/>
                </a:lnTo>
                <a:lnTo>
                  <a:pt x="12" y="1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8" name="Freeform 1280"/>
          <xdr:cNvSpPr>
            <a:spLocks/>
          </xdr:cNvSpPr>
        </xdr:nvSpPr>
        <xdr:spPr bwMode="auto">
          <a:xfrm>
            <a:off x="6342341" y="1224080"/>
            <a:ext cx="752537" cy="590173"/>
          </a:xfrm>
          <a:custGeom>
            <a:avLst/>
            <a:gdLst>
              <a:gd name="T0" fmla="*/ 0 w 79"/>
              <a:gd name="T1" fmla="*/ 0 h 60"/>
              <a:gd name="T2" fmla="*/ 2147483647 w 79"/>
              <a:gd name="T3" fmla="*/ 2147483647 h 60"/>
              <a:gd name="T4" fmla="*/ 2147483647 w 79"/>
              <a:gd name="T5" fmla="*/ 2147483647 h 60"/>
              <a:gd name="T6" fmla="*/ 2147483647 w 79"/>
              <a:gd name="T7" fmla="*/ 2147483647 h 60"/>
              <a:gd name="T8" fmla="*/ 2147483647 w 79"/>
              <a:gd name="T9" fmla="*/ 2147483647 h 60"/>
              <a:gd name="T10" fmla="*/ 2147483647 w 79"/>
              <a:gd name="T11" fmla="*/ 2147483647 h 60"/>
              <a:gd name="T12" fmla="*/ 2147483647 w 79"/>
              <a:gd name="T13" fmla="*/ 2147483647 h 60"/>
              <a:gd name="T14" fmla="*/ 2147483647 w 79"/>
              <a:gd name="T15" fmla="*/ 2147483647 h 60"/>
              <a:gd name="T16" fmla="*/ 2147483647 w 79"/>
              <a:gd name="T17" fmla="*/ 2147483647 h 60"/>
              <a:gd name="T18" fmla="*/ 2147483647 w 79"/>
              <a:gd name="T19" fmla="*/ 2147483647 h 60"/>
              <a:gd name="T20" fmla="*/ 2147483647 w 79"/>
              <a:gd name="T21" fmla="*/ 2147483647 h 60"/>
              <a:gd name="T22" fmla="*/ 2147483647 w 79"/>
              <a:gd name="T23" fmla="*/ 2147483647 h 6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9"/>
              <a:gd name="T37" fmla="*/ 0 h 60"/>
              <a:gd name="T38" fmla="*/ 79 w 79"/>
              <a:gd name="T39" fmla="*/ 60 h 6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9" h="60">
                <a:moveTo>
                  <a:pt x="0" y="0"/>
                </a:moveTo>
                <a:lnTo>
                  <a:pt x="8" y="7"/>
                </a:lnTo>
                <a:lnTo>
                  <a:pt x="27" y="22"/>
                </a:lnTo>
                <a:lnTo>
                  <a:pt x="30" y="25"/>
                </a:lnTo>
                <a:lnTo>
                  <a:pt x="44" y="37"/>
                </a:lnTo>
                <a:lnTo>
                  <a:pt x="50" y="41"/>
                </a:lnTo>
                <a:lnTo>
                  <a:pt x="54" y="45"/>
                </a:lnTo>
                <a:lnTo>
                  <a:pt x="59" y="48"/>
                </a:lnTo>
                <a:lnTo>
                  <a:pt x="64" y="51"/>
                </a:lnTo>
                <a:lnTo>
                  <a:pt x="69" y="54"/>
                </a:lnTo>
                <a:lnTo>
                  <a:pt x="73" y="56"/>
                </a:lnTo>
                <a:lnTo>
                  <a:pt x="79" y="6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9" name="Freeform 1281"/>
          <xdr:cNvSpPr>
            <a:spLocks/>
          </xdr:cNvSpPr>
        </xdr:nvSpPr>
        <xdr:spPr bwMode="auto">
          <a:xfrm>
            <a:off x="6342341" y="1214374"/>
            <a:ext cx="752537" cy="590173"/>
          </a:xfrm>
          <a:custGeom>
            <a:avLst/>
            <a:gdLst>
              <a:gd name="T0" fmla="*/ 2147483647 w 79"/>
              <a:gd name="T1" fmla="*/ 2147483647 h 60"/>
              <a:gd name="T2" fmla="*/ 2147483647 w 79"/>
              <a:gd name="T3" fmla="*/ 2147483647 h 60"/>
              <a:gd name="T4" fmla="*/ 2147483647 w 79"/>
              <a:gd name="T5" fmla="*/ 2147483647 h 60"/>
              <a:gd name="T6" fmla="*/ 2147483647 w 79"/>
              <a:gd name="T7" fmla="*/ 2147483647 h 60"/>
              <a:gd name="T8" fmla="*/ 2147483647 w 79"/>
              <a:gd name="T9" fmla="*/ 2147483647 h 60"/>
              <a:gd name="T10" fmla="*/ 2147483647 w 79"/>
              <a:gd name="T11" fmla="*/ 2147483647 h 60"/>
              <a:gd name="T12" fmla="*/ 2147483647 w 79"/>
              <a:gd name="T13" fmla="*/ 2147483647 h 60"/>
              <a:gd name="T14" fmla="*/ 2147483647 w 79"/>
              <a:gd name="T15" fmla="*/ 2147483647 h 60"/>
              <a:gd name="T16" fmla="*/ 2147483647 w 79"/>
              <a:gd name="T17" fmla="*/ 2147483647 h 60"/>
              <a:gd name="T18" fmla="*/ 2147483647 w 79"/>
              <a:gd name="T19" fmla="*/ 2147483647 h 60"/>
              <a:gd name="T20" fmla="*/ 0 w 79"/>
              <a:gd name="T21" fmla="*/ 0 h 6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9"/>
              <a:gd name="T34" fmla="*/ 0 h 60"/>
              <a:gd name="T35" fmla="*/ 79 w 79"/>
              <a:gd name="T36" fmla="*/ 60 h 6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9" h="60">
                <a:moveTo>
                  <a:pt x="79" y="60"/>
                </a:moveTo>
                <a:lnTo>
                  <a:pt x="69" y="55"/>
                </a:lnTo>
                <a:lnTo>
                  <a:pt x="64" y="52"/>
                </a:lnTo>
                <a:lnTo>
                  <a:pt x="60" y="49"/>
                </a:lnTo>
                <a:lnTo>
                  <a:pt x="54" y="45"/>
                </a:lnTo>
                <a:lnTo>
                  <a:pt x="50" y="42"/>
                </a:lnTo>
                <a:lnTo>
                  <a:pt x="44" y="37"/>
                </a:lnTo>
                <a:lnTo>
                  <a:pt x="30" y="25"/>
                </a:lnTo>
                <a:lnTo>
                  <a:pt x="27" y="23"/>
                </a:lnTo>
                <a:lnTo>
                  <a:pt x="9" y="8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0" name="Freeform 1282"/>
          <xdr:cNvSpPr>
            <a:spLocks/>
          </xdr:cNvSpPr>
        </xdr:nvSpPr>
        <xdr:spPr bwMode="auto">
          <a:xfrm>
            <a:off x="7276347" y="1901609"/>
            <a:ext cx="1323605" cy="166957"/>
          </a:xfrm>
          <a:custGeom>
            <a:avLst/>
            <a:gdLst>
              <a:gd name="T0" fmla="*/ 2147483647 w 139"/>
              <a:gd name="T1" fmla="*/ 2147483647 h 17"/>
              <a:gd name="T2" fmla="*/ 2147483647 w 139"/>
              <a:gd name="T3" fmla="*/ 2147483647 h 17"/>
              <a:gd name="T4" fmla="*/ 2147483647 w 139"/>
              <a:gd name="T5" fmla="*/ 2147483647 h 17"/>
              <a:gd name="T6" fmla="*/ 2147483647 w 139"/>
              <a:gd name="T7" fmla="*/ 2147483647 h 17"/>
              <a:gd name="T8" fmla="*/ 2147483647 w 139"/>
              <a:gd name="T9" fmla="*/ 2147483647 h 17"/>
              <a:gd name="T10" fmla="*/ 2147483647 w 139"/>
              <a:gd name="T11" fmla="*/ 2147483647 h 17"/>
              <a:gd name="T12" fmla="*/ 2147483647 w 139"/>
              <a:gd name="T13" fmla="*/ 2147483647 h 17"/>
              <a:gd name="T14" fmla="*/ 2147483647 w 139"/>
              <a:gd name="T15" fmla="*/ 2147483647 h 17"/>
              <a:gd name="T16" fmla="*/ 2147483647 w 139"/>
              <a:gd name="T17" fmla="*/ 2147483647 h 17"/>
              <a:gd name="T18" fmla="*/ 2147483647 w 139"/>
              <a:gd name="T19" fmla="*/ 2147483647 h 17"/>
              <a:gd name="T20" fmla="*/ 2147483647 w 139"/>
              <a:gd name="T21" fmla="*/ 2147483647 h 17"/>
              <a:gd name="T22" fmla="*/ 2147483647 w 139"/>
              <a:gd name="T23" fmla="*/ 2147483647 h 17"/>
              <a:gd name="T24" fmla="*/ 2147483647 w 139"/>
              <a:gd name="T25" fmla="*/ 2147483647 h 17"/>
              <a:gd name="T26" fmla="*/ 2147483647 w 139"/>
              <a:gd name="T27" fmla="*/ 2147483647 h 17"/>
              <a:gd name="T28" fmla="*/ 2147483647 w 139"/>
              <a:gd name="T29" fmla="*/ 2147483647 h 17"/>
              <a:gd name="T30" fmla="*/ 2147483647 w 139"/>
              <a:gd name="T31" fmla="*/ 2147483647 h 17"/>
              <a:gd name="T32" fmla="*/ 2147483647 w 139"/>
              <a:gd name="T33" fmla="*/ 2147483647 h 17"/>
              <a:gd name="T34" fmla="*/ 0 w 139"/>
              <a:gd name="T35" fmla="*/ 0 h 17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39"/>
              <a:gd name="T55" fmla="*/ 0 h 17"/>
              <a:gd name="T56" fmla="*/ 139 w 139"/>
              <a:gd name="T57" fmla="*/ 17 h 17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39" h="17">
                <a:moveTo>
                  <a:pt x="139" y="17"/>
                </a:moveTo>
                <a:lnTo>
                  <a:pt x="136" y="16"/>
                </a:lnTo>
                <a:lnTo>
                  <a:pt x="65" y="11"/>
                </a:lnTo>
                <a:lnTo>
                  <a:pt x="44" y="9"/>
                </a:lnTo>
                <a:lnTo>
                  <a:pt x="34" y="8"/>
                </a:lnTo>
                <a:lnTo>
                  <a:pt x="30" y="8"/>
                </a:lnTo>
                <a:lnTo>
                  <a:pt x="28" y="8"/>
                </a:lnTo>
                <a:lnTo>
                  <a:pt x="25" y="7"/>
                </a:lnTo>
                <a:lnTo>
                  <a:pt x="22" y="7"/>
                </a:lnTo>
                <a:lnTo>
                  <a:pt x="19" y="6"/>
                </a:lnTo>
                <a:lnTo>
                  <a:pt x="16" y="5"/>
                </a:lnTo>
                <a:lnTo>
                  <a:pt x="14" y="5"/>
                </a:lnTo>
                <a:lnTo>
                  <a:pt x="11" y="4"/>
                </a:lnTo>
                <a:lnTo>
                  <a:pt x="9" y="3"/>
                </a:lnTo>
                <a:lnTo>
                  <a:pt x="5" y="2"/>
                </a:lnTo>
                <a:lnTo>
                  <a:pt x="3" y="2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1" name="Freeform 1283"/>
          <xdr:cNvSpPr>
            <a:spLocks/>
          </xdr:cNvSpPr>
        </xdr:nvSpPr>
        <xdr:spPr bwMode="auto">
          <a:xfrm>
            <a:off x="7266795" y="1911315"/>
            <a:ext cx="1333157" cy="157250"/>
          </a:xfrm>
          <a:custGeom>
            <a:avLst/>
            <a:gdLst>
              <a:gd name="T0" fmla="*/ 0 w 140"/>
              <a:gd name="T1" fmla="*/ 0 h 16"/>
              <a:gd name="T2" fmla="*/ 2147483647 w 140"/>
              <a:gd name="T3" fmla="*/ 2147483647 h 16"/>
              <a:gd name="T4" fmla="*/ 2147483647 w 140"/>
              <a:gd name="T5" fmla="*/ 2147483647 h 16"/>
              <a:gd name="T6" fmla="*/ 2147483647 w 140"/>
              <a:gd name="T7" fmla="*/ 2147483647 h 16"/>
              <a:gd name="T8" fmla="*/ 2147483647 w 140"/>
              <a:gd name="T9" fmla="*/ 2147483647 h 16"/>
              <a:gd name="T10" fmla="*/ 2147483647 w 140"/>
              <a:gd name="T11" fmla="*/ 2147483647 h 16"/>
              <a:gd name="T12" fmla="*/ 2147483647 w 140"/>
              <a:gd name="T13" fmla="*/ 2147483647 h 16"/>
              <a:gd name="T14" fmla="*/ 2147483647 w 140"/>
              <a:gd name="T15" fmla="*/ 2147483647 h 16"/>
              <a:gd name="T16" fmla="*/ 2147483647 w 140"/>
              <a:gd name="T17" fmla="*/ 2147483647 h 16"/>
              <a:gd name="T18" fmla="*/ 2147483647 w 140"/>
              <a:gd name="T19" fmla="*/ 2147483647 h 16"/>
              <a:gd name="T20" fmla="*/ 2147483647 w 140"/>
              <a:gd name="T21" fmla="*/ 2147483647 h 16"/>
              <a:gd name="T22" fmla="*/ 2147483647 w 140"/>
              <a:gd name="T23" fmla="*/ 2147483647 h 16"/>
              <a:gd name="T24" fmla="*/ 2147483647 w 140"/>
              <a:gd name="T25" fmla="*/ 2147483647 h 16"/>
              <a:gd name="T26" fmla="*/ 2147483647 w 140"/>
              <a:gd name="T27" fmla="*/ 2147483647 h 16"/>
              <a:gd name="T28" fmla="*/ 2147483647 w 140"/>
              <a:gd name="T29" fmla="*/ 2147483647 h 16"/>
              <a:gd name="T30" fmla="*/ 2147483647 w 140"/>
              <a:gd name="T31" fmla="*/ 2147483647 h 16"/>
              <a:gd name="T32" fmla="*/ 2147483647 w 140"/>
              <a:gd name="T33" fmla="*/ 2147483647 h 1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40"/>
              <a:gd name="T52" fmla="*/ 0 h 16"/>
              <a:gd name="T53" fmla="*/ 140 w 140"/>
              <a:gd name="T54" fmla="*/ 16 h 1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40" h="16">
                <a:moveTo>
                  <a:pt x="0" y="0"/>
                </a:moveTo>
                <a:lnTo>
                  <a:pt x="3" y="1"/>
                </a:lnTo>
                <a:lnTo>
                  <a:pt x="5" y="1"/>
                </a:lnTo>
                <a:lnTo>
                  <a:pt x="7" y="2"/>
                </a:lnTo>
                <a:lnTo>
                  <a:pt x="10" y="3"/>
                </a:lnTo>
                <a:lnTo>
                  <a:pt x="13" y="4"/>
                </a:lnTo>
                <a:lnTo>
                  <a:pt x="17" y="5"/>
                </a:lnTo>
                <a:lnTo>
                  <a:pt x="20" y="5"/>
                </a:lnTo>
                <a:lnTo>
                  <a:pt x="24" y="6"/>
                </a:lnTo>
                <a:lnTo>
                  <a:pt x="27" y="7"/>
                </a:lnTo>
                <a:lnTo>
                  <a:pt x="30" y="7"/>
                </a:lnTo>
                <a:lnTo>
                  <a:pt x="35" y="8"/>
                </a:lnTo>
                <a:lnTo>
                  <a:pt x="39" y="8"/>
                </a:lnTo>
                <a:lnTo>
                  <a:pt x="45" y="8"/>
                </a:lnTo>
                <a:lnTo>
                  <a:pt x="66" y="10"/>
                </a:lnTo>
                <a:lnTo>
                  <a:pt x="137" y="16"/>
                </a:lnTo>
                <a:lnTo>
                  <a:pt x="140" y="16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2" name="Freeform 1284"/>
          <xdr:cNvSpPr>
            <a:spLocks/>
          </xdr:cNvSpPr>
        </xdr:nvSpPr>
        <xdr:spPr bwMode="auto">
          <a:xfrm>
            <a:off x="9562613" y="5298964"/>
            <a:ext cx="704783" cy="667823"/>
          </a:xfrm>
          <a:custGeom>
            <a:avLst/>
            <a:gdLst>
              <a:gd name="T0" fmla="*/ 2147483647 w 74"/>
              <a:gd name="T1" fmla="*/ 2147483647 h 68"/>
              <a:gd name="T2" fmla="*/ 2147483647 w 74"/>
              <a:gd name="T3" fmla="*/ 2147483647 h 68"/>
              <a:gd name="T4" fmla="*/ 2147483647 w 74"/>
              <a:gd name="T5" fmla="*/ 2147483647 h 68"/>
              <a:gd name="T6" fmla="*/ 2147483647 w 74"/>
              <a:gd name="T7" fmla="*/ 2147483647 h 68"/>
              <a:gd name="T8" fmla="*/ 2147483647 w 74"/>
              <a:gd name="T9" fmla="*/ 2147483647 h 68"/>
              <a:gd name="T10" fmla="*/ 2147483647 w 74"/>
              <a:gd name="T11" fmla="*/ 2147483647 h 68"/>
              <a:gd name="T12" fmla="*/ 2147483647 w 74"/>
              <a:gd name="T13" fmla="*/ 2147483647 h 68"/>
              <a:gd name="T14" fmla="*/ 2147483647 w 74"/>
              <a:gd name="T15" fmla="*/ 2147483647 h 68"/>
              <a:gd name="T16" fmla="*/ 0 w 74"/>
              <a:gd name="T17" fmla="*/ 0 h 6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74"/>
              <a:gd name="T28" fmla="*/ 0 h 68"/>
              <a:gd name="T29" fmla="*/ 74 w 74"/>
              <a:gd name="T30" fmla="*/ 68 h 6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74" h="68">
                <a:moveTo>
                  <a:pt x="74" y="68"/>
                </a:moveTo>
                <a:lnTo>
                  <a:pt x="34" y="29"/>
                </a:lnTo>
                <a:lnTo>
                  <a:pt x="22" y="18"/>
                </a:lnTo>
                <a:lnTo>
                  <a:pt x="16" y="13"/>
                </a:lnTo>
                <a:lnTo>
                  <a:pt x="13" y="9"/>
                </a:lnTo>
                <a:lnTo>
                  <a:pt x="10" y="6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chemeClr val="tx1">
                <a:lumMod val="95000"/>
                <a:lumOff val="5000"/>
              </a:scheme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3" name="Freeform 1285"/>
          <xdr:cNvSpPr>
            <a:spLocks/>
          </xdr:cNvSpPr>
        </xdr:nvSpPr>
        <xdr:spPr bwMode="auto">
          <a:xfrm>
            <a:off x="4199340" y="4662209"/>
            <a:ext cx="676129" cy="234899"/>
          </a:xfrm>
          <a:custGeom>
            <a:avLst/>
            <a:gdLst>
              <a:gd name="T0" fmla="*/ 2147483647 w 71"/>
              <a:gd name="T1" fmla="*/ 2147483647 h 24"/>
              <a:gd name="T2" fmla="*/ 2147483647 w 71"/>
              <a:gd name="T3" fmla="*/ 2147483647 h 24"/>
              <a:gd name="T4" fmla="*/ 2147483647 w 71"/>
              <a:gd name="T5" fmla="*/ 2147483647 h 24"/>
              <a:gd name="T6" fmla="*/ 2147483647 w 71"/>
              <a:gd name="T7" fmla="*/ 2147483647 h 24"/>
              <a:gd name="T8" fmla="*/ 2147483647 w 71"/>
              <a:gd name="T9" fmla="*/ 2147483647 h 24"/>
              <a:gd name="T10" fmla="*/ 2147483647 w 71"/>
              <a:gd name="T11" fmla="*/ 2147483647 h 24"/>
              <a:gd name="T12" fmla="*/ 2147483647 w 71"/>
              <a:gd name="T13" fmla="*/ 2147483647 h 24"/>
              <a:gd name="T14" fmla="*/ 2147483647 w 71"/>
              <a:gd name="T15" fmla="*/ 2147483647 h 24"/>
              <a:gd name="T16" fmla="*/ 2147483647 w 71"/>
              <a:gd name="T17" fmla="*/ 2147483647 h 24"/>
              <a:gd name="T18" fmla="*/ 2147483647 w 71"/>
              <a:gd name="T19" fmla="*/ 2147483647 h 24"/>
              <a:gd name="T20" fmla="*/ 2147483647 w 71"/>
              <a:gd name="T21" fmla="*/ 2147483647 h 24"/>
              <a:gd name="T22" fmla="*/ 2147483647 w 71"/>
              <a:gd name="T23" fmla="*/ 2147483647 h 24"/>
              <a:gd name="T24" fmla="*/ 2147483647 w 71"/>
              <a:gd name="T25" fmla="*/ 2147483647 h 24"/>
              <a:gd name="T26" fmla="*/ 0 w 71"/>
              <a:gd name="T27" fmla="*/ 0 h 2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1"/>
              <a:gd name="T43" fmla="*/ 0 h 24"/>
              <a:gd name="T44" fmla="*/ 71 w 71"/>
              <a:gd name="T45" fmla="*/ 24 h 24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1" h="24">
                <a:moveTo>
                  <a:pt x="71" y="24"/>
                </a:moveTo>
                <a:lnTo>
                  <a:pt x="69" y="23"/>
                </a:lnTo>
                <a:lnTo>
                  <a:pt x="66" y="22"/>
                </a:lnTo>
                <a:lnTo>
                  <a:pt x="64" y="20"/>
                </a:lnTo>
                <a:lnTo>
                  <a:pt x="58" y="17"/>
                </a:lnTo>
                <a:lnTo>
                  <a:pt x="56" y="16"/>
                </a:lnTo>
                <a:lnTo>
                  <a:pt x="54" y="15"/>
                </a:lnTo>
                <a:lnTo>
                  <a:pt x="52" y="15"/>
                </a:lnTo>
                <a:lnTo>
                  <a:pt x="50" y="14"/>
                </a:lnTo>
                <a:lnTo>
                  <a:pt x="47" y="13"/>
                </a:lnTo>
                <a:lnTo>
                  <a:pt x="28" y="8"/>
                </a:lnTo>
                <a:lnTo>
                  <a:pt x="16" y="4"/>
                </a:lnTo>
                <a:lnTo>
                  <a:pt x="7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4" name="Freeform 1286"/>
          <xdr:cNvSpPr>
            <a:spLocks/>
          </xdr:cNvSpPr>
        </xdr:nvSpPr>
        <xdr:spPr bwMode="auto">
          <a:xfrm>
            <a:off x="4199340" y="4671915"/>
            <a:ext cx="666577" cy="234899"/>
          </a:xfrm>
          <a:custGeom>
            <a:avLst/>
            <a:gdLst>
              <a:gd name="T0" fmla="*/ 2147483647 w 70"/>
              <a:gd name="T1" fmla="*/ 2147483647 h 24"/>
              <a:gd name="T2" fmla="*/ 2147483647 w 70"/>
              <a:gd name="T3" fmla="*/ 2147483647 h 24"/>
              <a:gd name="T4" fmla="*/ 2147483647 w 70"/>
              <a:gd name="T5" fmla="*/ 2147483647 h 24"/>
              <a:gd name="T6" fmla="*/ 2147483647 w 70"/>
              <a:gd name="T7" fmla="*/ 2147483647 h 24"/>
              <a:gd name="T8" fmla="*/ 2147483647 w 70"/>
              <a:gd name="T9" fmla="*/ 2147483647 h 24"/>
              <a:gd name="T10" fmla="*/ 2147483647 w 70"/>
              <a:gd name="T11" fmla="*/ 2147483647 h 24"/>
              <a:gd name="T12" fmla="*/ 2147483647 w 70"/>
              <a:gd name="T13" fmla="*/ 2147483647 h 24"/>
              <a:gd name="T14" fmla="*/ 2147483647 w 70"/>
              <a:gd name="T15" fmla="*/ 2147483647 h 24"/>
              <a:gd name="T16" fmla="*/ 2147483647 w 70"/>
              <a:gd name="T17" fmla="*/ 2147483647 h 24"/>
              <a:gd name="T18" fmla="*/ 2147483647 w 70"/>
              <a:gd name="T19" fmla="*/ 2147483647 h 24"/>
              <a:gd name="T20" fmla="*/ 2147483647 w 70"/>
              <a:gd name="T21" fmla="*/ 2147483647 h 24"/>
              <a:gd name="T22" fmla="*/ 2147483647 w 70"/>
              <a:gd name="T23" fmla="*/ 0 h 24"/>
              <a:gd name="T24" fmla="*/ 0 w 70"/>
              <a:gd name="T25" fmla="*/ 0 h 2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0"/>
              <a:gd name="T40" fmla="*/ 0 h 24"/>
              <a:gd name="T41" fmla="*/ 70 w 70"/>
              <a:gd name="T42" fmla="*/ 24 h 2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0" h="24">
                <a:moveTo>
                  <a:pt x="70" y="24"/>
                </a:moveTo>
                <a:lnTo>
                  <a:pt x="69" y="23"/>
                </a:lnTo>
                <a:lnTo>
                  <a:pt x="66" y="21"/>
                </a:lnTo>
                <a:lnTo>
                  <a:pt x="64" y="20"/>
                </a:lnTo>
                <a:lnTo>
                  <a:pt x="62" y="19"/>
                </a:lnTo>
                <a:lnTo>
                  <a:pt x="59" y="18"/>
                </a:lnTo>
                <a:lnTo>
                  <a:pt x="55" y="16"/>
                </a:lnTo>
                <a:lnTo>
                  <a:pt x="53" y="15"/>
                </a:lnTo>
                <a:lnTo>
                  <a:pt x="52" y="15"/>
                </a:lnTo>
                <a:lnTo>
                  <a:pt x="49" y="14"/>
                </a:lnTo>
                <a:lnTo>
                  <a:pt x="40" y="11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5" name="Freeform 1287"/>
          <xdr:cNvSpPr>
            <a:spLocks/>
          </xdr:cNvSpPr>
        </xdr:nvSpPr>
        <xdr:spPr bwMode="auto">
          <a:xfrm>
            <a:off x="6115109" y="5368856"/>
            <a:ext cx="437355" cy="58238"/>
          </a:xfrm>
          <a:custGeom>
            <a:avLst/>
            <a:gdLst>
              <a:gd name="T0" fmla="*/ 0 w 46"/>
              <a:gd name="T1" fmla="*/ 2147483647 h 6"/>
              <a:gd name="T2" fmla="*/ 2147483647 w 46"/>
              <a:gd name="T3" fmla="*/ 2147483647 h 6"/>
              <a:gd name="T4" fmla="*/ 2147483647 w 46"/>
              <a:gd name="T5" fmla="*/ 2147483647 h 6"/>
              <a:gd name="T6" fmla="*/ 2147483647 w 46"/>
              <a:gd name="T7" fmla="*/ 0 h 6"/>
              <a:gd name="T8" fmla="*/ 2147483647 w 46"/>
              <a:gd name="T9" fmla="*/ 0 h 6"/>
              <a:gd name="T10" fmla="*/ 2147483647 w 46"/>
              <a:gd name="T11" fmla="*/ 0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6"/>
              <a:gd name="T19" fmla="*/ 0 h 6"/>
              <a:gd name="T20" fmla="*/ 46 w 46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6" h="6">
                <a:moveTo>
                  <a:pt x="0" y="6"/>
                </a:moveTo>
                <a:lnTo>
                  <a:pt x="12" y="5"/>
                </a:lnTo>
                <a:lnTo>
                  <a:pt x="16" y="4"/>
                </a:lnTo>
                <a:lnTo>
                  <a:pt x="46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6" name="Freeform 1288"/>
          <xdr:cNvSpPr>
            <a:spLocks/>
          </xdr:cNvSpPr>
        </xdr:nvSpPr>
        <xdr:spPr bwMode="auto">
          <a:xfrm>
            <a:off x="6115109" y="5359151"/>
            <a:ext cx="427803" cy="67944"/>
          </a:xfrm>
          <a:custGeom>
            <a:avLst/>
            <a:gdLst>
              <a:gd name="T0" fmla="*/ 2147483647 w 45"/>
              <a:gd name="T1" fmla="*/ 0 h 7"/>
              <a:gd name="T2" fmla="*/ 2147483647 w 45"/>
              <a:gd name="T3" fmla="*/ 2147483647 h 7"/>
              <a:gd name="T4" fmla="*/ 2147483647 w 45"/>
              <a:gd name="T5" fmla="*/ 2147483647 h 7"/>
              <a:gd name="T6" fmla="*/ 0 w 45"/>
              <a:gd name="T7" fmla="*/ 2147483647 h 7"/>
              <a:gd name="T8" fmla="*/ 0 60000 65536"/>
              <a:gd name="T9" fmla="*/ 0 60000 65536"/>
              <a:gd name="T10" fmla="*/ 0 60000 65536"/>
              <a:gd name="T11" fmla="*/ 0 60000 65536"/>
              <a:gd name="T12" fmla="*/ 0 w 45"/>
              <a:gd name="T13" fmla="*/ 0 h 7"/>
              <a:gd name="T14" fmla="*/ 45 w 45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5" h="7">
                <a:moveTo>
                  <a:pt x="45" y="0"/>
                </a:moveTo>
                <a:lnTo>
                  <a:pt x="17" y="5"/>
                </a:lnTo>
                <a:lnTo>
                  <a:pt x="12" y="5"/>
                </a:lnTo>
                <a:lnTo>
                  <a:pt x="0" y="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7" name="Freeform 1289"/>
          <xdr:cNvSpPr>
            <a:spLocks/>
          </xdr:cNvSpPr>
        </xdr:nvSpPr>
        <xdr:spPr bwMode="auto">
          <a:xfrm>
            <a:off x="8067089" y="5161126"/>
            <a:ext cx="504211" cy="69893"/>
          </a:xfrm>
          <a:custGeom>
            <a:avLst/>
            <a:gdLst>
              <a:gd name="T0" fmla="*/ 2147483647 w 53"/>
              <a:gd name="T1" fmla="*/ 0 h 7"/>
              <a:gd name="T2" fmla="*/ 2147483647 w 53"/>
              <a:gd name="T3" fmla="*/ 2147483647 h 7"/>
              <a:gd name="T4" fmla="*/ 2147483647 w 53"/>
              <a:gd name="T5" fmla="*/ 2147483647 h 7"/>
              <a:gd name="T6" fmla="*/ 2147483647 w 53"/>
              <a:gd name="T7" fmla="*/ 2147483647 h 7"/>
              <a:gd name="T8" fmla="*/ 2147483647 w 53"/>
              <a:gd name="T9" fmla="*/ 2147483647 h 7"/>
              <a:gd name="T10" fmla="*/ 2147483647 w 53"/>
              <a:gd name="T11" fmla="*/ 2147483647 h 7"/>
              <a:gd name="T12" fmla="*/ 2147483647 w 53"/>
              <a:gd name="T13" fmla="*/ 2147483647 h 7"/>
              <a:gd name="T14" fmla="*/ 2147483647 w 53"/>
              <a:gd name="T15" fmla="*/ 2147483647 h 7"/>
              <a:gd name="T16" fmla="*/ 2147483647 w 53"/>
              <a:gd name="T17" fmla="*/ 2147483647 h 7"/>
              <a:gd name="T18" fmla="*/ 2147483647 w 53"/>
              <a:gd name="T19" fmla="*/ 2147483647 h 7"/>
              <a:gd name="T20" fmla="*/ 0 w 53"/>
              <a:gd name="T21" fmla="*/ 2147483647 h 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3"/>
              <a:gd name="T34" fmla="*/ 0 h 7"/>
              <a:gd name="T35" fmla="*/ 53 w 53"/>
              <a:gd name="T36" fmla="*/ 7 h 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3" h="7">
                <a:moveTo>
                  <a:pt x="53" y="0"/>
                </a:moveTo>
                <a:lnTo>
                  <a:pt x="43" y="1"/>
                </a:lnTo>
                <a:lnTo>
                  <a:pt x="37" y="2"/>
                </a:lnTo>
                <a:lnTo>
                  <a:pt x="32" y="2"/>
                </a:lnTo>
                <a:lnTo>
                  <a:pt x="31" y="2"/>
                </a:lnTo>
                <a:lnTo>
                  <a:pt x="28" y="3"/>
                </a:lnTo>
                <a:lnTo>
                  <a:pt x="24" y="4"/>
                </a:lnTo>
                <a:lnTo>
                  <a:pt x="17" y="5"/>
                </a:lnTo>
                <a:lnTo>
                  <a:pt x="16" y="5"/>
                </a:lnTo>
                <a:lnTo>
                  <a:pt x="9" y="6"/>
                </a:lnTo>
                <a:lnTo>
                  <a:pt x="0" y="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8" name="Freeform 1290"/>
          <xdr:cNvSpPr>
            <a:spLocks/>
          </xdr:cNvSpPr>
        </xdr:nvSpPr>
        <xdr:spPr bwMode="auto">
          <a:xfrm>
            <a:off x="8067089" y="5161126"/>
            <a:ext cx="504211" cy="79600"/>
          </a:xfrm>
          <a:custGeom>
            <a:avLst/>
            <a:gdLst>
              <a:gd name="T0" fmla="*/ 0 w 53"/>
              <a:gd name="T1" fmla="*/ 2147483647 h 8"/>
              <a:gd name="T2" fmla="*/ 2147483647 w 53"/>
              <a:gd name="T3" fmla="*/ 2147483647 h 8"/>
              <a:gd name="T4" fmla="*/ 2147483647 w 53"/>
              <a:gd name="T5" fmla="*/ 2147483647 h 8"/>
              <a:gd name="T6" fmla="*/ 2147483647 w 53"/>
              <a:gd name="T7" fmla="*/ 2147483647 h 8"/>
              <a:gd name="T8" fmla="*/ 2147483647 w 53"/>
              <a:gd name="T9" fmla="*/ 2147483647 h 8"/>
              <a:gd name="T10" fmla="*/ 2147483647 w 53"/>
              <a:gd name="T11" fmla="*/ 2147483647 h 8"/>
              <a:gd name="T12" fmla="*/ 2147483647 w 53"/>
              <a:gd name="T13" fmla="*/ 2147483647 h 8"/>
              <a:gd name="T14" fmla="*/ 2147483647 w 53"/>
              <a:gd name="T15" fmla="*/ 2147483647 h 8"/>
              <a:gd name="T16" fmla="*/ 2147483647 w 53"/>
              <a:gd name="T17" fmla="*/ 2147483647 h 8"/>
              <a:gd name="T18" fmla="*/ 2147483647 w 53"/>
              <a:gd name="T19" fmla="*/ 2147483647 h 8"/>
              <a:gd name="T20" fmla="*/ 2147483647 w 53"/>
              <a:gd name="T21" fmla="*/ 2147483647 h 8"/>
              <a:gd name="T22" fmla="*/ 2147483647 w 53"/>
              <a:gd name="T23" fmla="*/ 2147483647 h 8"/>
              <a:gd name="T24" fmla="*/ 2147483647 w 53"/>
              <a:gd name="T25" fmla="*/ 0 h 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3"/>
              <a:gd name="T40" fmla="*/ 0 h 8"/>
              <a:gd name="T41" fmla="*/ 53 w 53"/>
              <a:gd name="T42" fmla="*/ 8 h 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3" h="8">
                <a:moveTo>
                  <a:pt x="0" y="8"/>
                </a:moveTo>
                <a:lnTo>
                  <a:pt x="6" y="7"/>
                </a:lnTo>
                <a:lnTo>
                  <a:pt x="12" y="6"/>
                </a:lnTo>
                <a:lnTo>
                  <a:pt x="16" y="6"/>
                </a:lnTo>
                <a:lnTo>
                  <a:pt x="18" y="5"/>
                </a:lnTo>
                <a:lnTo>
                  <a:pt x="21" y="5"/>
                </a:lnTo>
                <a:lnTo>
                  <a:pt x="25" y="5"/>
                </a:lnTo>
                <a:lnTo>
                  <a:pt x="27" y="4"/>
                </a:lnTo>
                <a:lnTo>
                  <a:pt x="29" y="4"/>
                </a:lnTo>
                <a:lnTo>
                  <a:pt x="33" y="3"/>
                </a:lnTo>
                <a:lnTo>
                  <a:pt x="38" y="3"/>
                </a:lnTo>
                <a:lnTo>
                  <a:pt x="43" y="2"/>
                </a:lnTo>
                <a:lnTo>
                  <a:pt x="53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89" name="Freeform 1291"/>
          <xdr:cNvSpPr>
            <a:spLocks/>
          </xdr:cNvSpPr>
        </xdr:nvSpPr>
        <xdr:spPr bwMode="auto">
          <a:xfrm>
            <a:off x="2591196" y="4091447"/>
            <a:ext cx="1409565" cy="520279"/>
          </a:xfrm>
          <a:custGeom>
            <a:avLst/>
            <a:gdLst>
              <a:gd name="T0" fmla="*/ 0 w 148"/>
              <a:gd name="T1" fmla="*/ 0 h 53"/>
              <a:gd name="T2" fmla="*/ 2147483647 w 148"/>
              <a:gd name="T3" fmla="*/ 2147483647 h 53"/>
              <a:gd name="T4" fmla="*/ 2147483647 w 148"/>
              <a:gd name="T5" fmla="*/ 2147483647 h 53"/>
              <a:gd name="T6" fmla="*/ 2147483647 w 148"/>
              <a:gd name="T7" fmla="*/ 2147483647 h 53"/>
              <a:gd name="T8" fmla="*/ 2147483647 w 148"/>
              <a:gd name="T9" fmla="*/ 2147483647 h 53"/>
              <a:gd name="T10" fmla="*/ 2147483647 w 148"/>
              <a:gd name="T11" fmla="*/ 2147483647 h 53"/>
              <a:gd name="T12" fmla="*/ 2147483647 w 148"/>
              <a:gd name="T13" fmla="*/ 2147483647 h 53"/>
              <a:gd name="T14" fmla="*/ 2147483647 w 148"/>
              <a:gd name="T15" fmla="*/ 2147483647 h 53"/>
              <a:gd name="T16" fmla="*/ 2147483647 w 148"/>
              <a:gd name="T17" fmla="*/ 2147483647 h 53"/>
              <a:gd name="T18" fmla="*/ 2147483647 w 148"/>
              <a:gd name="T19" fmla="*/ 2147483647 h 53"/>
              <a:gd name="T20" fmla="*/ 2147483647 w 148"/>
              <a:gd name="T21" fmla="*/ 2147483647 h 53"/>
              <a:gd name="T22" fmla="*/ 2147483647 w 148"/>
              <a:gd name="T23" fmla="*/ 2147483647 h 53"/>
              <a:gd name="T24" fmla="*/ 2147483647 w 148"/>
              <a:gd name="T25" fmla="*/ 2147483647 h 53"/>
              <a:gd name="T26" fmla="*/ 2147483647 w 148"/>
              <a:gd name="T27" fmla="*/ 2147483647 h 53"/>
              <a:gd name="T28" fmla="*/ 2147483647 w 148"/>
              <a:gd name="T29" fmla="*/ 2147483647 h 53"/>
              <a:gd name="T30" fmla="*/ 2147483647 w 148"/>
              <a:gd name="T31" fmla="*/ 2147483647 h 53"/>
              <a:gd name="T32" fmla="*/ 2147483647 w 148"/>
              <a:gd name="T33" fmla="*/ 2147483647 h 53"/>
              <a:gd name="T34" fmla="*/ 2147483647 w 148"/>
              <a:gd name="T35" fmla="*/ 2147483647 h 53"/>
              <a:gd name="T36" fmla="*/ 2147483647 w 148"/>
              <a:gd name="T37" fmla="*/ 2147483647 h 53"/>
              <a:gd name="T38" fmla="*/ 2147483647 w 148"/>
              <a:gd name="T39" fmla="*/ 2147483647 h 53"/>
              <a:gd name="T40" fmla="*/ 2147483647 w 148"/>
              <a:gd name="T41" fmla="*/ 2147483647 h 53"/>
              <a:gd name="T42" fmla="*/ 2147483647 w 148"/>
              <a:gd name="T43" fmla="*/ 2147483647 h 53"/>
              <a:gd name="T44" fmla="*/ 2147483647 w 148"/>
              <a:gd name="T45" fmla="*/ 2147483647 h 53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48"/>
              <a:gd name="T70" fmla="*/ 0 h 53"/>
              <a:gd name="T71" fmla="*/ 148 w 148"/>
              <a:gd name="T72" fmla="*/ 53 h 53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48" h="53">
                <a:moveTo>
                  <a:pt x="0" y="0"/>
                </a:moveTo>
                <a:lnTo>
                  <a:pt x="14" y="7"/>
                </a:lnTo>
                <a:lnTo>
                  <a:pt x="20" y="10"/>
                </a:lnTo>
                <a:lnTo>
                  <a:pt x="33" y="17"/>
                </a:lnTo>
                <a:lnTo>
                  <a:pt x="38" y="20"/>
                </a:lnTo>
                <a:lnTo>
                  <a:pt x="41" y="21"/>
                </a:lnTo>
                <a:lnTo>
                  <a:pt x="44" y="23"/>
                </a:lnTo>
                <a:lnTo>
                  <a:pt x="47" y="24"/>
                </a:lnTo>
                <a:lnTo>
                  <a:pt x="50" y="25"/>
                </a:lnTo>
                <a:lnTo>
                  <a:pt x="69" y="30"/>
                </a:lnTo>
                <a:lnTo>
                  <a:pt x="71" y="31"/>
                </a:lnTo>
                <a:lnTo>
                  <a:pt x="74" y="31"/>
                </a:lnTo>
                <a:lnTo>
                  <a:pt x="81" y="34"/>
                </a:lnTo>
                <a:lnTo>
                  <a:pt x="84" y="35"/>
                </a:lnTo>
                <a:lnTo>
                  <a:pt x="88" y="36"/>
                </a:lnTo>
                <a:lnTo>
                  <a:pt x="120" y="45"/>
                </a:lnTo>
                <a:lnTo>
                  <a:pt x="123" y="45"/>
                </a:lnTo>
                <a:lnTo>
                  <a:pt x="129" y="47"/>
                </a:lnTo>
                <a:lnTo>
                  <a:pt x="132" y="48"/>
                </a:lnTo>
                <a:lnTo>
                  <a:pt x="136" y="49"/>
                </a:lnTo>
                <a:lnTo>
                  <a:pt x="140" y="50"/>
                </a:lnTo>
                <a:lnTo>
                  <a:pt x="143" y="51"/>
                </a:lnTo>
                <a:lnTo>
                  <a:pt x="148" y="5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0" name="Freeform 1292"/>
          <xdr:cNvSpPr>
            <a:spLocks/>
          </xdr:cNvSpPr>
        </xdr:nvSpPr>
        <xdr:spPr bwMode="auto">
          <a:xfrm>
            <a:off x="2591196" y="4091447"/>
            <a:ext cx="1409565" cy="510574"/>
          </a:xfrm>
          <a:custGeom>
            <a:avLst/>
            <a:gdLst>
              <a:gd name="T0" fmla="*/ 2147483647 w 148"/>
              <a:gd name="T1" fmla="*/ 2147483647 h 52"/>
              <a:gd name="T2" fmla="*/ 2147483647 w 148"/>
              <a:gd name="T3" fmla="*/ 2147483647 h 52"/>
              <a:gd name="T4" fmla="*/ 2147483647 w 148"/>
              <a:gd name="T5" fmla="*/ 2147483647 h 52"/>
              <a:gd name="T6" fmla="*/ 2147483647 w 148"/>
              <a:gd name="T7" fmla="*/ 2147483647 h 52"/>
              <a:gd name="T8" fmla="*/ 2147483647 w 148"/>
              <a:gd name="T9" fmla="*/ 2147483647 h 52"/>
              <a:gd name="T10" fmla="*/ 2147483647 w 148"/>
              <a:gd name="T11" fmla="*/ 2147483647 h 52"/>
              <a:gd name="T12" fmla="*/ 2147483647 w 148"/>
              <a:gd name="T13" fmla="*/ 2147483647 h 52"/>
              <a:gd name="T14" fmla="*/ 2147483647 w 148"/>
              <a:gd name="T15" fmla="*/ 2147483647 h 52"/>
              <a:gd name="T16" fmla="*/ 2147483647 w 148"/>
              <a:gd name="T17" fmla="*/ 2147483647 h 52"/>
              <a:gd name="T18" fmla="*/ 2147483647 w 148"/>
              <a:gd name="T19" fmla="*/ 2147483647 h 52"/>
              <a:gd name="T20" fmla="*/ 2147483647 w 148"/>
              <a:gd name="T21" fmla="*/ 2147483647 h 52"/>
              <a:gd name="T22" fmla="*/ 2147483647 w 148"/>
              <a:gd name="T23" fmla="*/ 2147483647 h 52"/>
              <a:gd name="T24" fmla="*/ 2147483647 w 148"/>
              <a:gd name="T25" fmla="*/ 2147483647 h 52"/>
              <a:gd name="T26" fmla="*/ 2147483647 w 148"/>
              <a:gd name="T27" fmla="*/ 2147483647 h 52"/>
              <a:gd name="T28" fmla="*/ 2147483647 w 148"/>
              <a:gd name="T29" fmla="*/ 2147483647 h 52"/>
              <a:gd name="T30" fmla="*/ 0 w 148"/>
              <a:gd name="T31" fmla="*/ 0 h 52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48"/>
              <a:gd name="T49" fmla="*/ 0 h 52"/>
              <a:gd name="T50" fmla="*/ 148 w 148"/>
              <a:gd name="T51" fmla="*/ 52 h 52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48" h="52">
                <a:moveTo>
                  <a:pt x="148" y="52"/>
                </a:moveTo>
                <a:lnTo>
                  <a:pt x="145" y="51"/>
                </a:lnTo>
                <a:lnTo>
                  <a:pt x="141" y="50"/>
                </a:lnTo>
                <a:lnTo>
                  <a:pt x="135" y="48"/>
                </a:lnTo>
                <a:lnTo>
                  <a:pt x="119" y="44"/>
                </a:lnTo>
                <a:lnTo>
                  <a:pt x="89" y="35"/>
                </a:lnTo>
                <a:lnTo>
                  <a:pt x="73" y="31"/>
                </a:lnTo>
                <a:lnTo>
                  <a:pt x="69" y="30"/>
                </a:lnTo>
                <a:lnTo>
                  <a:pt x="50" y="24"/>
                </a:lnTo>
                <a:lnTo>
                  <a:pt x="47" y="23"/>
                </a:lnTo>
                <a:lnTo>
                  <a:pt x="44" y="22"/>
                </a:lnTo>
                <a:lnTo>
                  <a:pt x="40" y="21"/>
                </a:lnTo>
                <a:lnTo>
                  <a:pt x="37" y="19"/>
                </a:lnTo>
                <a:lnTo>
                  <a:pt x="33" y="17"/>
                </a:lnTo>
                <a:lnTo>
                  <a:pt x="19" y="1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1" name="Freeform 1293"/>
          <xdr:cNvSpPr>
            <a:spLocks/>
          </xdr:cNvSpPr>
        </xdr:nvSpPr>
        <xdr:spPr bwMode="auto">
          <a:xfrm>
            <a:off x="2980794" y="6428829"/>
            <a:ext cx="191020" cy="29119"/>
          </a:xfrm>
          <a:custGeom>
            <a:avLst/>
            <a:gdLst>
              <a:gd name="T0" fmla="*/ 0 w 20"/>
              <a:gd name="T1" fmla="*/ 0 h 3"/>
              <a:gd name="T2" fmla="*/ 2147483647 w 20"/>
              <a:gd name="T3" fmla="*/ 2147483647 h 3"/>
              <a:gd name="T4" fmla="*/ 2147483647 w 20"/>
              <a:gd name="T5" fmla="*/ 2147483647 h 3"/>
              <a:gd name="T6" fmla="*/ 2147483647 w 20"/>
              <a:gd name="T7" fmla="*/ 2147483647 h 3"/>
              <a:gd name="T8" fmla="*/ 2147483647 w 20"/>
              <a:gd name="T9" fmla="*/ 2147483647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0"/>
              <a:gd name="T16" fmla="*/ 0 h 3"/>
              <a:gd name="T17" fmla="*/ 20 w 20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0" h="3">
                <a:moveTo>
                  <a:pt x="0" y="0"/>
                </a:moveTo>
                <a:lnTo>
                  <a:pt x="14" y="2"/>
                </a:lnTo>
                <a:lnTo>
                  <a:pt x="15" y="2"/>
                </a:lnTo>
                <a:lnTo>
                  <a:pt x="17" y="3"/>
                </a:lnTo>
                <a:lnTo>
                  <a:pt x="20" y="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2" name="Freeform 1294"/>
          <xdr:cNvSpPr>
            <a:spLocks/>
          </xdr:cNvSpPr>
        </xdr:nvSpPr>
        <xdr:spPr bwMode="auto">
          <a:xfrm>
            <a:off x="3066753" y="6457949"/>
            <a:ext cx="676130" cy="67944"/>
          </a:xfrm>
          <a:custGeom>
            <a:avLst/>
            <a:gdLst>
              <a:gd name="T0" fmla="*/ 0 w 71"/>
              <a:gd name="T1" fmla="*/ 0 h 7"/>
              <a:gd name="T2" fmla="*/ 2147483647 w 71"/>
              <a:gd name="T3" fmla="*/ 2147483647 h 7"/>
              <a:gd name="T4" fmla="*/ 2147483647 w 71"/>
              <a:gd name="T5" fmla="*/ 2147483647 h 7"/>
              <a:gd name="T6" fmla="*/ 2147483647 w 71"/>
              <a:gd name="T7" fmla="*/ 2147483647 h 7"/>
              <a:gd name="T8" fmla="*/ 2147483647 w 71"/>
              <a:gd name="T9" fmla="*/ 2147483647 h 7"/>
              <a:gd name="T10" fmla="*/ 2147483647 w 71"/>
              <a:gd name="T11" fmla="*/ 2147483647 h 7"/>
              <a:gd name="T12" fmla="*/ 2147483647 w 71"/>
              <a:gd name="T13" fmla="*/ 2147483647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71"/>
              <a:gd name="T22" fmla="*/ 0 h 7"/>
              <a:gd name="T23" fmla="*/ 71 w 71"/>
              <a:gd name="T24" fmla="*/ 7 h 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71" h="7">
                <a:moveTo>
                  <a:pt x="0" y="0"/>
                </a:moveTo>
                <a:lnTo>
                  <a:pt x="4" y="1"/>
                </a:lnTo>
                <a:lnTo>
                  <a:pt x="11" y="1"/>
                </a:lnTo>
                <a:lnTo>
                  <a:pt x="31" y="5"/>
                </a:lnTo>
                <a:lnTo>
                  <a:pt x="36" y="5"/>
                </a:lnTo>
                <a:lnTo>
                  <a:pt x="42" y="5"/>
                </a:lnTo>
                <a:lnTo>
                  <a:pt x="71" y="7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3" name="Freeform 1295"/>
          <xdr:cNvSpPr>
            <a:spLocks/>
          </xdr:cNvSpPr>
        </xdr:nvSpPr>
        <xdr:spPr bwMode="auto">
          <a:xfrm>
            <a:off x="5028284" y="5005825"/>
            <a:ext cx="895803" cy="440681"/>
          </a:xfrm>
          <a:custGeom>
            <a:avLst/>
            <a:gdLst>
              <a:gd name="T0" fmla="*/ 2147483647 w 94"/>
              <a:gd name="T1" fmla="*/ 2147483647 h 45"/>
              <a:gd name="T2" fmla="*/ 2147483647 w 94"/>
              <a:gd name="T3" fmla="*/ 2147483647 h 45"/>
              <a:gd name="T4" fmla="*/ 2147483647 w 94"/>
              <a:gd name="T5" fmla="*/ 2147483647 h 45"/>
              <a:gd name="T6" fmla="*/ 2147483647 w 94"/>
              <a:gd name="T7" fmla="*/ 2147483647 h 45"/>
              <a:gd name="T8" fmla="*/ 2147483647 w 94"/>
              <a:gd name="T9" fmla="*/ 2147483647 h 45"/>
              <a:gd name="T10" fmla="*/ 2147483647 w 94"/>
              <a:gd name="T11" fmla="*/ 2147483647 h 45"/>
              <a:gd name="T12" fmla="*/ 2147483647 w 94"/>
              <a:gd name="T13" fmla="*/ 2147483647 h 45"/>
              <a:gd name="T14" fmla="*/ 2147483647 w 94"/>
              <a:gd name="T15" fmla="*/ 2147483647 h 45"/>
              <a:gd name="T16" fmla="*/ 2147483647 w 94"/>
              <a:gd name="T17" fmla="*/ 2147483647 h 45"/>
              <a:gd name="T18" fmla="*/ 2147483647 w 94"/>
              <a:gd name="T19" fmla="*/ 2147483647 h 45"/>
              <a:gd name="T20" fmla="*/ 2147483647 w 94"/>
              <a:gd name="T21" fmla="*/ 2147483647 h 45"/>
              <a:gd name="T22" fmla="*/ 2147483647 w 94"/>
              <a:gd name="T23" fmla="*/ 2147483647 h 45"/>
              <a:gd name="T24" fmla="*/ 2147483647 w 94"/>
              <a:gd name="T25" fmla="*/ 2147483647 h 45"/>
              <a:gd name="T26" fmla="*/ 2147483647 w 94"/>
              <a:gd name="T27" fmla="*/ 2147483647 h 45"/>
              <a:gd name="T28" fmla="*/ 2147483647 w 94"/>
              <a:gd name="T29" fmla="*/ 2147483647 h 45"/>
              <a:gd name="T30" fmla="*/ 2147483647 w 94"/>
              <a:gd name="T31" fmla="*/ 2147483647 h 45"/>
              <a:gd name="T32" fmla="*/ 2147483647 w 94"/>
              <a:gd name="T33" fmla="*/ 2147483647 h 45"/>
              <a:gd name="T34" fmla="*/ 2147483647 w 94"/>
              <a:gd name="T35" fmla="*/ 2147483647 h 45"/>
              <a:gd name="T36" fmla="*/ 2147483647 w 94"/>
              <a:gd name="T37" fmla="*/ 2147483647 h 45"/>
              <a:gd name="T38" fmla="*/ 2147483647 w 94"/>
              <a:gd name="T39" fmla="*/ 2147483647 h 45"/>
              <a:gd name="T40" fmla="*/ 0 w 94"/>
              <a:gd name="T41" fmla="*/ 0 h 45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94"/>
              <a:gd name="T64" fmla="*/ 0 h 45"/>
              <a:gd name="T65" fmla="*/ 94 w 94"/>
              <a:gd name="T66" fmla="*/ 45 h 45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94" h="45">
                <a:moveTo>
                  <a:pt x="94" y="45"/>
                </a:moveTo>
                <a:lnTo>
                  <a:pt x="90" y="45"/>
                </a:lnTo>
                <a:lnTo>
                  <a:pt x="86" y="45"/>
                </a:lnTo>
                <a:lnTo>
                  <a:pt x="83" y="44"/>
                </a:lnTo>
                <a:lnTo>
                  <a:pt x="79" y="44"/>
                </a:lnTo>
                <a:lnTo>
                  <a:pt x="75" y="43"/>
                </a:lnTo>
                <a:lnTo>
                  <a:pt x="73" y="43"/>
                </a:lnTo>
                <a:lnTo>
                  <a:pt x="70" y="42"/>
                </a:lnTo>
                <a:lnTo>
                  <a:pt x="67" y="41"/>
                </a:lnTo>
                <a:lnTo>
                  <a:pt x="65" y="41"/>
                </a:lnTo>
                <a:lnTo>
                  <a:pt x="61" y="39"/>
                </a:lnTo>
                <a:lnTo>
                  <a:pt x="58" y="38"/>
                </a:lnTo>
                <a:lnTo>
                  <a:pt x="53" y="35"/>
                </a:lnTo>
                <a:lnTo>
                  <a:pt x="50" y="34"/>
                </a:lnTo>
                <a:lnTo>
                  <a:pt x="45" y="31"/>
                </a:lnTo>
                <a:lnTo>
                  <a:pt x="43" y="29"/>
                </a:lnTo>
                <a:lnTo>
                  <a:pt x="39" y="27"/>
                </a:lnTo>
                <a:lnTo>
                  <a:pt x="35" y="24"/>
                </a:lnTo>
                <a:lnTo>
                  <a:pt x="31" y="22"/>
                </a:lnTo>
                <a:lnTo>
                  <a:pt x="8" y="6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4" name="Freeform 1296"/>
          <xdr:cNvSpPr>
            <a:spLocks/>
          </xdr:cNvSpPr>
        </xdr:nvSpPr>
        <xdr:spPr bwMode="auto">
          <a:xfrm>
            <a:off x="5018734" y="5015532"/>
            <a:ext cx="905355" cy="440681"/>
          </a:xfrm>
          <a:custGeom>
            <a:avLst/>
            <a:gdLst>
              <a:gd name="T0" fmla="*/ 0 w 95"/>
              <a:gd name="T1" fmla="*/ 0 h 45"/>
              <a:gd name="T2" fmla="*/ 2147483647 w 95"/>
              <a:gd name="T3" fmla="*/ 2147483647 h 45"/>
              <a:gd name="T4" fmla="*/ 2147483647 w 95"/>
              <a:gd name="T5" fmla="*/ 2147483647 h 45"/>
              <a:gd name="T6" fmla="*/ 2147483647 w 95"/>
              <a:gd name="T7" fmla="*/ 2147483647 h 45"/>
              <a:gd name="T8" fmla="*/ 2147483647 w 95"/>
              <a:gd name="T9" fmla="*/ 2147483647 h 45"/>
              <a:gd name="T10" fmla="*/ 2147483647 w 95"/>
              <a:gd name="T11" fmla="*/ 2147483647 h 45"/>
              <a:gd name="T12" fmla="*/ 2147483647 w 95"/>
              <a:gd name="T13" fmla="*/ 2147483647 h 45"/>
              <a:gd name="T14" fmla="*/ 2147483647 w 95"/>
              <a:gd name="T15" fmla="*/ 2147483647 h 45"/>
              <a:gd name="T16" fmla="*/ 2147483647 w 95"/>
              <a:gd name="T17" fmla="*/ 2147483647 h 45"/>
              <a:gd name="T18" fmla="*/ 2147483647 w 95"/>
              <a:gd name="T19" fmla="*/ 2147483647 h 45"/>
              <a:gd name="T20" fmla="*/ 2147483647 w 95"/>
              <a:gd name="T21" fmla="*/ 2147483647 h 45"/>
              <a:gd name="T22" fmla="*/ 2147483647 w 95"/>
              <a:gd name="T23" fmla="*/ 2147483647 h 45"/>
              <a:gd name="T24" fmla="*/ 2147483647 w 95"/>
              <a:gd name="T25" fmla="*/ 2147483647 h 45"/>
              <a:gd name="T26" fmla="*/ 2147483647 w 95"/>
              <a:gd name="T27" fmla="*/ 2147483647 h 45"/>
              <a:gd name="T28" fmla="*/ 2147483647 w 95"/>
              <a:gd name="T29" fmla="*/ 2147483647 h 45"/>
              <a:gd name="T30" fmla="*/ 2147483647 w 95"/>
              <a:gd name="T31" fmla="*/ 2147483647 h 45"/>
              <a:gd name="T32" fmla="*/ 2147483647 w 95"/>
              <a:gd name="T33" fmla="*/ 2147483647 h 45"/>
              <a:gd name="T34" fmla="*/ 2147483647 w 95"/>
              <a:gd name="T35" fmla="*/ 2147483647 h 45"/>
              <a:gd name="T36" fmla="*/ 2147483647 w 95"/>
              <a:gd name="T37" fmla="*/ 2147483647 h 45"/>
              <a:gd name="T38" fmla="*/ 2147483647 w 95"/>
              <a:gd name="T39" fmla="*/ 2147483647 h 45"/>
              <a:gd name="T40" fmla="*/ 2147483647 w 95"/>
              <a:gd name="T41" fmla="*/ 2147483647 h 45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95"/>
              <a:gd name="T64" fmla="*/ 0 h 45"/>
              <a:gd name="T65" fmla="*/ 95 w 95"/>
              <a:gd name="T66" fmla="*/ 45 h 45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95" h="45">
                <a:moveTo>
                  <a:pt x="0" y="0"/>
                </a:moveTo>
                <a:lnTo>
                  <a:pt x="9" y="5"/>
                </a:lnTo>
                <a:lnTo>
                  <a:pt x="32" y="21"/>
                </a:lnTo>
                <a:lnTo>
                  <a:pt x="36" y="24"/>
                </a:lnTo>
                <a:lnTo>
                  <a:pt x="40" y="27"/>
                </a:lnTo>
                <a:lnTo>
                  <a:pt x="44" y="29"/>
                </a:lnTo>
                <a:lnTo>
                  <a:pt x="47" y="31"/>
                </a:lnTo>
                <a:lnTo>
                  <a:pt x="51" y="33"/>
                </a:lnTo>
                <a:lnTo>
                  <a:pt x="54" y="35"/>
                </a:lnTo>
                <a:lnTo>
                  <a:pt x="59" y="37"/>
                </a:lnTo>
                <a:lnTo>
                  <a:pt x="62" y="39"/>
                </a:lnTo>
                <a:lnTo>
                  <a:pt x="66" y="40"/>
                </a:lnTo>
                <a:lnTo>
                  <a:pt x="68" y="41"/>
                </a:lnTo>
                <a:lnTo>
                  <a:pt x="71" y="42"/>
                </a:lnTo>
                <a:lnTo>
                  <a:pt x="74" y="42"/>
                </a:lnTo>
                <a:lnTo>
                  <a:pt x="76" y="43"/>
                </a:lnTo>
                <a:lnTo>
                  <a:pt x="80" y="44"/>
                </a:lnTo>
                <a:lnTo>
                  <a:pt x="84" y="44"/>
                </a:lnTo>
                <a:lnTo>
                  <a:pt x="87" y="44"/>
                </a:lnTo>
                <a:lnTo>
                  <a:pt x="91" y="44"/>
                </a:lnTo>
                <a:lnTo>
                  <a:pt x="95" y="4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5" name="Freeform 1297"/>
          <xdr:cNvSpPr>
            <a:spLocks/>
          </xdr:cNvSpPr>
        </xdr:nvSpPr>
        <xdr:spPr bwMode="auto">
          <a:xfrm>
            <a:off x="6733932" y="5269845"/>
            <a:ext cx="1151686" cy="67944"/>
          </a:xfrm>
          <a:custGeom>
            <a:avLst/>
            <a:gdLst>
              <a:gd name="T0" fmla="*/ 0 w 121"/>
              <a:gd name="T1" fmla="*/ 2147483647 h 7"/>
              <a:gd name="T2" fmla="*/ 2147483647 w 121"/>
              <a:gd name="T3" fmla="*/ 2147483647 h 7"/>
              <a:gd name="T4" fmla="*/ 2147483647 w 121"/>
              <a:gd name="T5" fmla="*/ 2147483647 h 7"/>
              <a:gd name="T6" fmla="*/ 2147483647 w 121"/>
              <a:gd name="T7" fmla="*/ 2147483647 h 7"/>
              <a:gd name="T8" fmla="*/ 2147483647 w 121"/>
              <a:gd name="T9" fmla="*/ 2147483647 h 7"/>
              <a:gd name="T10" fmla="*/ 2147483647 w 121"/>
              <a:gd name="T11" fmla="*/ 0 h 7"/>
              <a:gd name="T12" fmla="*/ 2147483647 w 121"/>
              <a:gd name="T13" fmla="*/ 0 h 7"/>
              <a:gd name="T14" fmla="*/ 2147483647 w 121"/>
              <a:gd name="T15" fmla="*/ 0 h 7"/>
              <a:gd name="T16" fmla="*/ 2147483647 w 121"/>
              <a:gd name="T17" fmla="*/ 0 h 7"/>
              <a:gd name="T18" fmla="*/ 2147483647 w 121"/>
              <a:gd name="T19" fmla="*/ 0 h 7"/>
              <a:gd name="T20" fmla="*/ 2147483647 w 121"/>
              <a:gd name="T21" fmla="*/ 0 h 7"/>
              <a:gd name="T22" fmla="*/ 2147483647 w 121"/>
              <a:gd name="T23" fmla="*/ 0 h 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1"/>
              <a:gd name="T37" fmla="*/ 0 h 7"/>
              <a:gd name="T38" fmla="*/ 121 w 121"/>
              <a:gd name="T39" fmla="*/ 7 h 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1" h="7">
                <a:moveTo>
                  <a:pt x="0" y="7"/>
                </a:moveTo>
                <a:lnTo>
                  <a:pt x="6" y="7"/>
                </a:lnTo>
                <a:lnTo>
                  <a:pt x="16" y="5"/>
                </a:lnTo>
                <a:lnTo>
                  <a:pt x="46" y="1"/>
                </a:lnTo>
                <a:lnTo>
                  <a:pt x="51" y="1"/>
                </a:lnTo>
                <a:lnTo>
                  <a:pt x="56" y="0"/>
                </a:lnTo>
                <a:lnTo>
                  <a:pt x="63" y="0"/>
                </a:lnTo>
                <a:lnTo>
                  <a:pt x="71" y="0"/>
                </a:lnTo>
                <a:lnTo>
                  <a:pt x="89" y="0"/>
                </a:lnTo>
                <a:lnTo>
                  <a:pt x="102" y="0"/>
                </a:lnTo>
                <a:lnTo>
                  <a:pt x="108" y="0"/>
                </a:lnTo>
                <a:lnTo>
                  <a:pt x="12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6" name="Line 1298"/>
          <xdr:cNvSpPr>
            <a:spLocks noChangeShapeType="1"/>
          </xdr:cNvSpPr>
        </xdr:nvSpPr>
        <xdr:spPr bwMode="auto">
          <a:xfrm>
            <a:off x="7809211" y="5260139"/>
            <a:ext cx="7640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Freeform 1299"/>
          <xdr:cNvSpPr>
            <a:spLocks/>
          </xdr:cNvSpPr>
        </xdr:nvSpPr>
        <xdr:spPr bwMode="auto">
          <a:xfrm>
            <a:off x="6733932" y="5250433"/>
            <a:ext cx="1151686" cy="87357"/>
          </a:xfrm>
          <a:custGeom>
            <a:avLst/>
            <a:gdLst>
              <a:gd name="T0" fmla="*/ 2147483647 w 121"/>
              <a:gd name="T1" fmla="*/ 0 h 9"/>
              <a:gd name="T2" fmla="*/ 2147483647 w 121"/>
              <a:gd name="T3" fmla="*/ 0 h 9"/>
              <a:gd name="T4" fmla="*/ 2147483647 w 121"/>
              <a:gd name="T5" fmla="*/ 0 h 9"/>
              <a:gd name="T6" fmla="*/ 2147483647 w 121"/>
              <a:gd name="T7" fmla="*/ 2147483647 h 9"/>
              <a:gd name="T8" fmla="*/ 2147483647 w 121"/>
              <a:gd name="T9" fmla="*/ 2147483647 h 9"/>
              <a:gd name="T10" fmla="*/ 2147483647 w 121"/>
              <a:gd name="T11" fmla="*/ 2147483647 h 9"/>
              <a:gd name="T12" fmla="*/ 2147483647 w 121"/>
              <a:gd name="T13" fmla="*/ 2147483647 h 9"/>
              <a:gd name="T14" fmla="*/ 2147483647 w 121"/>
              <a:gd name="T15" fmla="*/ 2147483647 h 9"/>
              <a:gd name="T16" fmla="*/ 2147483647 w 121"/>
              <a:gd name="T17" fmla="*/ 2147483647 h 9"/>
              <a:gd name="T18" fmla="*/ 2147483647 w 121"/>
              <a:gd name="T19" fmla="*/ 2147483647 h 9"/>
              <a:gd name="T20" fmla="*/ 2147483647 w 121"/>
              <a:gd name="T21" fmla="*/ 2147483647 h 9"/>
              <a:gd name="T22" fmla="*/ 2147483647 w 121"/>
              <a:gd name="T23" fmla="*/ 2147483647 h 9"/>
              <a:gd name="T24" fmla="*/ 2147483647 w 121"/>
              <a:gd name="T25" fmla="*/ 2147483647 h 9"/>
              <a:gd name="T26" fmla="*/ 2147483647 w 121"/>
              <a:gd name="T27" fmla="*/ 2147483647 h 9"/>
              <a:gd name="T28" fmla="*/ 0 w 121"/>
              <a:gd name="T29" fmla="*/ 2147483647 h 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1"/>
              <a:gd name="T46" fmla="*/ 0 h 9"/>
              <a:gd name="T47" fmla="*/ 121 w 121"/>
              <a:gd name="T48" fmla="*/ 9 h 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1" h="9">
                <a:moveTo>
                  <a:pt x="121" y="0"/>
                </a:moveTo>
                <a:lnTo>
                  <a:pt x="118" y="0"/>
                </a:lnTo>
                <a:lnTo>
                  <a:pt x="111" y="0"/>
                </a:lnTo>
                <a:lnTo>
                  <a:pt x="106" y="1"/>
                </a:lnTo>
                <a:lnTo>
                  <a:pt x="101" y="1"/>
                </a:lnTo>
                <a:lnTo>
                  <a:pt x="88" y="1"/>
                </a:lnTo>
                <a:lnTo>
                  <a:pt x="79" y="1"/>
                </a:lnTo>
                <a:lnTo>
                  <a:pt x="71" y="1"/>
                </a:lnTo>
                <a:lnTo>
                  <a:pt x="63" y="1"/>
                </a:lnTo>
                <a:lnTo>
                  <a:pt x="56" y="2"/>
                </a:lnTo>
                <a:lnTo>
                  <a:pt x="51" y="2"/>
                </a:lnTo>
                <a:lnTo>
                  <a:pt x="46" y="3"/>
                </a:lnTo>
                <a:lnTo>
                  <a:pt x="16" y="7"/>
                </a:lnTo>
                <a:lnTo>
                  <a:pt x="6" y="8"/>
                </a:lnTo>
                <a:lnTo>
                  <a:pt x="0" y="9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8" name="Freeform 1300"/>
          <xdr:cNvSpPr>
            <a:spLocks/>
          </xdr:cNvSpPr>
        </xdr:nvSpPr>
        <xdr:spPr bwMode="auto">
          <a:xfrm>
            <a:off x="7467368" y="4906814"/>
            <a:ext cx="418252" cy="353325"/>
          </a:xfrm>
          <a:custGeom>
            <a:avLst/>
            <a:gdLst>
              <a:gd name="T0" fmla="*/ 2147483647 w 44"/>
              <a:gd name="T1" fmla="*/ 2147483647 h 36"/>
              <a:gd name="T2" fmla="*/ 2147483647 w 44"/>
              <a:gd name="T3" fmla="*/ 2147483647 h 36"/>
              <a:gd name="T4" fmla="*/ 2147483647 w 44"/>
              <a:gd name="T5" fmla="*/ 2147483647 h 36"/>
              <a:gd name="T6" fmla="*/ 2147483647 w 44"/>
              <a:gd name="T7" fmla="*/ 2147483647 h 36"/>
              <a:gd name="T8" fmla="*/ 2147483647 w 44"/>
              <a:gd name="T9" fmla="*/ 2147483647 h 36"/>
              <a:gd name="T10" fmla="*/ 2147483647 w 44"/>
              <a:gd name="T11" fmla="*/ 2147483647 h 36"/>
              <a:gd name="T12" fmla="*/ 2147483647 w 44"/>
              <a:gd name="T13" fmla="*/ 2147483647 h 36"/>
              <a:gd name="T14" fmla="*/ 2147483647 w 44"/>
              <a:gd name="T15" fmla="*/ 2147483647 h 36"/>
              <a:gd name="T16" fmla="*/ 2147483647 w 44"/>
              <a:gd name="T17" fmla="*/ 2147483647 h 36"/>
              <a:gd name="T18" fmla="*/ 2147483647 w 44"/>
              <a:gd name="T19" fmla="*/ 2147483647 h 36"/>
              <a:gd name="T20" fmla="*/ 2147483647 w 44"/>
              <a:gd name="T21" fmla="*/ 2147483647 h 36"/>
              <a:gd name="T22" fmla="*/ 2147483647 w 44"/>
              <a:gd name="T23" fmla="*/ 2147483647 h 36"/>
              <a:gd name="T24" fmla="*/ 2147483647 w 44"/>
              <a:gd name="T25" fmla="*/ 2147483647 h 36"/>
              <a:gd name="T26" fmla="*/ 2147483647 w 44"/>
              <a:gd name="T27" fmla="*/ 2147483647 h 36"/>
              <a:gd name="T28" fmla="*/ 2147483647 w 44"/>
              <a:gd name="T29" fmla="*/ 2147483647 h 36"/>
              <a:gd name="T30" fmla="*/ 2147483647 w 44"/>
              <a:gd name="T31" fmla="*/ 2147483647 h 36"/>
              <a:gd name="T32" fmla="*/ 2147483647 w 44"/>
              <a:gd name="T33" fmla="*/ 2147483647 h 36"/>
              <a:gd name="T34" fmla="*/ 2147483647 w 44"/>
              <a:gd name="T35" fmla="*/ 2147483647 h 36"/>
              <a:gd name="T36" fmla="*/ 2147483647 w 44"/>
              <a:gd name="T37" fmla="*/ 2147483647 h 36"/>
              <a:gd name="T38" fmla="*/ 0 w 44"/>
              <a:gd name="T39" fmla="*/ 2147483647 h 36"/>
              <a:gd name="T40" fmla="*/ 0 w 44"/>
              <a:gd name="T41" fmla="*/ 2147483647 h 36"/>
              <a:gd name="T42" fmla="*/ 2147483647 w 44"/>
              <a:gd name="T43" fmla="*/ 0 h 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44"/>
              <a:gd name="T67" fmla="*/ 0 h 36"/>
              <a:gd name="T68" fmla="*/ 44 w 44"/>
              <a:gd name="T69" fmla="*/ 36 h 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44" h="36">
                <a:moveTo>
                  <a:pt x="44" y="35"/>
                </a:moveTo>
                <a:lnTo>
                  <a:pt x="41" y="35"/>
                </a:lnTo>
                <a:lnTo>
                  <a:pt x="36" y="36"/>
                </a:lnTo>
                <a:lnTo>
                  <a:pt x="28" y="36"/>
                </a:lnTo>
                <a:lnTo>
                  <a:pt x="22" y="36"/>
                </a:lnTo>
                <a:lnTo>
                  <a:pt x="19" y="36"/>
                </a:lnTo>
                <a:lnTo>
                  <a:pt x="17" y="36"/>
                </a:lnTo>
                <a:lnTo>
                  <a:pt x="16" y="36"/>
                </a:lnTo>
                <a:lnTo>
                  <a:pt x="14" y="36"/>
                </a:lnTo>
                <a:lnTo>
                  <a:pt x="13" y="35"/>
                </a:lnTo>
                <a:lnTo>
                  <a:pt x="11" y="35"/>
                </a:lnTo>
                <a:lnTo>
                  <a:pt x="10" y="34"/>
                </a:lnTo>
                <a:lnTo>
                  <a:pt x="9" y="33"/>
                </a:lnTo>
                <a:lnTo>
                  <a:pt x="7" y="32"/>
                </a:lnTo>
                <a:lnTo>
                  <a:pt x="6" y="31"/>
                </a:lnTo>
                <a:lnTo>
                  <a:pt x="6" y="30"/>
                </a:lnTo>
                <a:lnTo>
                  <a:pt x="3" y="28"/>
                </a:lnTo>
                <a:lnTo>
                  <a:pt x="2" y="25"/>
                </a:lnTo>
                <a:lnTo>
                  <a:pt x="1" y="22"/>
                </a:lnTo>
                <a:lnTo>
                  <a:pt x="0" y="19"/>
                </a:lnTo>
                <a:lnTo>
                  <a:pt x="0" y="16"/>
                </a:lnTo>
                <a:lnTo>
                  <a:pt x="1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99" name="Freeform 1301"/>
          <xdr:cNvSpPr>
            <a:spLocks/>
          </xdr:cNvSpPr>
        </xdr:nvSpPr>
        <xdr:spPr bwMode="auto">
          <a:xfrm>
            <a:off x="8733667" y="5122301"/>
            <a:ext cx="637926" cy="108719"/>
          </a:xfrm>
          <a:custGeom>
            <a:avLst/>
            <a:gdLst>
              <a:gd name="T0" fmla="*/ 2147483647 w 67"/>
              <a:gd name="T1" fmla="*/ 2147483647 h 11"/>
              <a:gd name="T2" fmla="*/ 2147483647 w 67"/>
              <a:gd name="T3" fmla="*/ 2147483647 h 11"/>
              <a:gd name="T4" fmla="*/ 2147483647 w 67"/>
              <a:gd name="T5" fmla="*/ 2147483647 h 11"/>
              <a:gd name="T6" fmla="*/ 2147483647 w 67"/>
              <a:gd name="T7" fmla="*/ 2147483647 h 11"/>
              <a:gd name="T8" fmla="*/ 2147483647 w 67"/>
              <a:gd name="T9" fmla="*/ 2147483647 h 11"/>
              <a:gd name="T10" fmla="*/ 2147483647 w 67"/>
              <a:gd name="T11" fmla="*/ 2147483647 h 11"/>
              <a:gd name="T12" fmla="*/ 2147483647 w 67"/>
              <a:gd name="T13" fmla="*/ 0 h 11"/>
              <a:gd name="T14" fmla="*/ 2147483647 w 67"/>
              <a:gd name="T15" fmla="*/ 2147483647 h 11"/>
              <a:gd name="T16" fmla="*/ 2147483647 w 67"/>
              <a:gd name="T17" fmla="*/ 2147483647 h 11"/>
              <a:gd name="T18" fmla="*/ 0 w 67"/>
              <a:gd name="T19" fmla="*/ 2147483647 h 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7"/>
              <a:gd name="T31" fmla="*/ 0 h 11"/>
              <a:gd name="T32" fmla="*/ 67 w 67"/>
              <a:gd name="T33" fmla="*/ 11 h 1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7" h="11">
                <a:moveTo>
                  <a:pt x="67" y="11"/>
                </a:moveTo>
                <a:lnTo>
                  <a:pt x="40" y="4"/>
                </a:lnTo>
                <a:lnTo>
                  <a:pt x="32" y="2"/>
                </a:lnTo>
                <a:lnTo>
                  <a:pt x="29" y="2"/>
                </a:lnTo>
                <a:lnTo>
                  <a:pt x="25" y="1"/>
                </a:lnTo>
                <a:lnTo>
                  <a:pt x="21" y="1"/>
                </a:lnTo>
                <a:lnTo>
                  <a:pt x="16" y="0"/>
                </a:lnTo>
                <a:lnTo>
                  <a:pt x="12" y="1"/>
                </a:lnTo>
                <a:lnTo>
                  <a:pt x="7" y="1"/>
                </a:lnTo>
                <a:lnTo>
                  <a:pt x="0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0" name="Freeform 1302"/>
          <xdr:cNvSpPr>
            <a:spLocks/>
          </xdr:cNvSpPr>
        </xdr:nvSpPr>
        <xdr:spPr bwMode="auto">
          <a:xfrm>
            <a:off x="8733667" y="5132007"/>
            <a:ext cx="637926" cy="99012"/>
          </a:xfrm>
          <a:custGeom>
            <a:avLst/>
            <a:gdLst>
              <a:gd name="T0" fmla="*/ 0 w 67"/>
              <a:gd name="T1" fmla="*/ 2147483647 h 10"/>
              <a:gd name="T2" fmla="*/ 2147483647 w 67"/>
              <a:gd name="T3" fmla="*/ 0 h 10"/>
              <a:gd name="T4" fmla="*/ 2147483647 w 67"/>
              <a:gd name="T5" fmla="*/ 0 h 10"/>
              <a:gd name="T6" fmla="*/ 2147483647 w 67"/>
              <a:gd name="T7" fmla="*/ 0 h 10"/>
              <a:gd name="T8" fmla="*/ 2147483647 w 67"/>
              <a:gd name="T9" fmla="*/ 0 h 10"/>
              <a:gd name="T10" fmla="*/ 2147483647 w 67"/>
              <a:gd name="T11" fmla="*/ 0 h 10"/>
              <a:gd name="T12" fmla="*/ 2147483647 w 67"/>
              <a:gd name="T13" fmla="*/ 2147483647 h 10"/>
              <a:gd name="T14" fmla="*/ 2147483647 w 67"/>
              <a:gd name="T15" fmla="*/ 2147483647 h 10"/>
              <a:gd name="T16" fmla="*/ 2147483647 w 67"/>
              <a:gd name="T17" fmla="*/ 2147483647 h 10"/>
              <a:gd name="T18" fmla="*/ 2147483647 w 67"/>
              <a:gd name="T19" fmla="*/ 2147483647 h 1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7"/>
              <a:gd name="T31" fmla="*/ 0 h 10"/>
              <a:gd name="T32" fmla="*/ 67 w 67"/>
              <a:gd name="T33" fmla="*/ 10 h 1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7" h="10">
                <a:moveTo>
                  <a:pt x="0" y="1"/>
                </a:moveTo>
                <a:lnTo>
                  <a:pt x="7" y="0"/>
                </a:lnTo>
                <a:lnTo>
                  <a:pt x="12" y="0"/>
                </a:lnTo>
                <a:lnTo>
                  <a:pt x="16" y="0"/>
                </a:lnTo>
                <a:lnTo>
                  <a:pt x="19" y="0"/>
                </a:lnTo>
                <a:lnTo>
                  <a:pt x="24" y="0"/>
                </a:lnTo>
                <a:lnTo>
                  <a:pt x="28" y="1"/>
                </a:lnTo>
                <a:lnTo>
                  <a:pt x="32" y="2"/>
                </a:lnTo>
                <a:lnTo>
                  <a:pt x="40" y="4"/>
                </a:lnTo>
                <a:lnTo>
                  <a:pt x="67" y="1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1" name="Line 1303"/>
          <xdr:cNvSpPr>
            <a:spLocks noChangeShapeType="1"/>
          </xdr:cNvSpPr>
        </xdr:nvSpPr>
        <xdr:spPr bwMode="auto">
          <a:xfrm flipH="1">
            <a:off x="591462" y="4161340"/>
            <a:ext cx="303639" cy="388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2" name="Freeform 1304"/>
          <xdr:cNvSpPr>
            <a:spLocks/>
          </xdr:cNvSpPr>
        </xdr:nvSpPr>
        <xdr:spPr bwMode="auto">
          <a:xfrm>
            <a:off x="1095673" y="3994385"/>
            <a:ext cx="1304504" cy="145594"/>
          </a:xfrm>
          <a:custGeom>
            <a:avLst/>
            <a:gdLst>
              <a:gd name="T0" fmla="*/ 2147483647 w 137"/>
              <a:gd name="T1" fmla="*/ 2147483647 h 15"/>
              <a:gd name="T2" fmla="*/ 2147483647 w 137"/>
              <a:gd name="T3" fmla="*/ 2147483647 h 15"/>
              <a:gd name="T4" fmla="*/ 2147483647 w 137"/>
              <a:gd name="T5" fmla="*/ 0 h 15"/>
              <a:gd name="T6" fmla="*/ 2147483647 w 137"/>
              <a:gd name="T7" fmla="*/ 0 h 15"/>
              <a:gd name="T8" fmla="*/ 2147483647 w 137"/>
              <a:gd name="T9" fmla="*/ 0 h 15"/>
              <a:gd name="T10" fmla="*/ 2147483647 w 137"/>
              <a:gd name="T11" fmla="*/ 0 h 15"/>
              <a:gd name="T12" fmla="*/ 2147483647 w 137"/>
              <a:gd name="T13" fmla="*/ 0 h 15"/>
              <a:gd name="T14" fmla="*/ 2147483647 w 137"/>
              <a:gd name="T15" fmla="*/ 0 h 15"/>
              <a:gd name="T16" fmla="*/ 2147483647 w 137"/>
              <a:gd name="T17" fmla="*/ 2147483647 h 15"/>
              <a:gd name="T18" fmla="*/ 2147483647 w 137"/>
              <a:gd name="T19" fmla="*/ 2147483647 h 15"/>
              <a:gd name="T20" fmla="*/ 2147483647 w 137"/>
              <a:gd name="T21" fmla="*/ 2147483647 h 15"/>
              <a:gd name="T22" fmla="*/ 2147483647 w 137"/>
              <a:gd name="T23" fmla="*/ 2147483647 h 15"/>
              <a:gd name="T24" fmla="*/ 2147483647 w 137"/>
              <a:gd name="T25" fmla="*/ 2147483647 h 15"/>
              <a:gd name="T26" fmla="*/ 2147483647 w 137"/>
              <a:gd name="T27" fmla="*/ 2147483647 h 15"/>
              <a:gd name="T28" fmla="*/ 2147483647 w 137"/>
              <a:gd name="T29" fmla="*/ 2147483647 h 15"/>
              <a:gd name="T30" fmla="*/ 2147483647 w 137"/>
              <a:gd name="T31" fmla="*/ 2147483647 h 15"/>
              <a:gd name="T32" fmla="*/ 2147483647 w 137"/>
              <a:gd name="T33" fmla="*/ 2147483647 h 15"/>
              <a:gd name="T34" fmla="*/ 0 w 137"/>
              <a:gd name="T35" fmla="*/ 2147483647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37"/>
              <a:gd name="T55" fmla="*/ 0 h 15"/>
              <a:gd name="T56" fmla="*/ 137 w 137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37" h="15">
                <a:moveTo>
                  <a:pt x="137" y="1"/>
                </a:moveTo>
                <a:lnTo>
                  <a:pt x="134" y="1"/>
                </a:lnTo>
                <a:lnTo>
                  <a:pt x="131" y="0"/>
                </a:lnTo>
                <a:lnTo>
                  <a:pt x="127" y="0"/>
                </a:lnTo>
                <a:lnTo>
                  <a:pt x="123" y="0"/>
                </a:lnTo>
                <a:lnTo>
                  <a:pt x="120" y="0"/>
                </a:lnTo>
                <a:lnTo>
                  <a:pt x="117" y="0"/>
                </a:lnTo>
                <a:lnTo>
                  <a:pt x="114" y="0"/>
                </a:lnTo>
                <a:lnTo>
                  <a:pt x="99" y="2"/>
                </a:lnTo>
                <a:lnTo>
                  <a:pt x="90" y="4"/>
                </a:lnTo>
                <a:lnTo>
                  <a:pt x="80" y="5"/>
                </a:lnTo>
                <a:lnTo>
                  <a:pt x="64" y="7"/>
                </a:lnTo>
                <a:lnTo>
                  <a:pt x="54" y="8"/>
                </a:lnTo>
                <a:lnTo>
                  <a:pt x="48" y="9"/>
                </a:lnTo>
                <a:lnTo>
                  <a:pt x="34" y="11"/>
                </a:lnTo>
                <a:lnTo>
                  <a:pt x="29" y="11"/>
                </a:lnTo>
                <a:lnTo>
                  <a:pt x="17" y="13"/>
                </a:lnTo>
                <a:lnTo>
                  <a:pt x="0" y="15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3" name="Freeform 1305"/>
          <xdr:cNvSpPr>
            <a:spLocks/>
          </xdr:cNvSpPr>
        </xdr:nvSpPr>
        <xdr:spPr bwMode="auto">
          <a:xfrm>
            <a:off x="1086121" y="3994385"/>
            <a:ext cx="1304504" cy="145594"/>
          </a:xfrm>
          <a:custGeom>
            <a:avLst/>
            <a:gdLst>
              <a:gd name="T0" fmla="*/ 0 w 137"/>
              <a:gd name="T1" fmla="*/ 2147483647 h 15"/>
              <a:gd name="T2" fmla="*/ 2147483647 w 137"/>
              <a:gd name="T3" fmla="*/ 2147483647 h 15"/>
              <a:gd name="T4" fmla="*/ 2147483647 w 137"/>
              <a:gd name="T5" fmla="*/ 2147483647 h 15"/>
              <a:gd name="T6" fmla="*/ 2147483647 w 137"/>
              <a:gd name="T7" fmla="*/ 2147483647 h 15"/>
              <a:gd name="T8" fmla="*/ 2147483647 w 137"/>
              <a:gd name="T9" fmla="*/ 2147483647 h 15"/>
              <a:gd name="T10" fmla="*/ 2147483647 w 137"/>
              <a:gd name="T11" fmla="*/ 2147483647 h 15"/>
              <a:gd name="T12" fmla="*/ 2147483647 w 137"/>
              <a:gd name="T13" fmla="*/ 2147483647 h 15"/>
              <a:gd name="T14" fmla="*/ 2147483647 w 137"/>
              <a:gd name="T15" fmla="*/ 2147483647 h 15"/>
              <a:gd name="T16" fmla="*/ 2147483647 w 137"/>
              <a:gd name="T17" fmla="*/ 2147483647 h 15"/>
              <a:gd name="T18" fmla="*/ 2147483647 w 137"/>
              <a:gd name="T19" fmla="*/ 2147483647 h 15"/>
              <a:gd name="T20" fmla="*/ 2147483647 w 137"/>
              <a:gd name="T21" fmla="*/ 2147483647 h 15"/>
              <a:gd name="T22" fmla="*/ 2147483647 w 137"/>
              <a:gd name="T23" fmla="*/ 0 h 15"/>
              <a:gd name="T24" fmla="*/ 2147483647 w 137"/>
              <a:gd name="T25" fmla="*/ 0 h 15"/>
              <a:gd name="T26" fmla="*/ 2147483647 w 137"/>
              <a:gd name="T27" fmla="*/ 0 h 15"/>
              <a:gd name="T28" fmla="*/ 2147483647 w 137"/>
              <a:gd name="T29" fmla="*/ 0 h 15"/>
              <a:gd name="T30" fmla="*/ 2147483647 w 137"/>
              <a:gd name="T31" fmla="*/ 2147483647 h 15"/>
              <a:gd name="T32" fmla="*/ 2147483647 w 137"/>
              <a:gd name="T33" fmla="*/ 2147483647 h 15"/>
              <a:gd name="T34" fmla="*/ 2147483647 w 137"/>
              <a:gd name="T35" fmla="*/ 2147483647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37"/>
              <a:gd name="T55" fmla="*/ 0 h 15"/>
              <a:gd name="T56" fmla="*/ 137 w 137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37" h="15">
                <a:moveTo>
                  <a:pt x="0" y="15"/>
                </a:moveTo>
                <a:lnTo>
                  <a:pt x="16" y="13"/>
                </a:lnTo>
                <a:lnTo>
                  <a:pt x="29" y="11"/>
                </a:lnTo>
                <a:lnTo>
                  <a:pt x="34" y="11"/>
                </a:lnTo>
                <a:lnTo>
                  <a:pt x="48" y="9"/>
                </a:lnTo>
                <a:lnTo>
                  <a:pt x="54" y="9"/>
                </a:lnTo>
                <a:lnTo>
                  <a:pt x="64" y="7"/>
                </a:lnTo>
                <a:lnTo>
                  <a:pt x="80" y="5"/>
                </a:lnTo>
                <a:lnTo>
                  <a:pt x="90" y="4"/>
                </a:lnTo>
                <a:lnTo>
                  <a:pt x="99" y="3"/>
                </a:lnTo>
                <a:lnTo>
                  <a:pt x="114" y="1"/>
                </a:lnTo>
                <a:lnTo>
                  <a:pt x="117" y="0"/>
                </a:lnTo>
                <a:lnTo>
                  <a:pt x="120" y="0"/>
                </a:lnTo>
                <a:lnTo>
                  <a:pt x="123" y="0"/>
                </a:lnTo>
                <a:lnTo>
                  <a:pt x="127" y="0"/>
                </a:lnTo>
                <a:lnTo>
                  <a:pt x="131" y="1"/>
                </a:lnTo>
                <a:lnTo>
                  <a:pt x="134" y="1"/>
                </a:lnTo>
                <a:lnTo>
                  <a:pt x="137" y="2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4" name="Freeform 1306"/>
          <xdr:cNvSpPr>
            <a:spLocks/>
          </xdr:cNvSpPr>
        </xdr:nvSpPr>
        <xdr:spPr bwMode="auto">
          <a:xfrm>
            <a:off x="8790973" y="2099632"/>
            <a:ext cx="932015" cy="460094"/>
          </a:xfrm>
          <a:custGeom>
            <a:avLst/>
            <a:gdLst>
              <a:gd name="T0" fmla="*/ 2147483647 w 98"/>
              <a:gd name="T1" fmla="*/ 2147483647 h 47"/>
              <a:gd name="T2" fmla="*/ 2147483647 w 98"/>
              <a:gd name="T3" fmla="*/ 2147483647 h 47"/>
              <a:gd name="T4" fmla="*/ 2147483647 w 98"/>
              <a:gd name="T5" fmla="*/ 2147483647 h 47"/>
              <a:gd name="T6" fmla="*/ 2147483647 w 98"/>
              <a:gd name="T7" fmla="*/ 2147483647 h 47"/>
              <a:gd name="T8" fmla="*/ 2147483647 w 98"/>
              <a:gd name="T9" fmla="*/ 2147483647 h 47"/>
              <a:gd name="T10" fmla="*/ 2147483647 w 98"/>
              <a:gd name="T11" fmla="*/ 2147483647 h 47"/>
              <a:gd name="T12" fmla="*/ 2147483647 w 98"/>
              <a:gd name="T13" fmla="*/ 2147483647 h 47"/>
              <a:gd name="T14" fmla="*/ 2147483647 w 98"/>
              <a:gd name="T15" fmla="*/ 2147483647 h 47"/>
              <a:gd name="T16" fmla="*/ 2147483647 w 98"/>
              <a:gd name="T17" fmla="*/ 2147483647 h 47"/>
              <a:gd name="T18" fmla="*/ 2147483647 w 98"/>
              <a:gd name="T19" fmla="*/ 2147483647 h 47"/>
              <a:gd name="T20" fmla="*/ 2147483647 w 98"/>
              <a:gd name="T21" fmla="*/ 2147483647 h 47"/>
              <a:gd name="T22" fmla="*/ 2147483647 w 98"/>
              <a:gd name="T23" fmla="*/ 2147483647 h 47"/>
              <a:gd name="T24" fmla="*/ 2147483647 w 98"/>
              <a:gd name="T25" fmla="*/ 2147483647 h 47"/>
              <a:gd name="T26" fmla="*/ 0 w 98"/>
              <a:gd name="T27" fmla="*/ 0 h 47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8"/>
              <a:gd name="T43" fmla="*/ 0 h 47"/>
              <a:gd name="T44" fmla="*/ 98 w 98"/>
              <a:gd name="T45" fmla="*/ 47 h 47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8" h="47">
                <a:moveTo>
                  <a:pt x="98" y="47"/>
                </a:moveTo>
                <a:lnTo>
                  <a:pt x="59" y="26"/>
                </a:lnTo>
                <a:lnTo>
                  <a:pt x="44" y="18"/>
                </a:lnTo>
                <a:lnTo>
                  <a:pt x="31" y="11"/>
                </a:lnTo>
                <a:lnTo>
                  <a:pt x="27" y="9"/>
                </a:lnTo>
                <a:lnTo>
                  <a:pt x="25" y="8"/>
                </a:lnTo>
                <a:lnTo>
                  <a:pt x="22" y="7"/>
                </a:lnTo>
                <a:lnTo>
                  <a:pt x="19" y="6"/>
                </a:lnTo>
                <a:lnTo>
                  <a:pt x="14" y="4"/>
                </a:lnTo>
                <a:lnTo>
                  <a:pt x="10" y="3"/>
                </a:lnTo>
                <a:lnTo>
                  <a:pt x="7" y="2"/>
                </a:lnTo>
                <a:lnTo>
                  <a:pt x="5" y="1"/>
                </a:lnTo>
                <a:lnTo>
                  <a:pt x="3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5" name="Freeform 1307"/>
          <xdr:cNvSpPr>
            <a:spLocks/>
          </xdr:cNvSpPr>
        </xdr:nvSpPr>
        <xdr:spPr bwMode="auto">
          <a:xfrm>
            <a:off x="7570436" y="4710740"/>
            <a:ext cx="0" cy="58238"/>
          </a:xfrm>
          <a:custGeom>
            <a:avLst/>
            <a:gdLst>
              <a:gd name="T0" fmla="*/ 2147483647 h 6"/>
              <a:gd name="T1" fmla="*/ 2147483647 h 6"/>
              <a:gd name="T2" fmla="*/ 2147483647 h 6"/>
              <a:gd name="T3" fmla="*/ 0 h 6"/>
              <a:gd name="T4" fmla="*/ 0 60000 65536"/>
              <a:gd name="T5" fmla="*/ 0 60000 65536"/>
              <a:gd name="T6" fmla="*/ 0 60000 65536"/>
              <a:gd name="T7" fmla="*/ 0 60000 65536"/>
              <a:gd name="T8" fmla="*/ 0 h 6"/>
              <a:gd name="T9" fmla="*/ 6 h 6"/>
            </a:gdLst>
            <a:ahLst/>
            <a:cxnLst>
              <a:cxn ang="T4">
                <a:pos x="0" y="T0"/>
              </a:cxn>
              <a:cxn ang="T5">
                <a:pos x="0" y="T1"/>
              </a:cxn>
              <a:cxn ang="T6">
                <a:pos x="0" y="T2"/>
              </a:cxn>
              <a:cxn ang="T7">
                <a:pos x="0" y="T3"/>
              </a:cxn>
            </a:cxnLst>
            <a:rect l="0" t="T8" r="0" b="T9"/>
            <a:pathLst>
              <a:path h="6">
                <a:moveTo>
                  <a:pt x="0" y="6"/>
                </a:moveTo>
                <a:lnTo>
                  <a:pt x="0" y="3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6" name="Freeform 1308"/>
          <xdr:cNvSpPr>
            <a:spLocks/>
          </xdr:cNvSpPr>
        </xdr:nvSpPr>
        <xdr:spPr bwMode="auto">
          <a:xfrm>
            <a:off x="7543775" y="4631140"/>
            <a:ext cx="17109" cy="60188"/>
          </a:xfrm>
          <a:custGeom>
            <a:avLst/>
            <a:gdLst>
              <a:gd name="T0" fmla="*/ 2147483647 w 2"/>
              <a:gd name="T1" fmla="*/ 2147483647 h 6"/>
              <a:gd name="T2" fmla="*/ 2147483647 w 2"/>
              <a:gd name="T3" fmla="*/ 2147483647 h 6"/>
              <a:gd name="T4" fmla="*/ 0 w 2"/>
              <a:gd name="T5" fmla="*/ 0 h 6"/>
              <a:gd name="T6" fmla="*/ 0 60000 65536"/>
              <a:gd name="T7" fmla="*/ 0 60000 65536"/>
              <a:gd name="T8" fmla="*/ 0 60000 65536"/>
              <a:gd name="T9" fmla="*/ 0 w 2"/>
              <a:gd name="T10" fmla="*/ 0 h 6"/>
              <a:gd name="T11" fmla="*/ 2 w 2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6">
                <a:moveTo>
                  <a:pt x="2" y="6"/>
                </a:moveTo>
                <a:lnTo>
                  <a:pt x="1" y="4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7" name="Freeform 1309"/>
          <xdr:cNvSpPr>
            <a:spLocks/>
          </xdr:cNvSpPr>
        </xdr:nvSpPr>
        <xdr:spPr bwMode="auto">
          <a:xfrm>
            <a:off x="7515123" y="4553490"/>
            <a:ext cx="19103" cy="58238"/>
          </a:xfrm>
          <a:custGeom>
            <a:avLst/>
            <a:gdLst>
              <a:gd name="T0" fmla="*/ 2147483647 w 2"/>
              <a:gd name="T1" fmla="*/ 2147483647 h 6"/>
              <a:gd name="T2" fmla="*/ 0 w 2"/>
              <a:gd name="T3" fmla="*/ 2147483647 h 6"/>
              <a:gd name="T4" fmla="*/ 0 w 2"/>
              <a:gd name="T5" fmla="*/ 0 h 6"/>
              <a:gd name="T6" fmla="*/ 0 60000 65536"/>
              <a:gd name="T7" fmla="*/ 0 60000 65536"/>
              <a:gd name="T8" fmla="*/ 0 60000 65536"/>
              <a:gd name="T9" fmla="*/ 0 w 2"/>
              <a:gd name="T10" fmla="*/ 0 h 6"/>
              <a:gd name="T11" fmla="*/ 2 w 2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6">
                <a:moveTo>
                  <a:pt x="2" y="6"/>
                </a:moveTo>
                <a:lnTo>
                  <a:pt x="0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8" name="Line 1310"/>
          <xdr:cNvSpPr>
            <a:spLocks noChangeShapeType="1"/>
          </xdr:cNvSpPr>
        </xdr:nvSpPr>
        <xdr:spPr bwMode="auto">
          <a:xfrm flipH="1" flipV="1">
            <a:off x="7496020" y="4473891"/>
            <a:ext cx="9551" cy="6018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Freeform 1311"/>
          <xdr:cNvSpPr>
            <a:spLocks/>
          </xdr:cNvSpPr>
        </xdr:nvSpPr>
        <xdr:spPr bwMode="auto">
          <a:xfrm>
            <a:off x="7486470" y="4396241"/>
            <a:ext cx="9551" cy="58238"/>
          </a:xfrm>
          <a:custGeom>
            <a:avLst/>
            <a:gdLst>
              <a:gd name="T0" fmla="*/ 2147483647 w 1"/>
              <a:gd name="T1" fmla="*/ 2147483647 h 6"/>
              <a:gd name="T2" fmla="*/ 0 w 1"/>
              <a:gd name="T3" fmla="*/ 2147483647 h 6"/>
              <a:gd name="T4" fmla="*/ 0 w 1"/>
              <a:gd name="T5" fmla="*/ 0 h 6"/>
              <a:gd name="T6" fmla="*/ 0 60000 65536"/>
              <a:gd name="T7" fmla="*/ 0 60000 65536"/>
              <a:gd name="T8" fmla="*/ 0 60000 65536"/>
              <a:gd name="T9" fmla="*/ 0 w 1"/>
              <a:gd name="T10" fmla="*/ 0 h 6"/>
              <a:gd name="T11" fmla="*/ 1 w 1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6">
                <a:moveTo>
                  <a:pt x="1" y="6"/>
                </a:moveTo>
                <a:lnTo>
                  <a:pt x="0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0" name="Freeform 1312"/>
          <xdr:cNvSpPr>
            <a:spLocks/>
          </xdr:cNvSpPr>
        </xdr:nvSpPr>
        <xdr:spPr bwMode="auto">
          <a:xfrm>
            <a:off x="7486470" y="4318591"/>
            <a:ext cx="0" cy="58238"/>
          </a:xfrm>
          <a:custGeom>
            <a:avLst/>
            <a:gdLst>
              <a:gd name="T0" fmla="*/ 2147483647 h 6"/>
              <a:gd name="T1" fmla="*/ 2147483647 h 6"/>
              <a:gd name="T2" fmla="*/ 0 h 6"/>
              <a:gd name="T3" fmla="*/ 0 60000 65536"/>
              <a:gd name="T4" fmla="*/ 0 60000 65536"/>
              <a:gd name="T5" fmla="*/ 0 60000 65536"/>
              <a:gd name="T6" fmla="*/ 0 h 6"/>
              <a:gd name="T7" fmla="*/ 6 h 6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T6" r="0" b="T7"/>
            <a:pathLst>
              <a:path h="6">
                <a:moveTo>
                  <a:pt x="0" y="6"/>
                </a:moveTo>
                <a:lnTo>
                  <a:pt x="0" y="4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1" name="Freeform 1313"/>
          <xdr:cNvSpPr>
            <a:spLocks/>
          </xdr:cNvSpPr>
        </xdr:nvSpPr>
        <xdr:spPr bwMode="auto">
          <a:xfrm>
            <a:off x="7467368" y="4238991"/>
            <a:ext cx="9551" cy="58238"/>
          </a:xfrm>
          <a:custGeom>
            <a:avLst/>
            <a:gdLst>
              <a:gd name="T0" fmla="*/ 2147483647 w 1"/>
              <a:gd name="T1" fmla="*/ 2147483647 h 6"/>
              <a:gd name="T2" fmla="*/ 0 w 1"/>
              <a:gd name="T3" fmla="*/ 2147483647 h 6"/>
              <a:gd name="T4" fmla="*/ 0 w 1"/>
              <a:gd name="T5" fmla="*/ 0 h 6"/>
              <a:gd name="T6" fmla="*/ 0 60000 65536"/>
              <a:gd name="T7" fmla="*/ 0 60000 65536"/>
              <a:gd name="T8" fmla="*/ 0 60000 65536"/>
              <a:gd name="T9" fmla="*/ 0 w 1"/>
              <a:gd name="T10" fmla="*/ 0 h 6"/>
              <a:gd name="T11" fmla="*/ 1 w 1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6">
                <a:moveTo>
                  <a:pt x="1" y="6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2" name="Freeform 1314"/>
          <xdr:cNvSpPr>
            <a:spLocks/>
          </xdr:cNvSpPr>
        </xdr:nvSpPr>
        <xdr:spPr bwMode="auto">
          <a:xfrm>
            <a:off x="7438714" y="4161340"/>
            <a:ext cx="28652" cy="58238"/>
          </a:xfrm>
          <a:custGeom>
            <a:avLst/>
            <a:gdLst>
              <a:gd name="T0" fmla="*/ 2147483647 w 3"/>
              <a:gd name="T1" fmla="*/ 2147483647 h 6"/>
              <a:gd name="T2" fmla="*/ 2147483647 w 3"/>
              <a:gd name="T3" fmla="*/ 2147483647 h 6"/>
              <a:gd name="T4" fmla="*/ 2147483647 w 3"/>
              <a:gd name="T5" fmla="*/ 2147483647 h 6"/>
              <a:gd name="T6" fmla="*/ 0 w 3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  <a:gd name="T12" fmla="*/ 0 w 3"/>
              <a:gd name="T13" fmla="*/ 0 h 6"/>
              <a:gd name="T14" fmla="*/ 3 w 3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" h="6">
                <a:moveTo>
                  <a:pt x="3" y="6"/>
                </a:moveTo>
                <a:lnTo>
                  <a:pt x="2" y="5"/>
                </a:lnTo>
                <a:lnTo>
                  <a:pt x="2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3" name="Freeform 1315"/>
          <xdr:cNvSpPr>
            <a:spLocks/>
          </xdr:cNvSpPr>
        </xdr:nvSpPr>
        <xdr:spPr bwMode="auto">
          <a:xfrm>
            <a:off x="7371856" y="4091447"/>
            <a:ext cx="47755" cy="48531"/>
          </a:xfrm>
          <a:custGeom>
            <a:avLst/>
            <a:gdLst>
              <a:gd name="T0" fmla="*/ 2147483647 w 5"/>
              <a:gd name="T1" fmla="*/ 2147483647 h 5"/>
              <a:gd name="T2" fmla="*/ 2147483647 w 5"/>
              <a:gd name="T3" fmla="*/ 2147483647 h 5"/>
              <a:gd name="T4" fmla="*/ 2147483647 w 5"/>
              <a:gd name="T5" fmla="*/ 0 h 5"/>
              <a:gd name="T6" fmla="*/ 0 w 5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5"/>
              <a:gd name="T13" fmla="*/ 0 h 5"/>
              <a:gd name="T14" fmla="*/ 5 w 5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" h="5">
                <a:moveTo>
                  <a:pt x="5" y="5"/>
                </a:moveTo>
                <a:lnTo>
                  <a:pt x="3" y="2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4" name="Freeform 1316"/>
          <xdr:cNvSpPr>
            <a:spLocks/>
          </xdr:cNvSpPr>
        </xdr:nvSpPr>
        <xdr:spPr bwMode="auto">
          <a:xfrm>
            <a:off x="7295449" y="4033210"/>
            <a:ext cx="57307" cy="38825"/>
          </a:xfrm>
          <a:custGeom>
            <a:avLst/>
            <a:gdLst>
              <a:gd name="T0" fmla="*/ 2147483647 w 6"/>
              <a:gd name="T1" fmla="*/ 2147483647 h 4"/>
              <a:gd name="T2" fmla="*/ 2147483647 w 6"/>
              <a:gd name="T3" fmla="*/ 2147483647 h 4"/>
              <a:gd name="T4" fmla="*/ 0 w 6"/>
              <a:gd name="T5" fmla="*/ 0 h 4"/>
              <a:gd name="T6" fmla="*/ 0 60000 65536"/>
              <a:gd name="T7" fmla="*/ 0 60000 65536"/>
              <a:gd name="T8" fmla="*/ 0 60000 65536"/>
              <a:gd name="T9" fmla="*/ 0 w 6"/>
              <a:gd name="T10" fmla="*/ 0 h 4"/>
              <a:gd name="T11" fmla="*/ 6 w 6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4">
                <a:moveTo>
                  <a:pt x="6" y="4"/>
                </a:moveTo>
                <a:lnTo>
                  <a:pt x="3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5" name="Line 1317"/>
          <xdr:cNvSpPr>
            <a:spLocks noChangeShapeType="1"/>
          </xdr:cNvSpPr>
        </xdr:nvSpPr>
        <xdr:spPr bwMode="auto">
          <a:xfrm flipH="1" flipV="1">
            <a:off x="7219040" y="4013797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1318"/>
          <xdr:cNvSpPr>
            <a:spLocks noChangeShapeType="1"/>
          </xdr:cNvSpPr>
        </xdr:nvSpPr>
        <xdr:spPr bwMode="auto">
          <a:xfrm flipH="1" flipV="1">
            <a:off x="7142633" y="3984678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Freeform 1319"/>
          <xdr:cNvSpPr>
            <a:spLocks/>
          </xdr:cNvSpPr>
        </xdr:nvSpPr>
        <xdr:spPr bwMode="auto">
          <a:xfrm>
            <a:off x="7066224" y="3943905"/>
            <a:ext cx="57307" cy="31067"/>
          </a:xfrm>
          <a:custGeom>
            <a:avLst/>
            <a:gdLst>
              <a:gd name="T0" fmla="*/ 2147483647 w 6"/>
              <a:gd name="T1" fmla="*/ 2147483647 h 3"/>
              <a:gd name="T2" fmla="*/ 2147483647 w 6"/>
              <a:gd name="T3" fmla="*/ 2147483647 h 3"/>
              <a:gd name="T4" fmla="*/ 0 w 6"/>
              <a:gd name="T5" fmla="*/ 0 h 3"/>
              <a:gd name="T6" fmla="*/ 0 60000 65536"/>
              <a:gd name="T7" fmla="*/ 0 60000 65536"/>
              <a:gd name="T8" fmla="*/ 0 60000 65536"/>
              <a:gd name="T9" fmla="*/ 0 w 6"/>
              <a:gd name="T10" fmla="*/ 0 h 3"/>
              <a:gd name="T11" fmla="*/ 6 w 6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3">
                <a:moveTo>
                  <a:pt x="6" y="3"/>
                </a:moveTo>
                <a:lnTo>
                  <a:pt x="5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8" name="Line 1320"/>
          <xdr:cNvSpPr>
            <a:spLocks noChangeShapeType="1"/>
          </xdr:cNvSpPr>
        </xdr:nvSpPr>
        <xdr:spPr bwMode="auto">
          <a:xfrm flipH="1" flipV="1">
            <a:off x="6989816" y="3914786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9" name="Line 1321"/>
          <xdr:cNvSpPr>
            <a:spLocks noChangeShapeType="1"/>
          </xdr:cNvSpPr>
        </xdr:nvSpPr>
        <xdr:spPr bwMode="auto">
          <a:xfrm flipH="1" flipV="1">
            <a:off x="6951612" y="3895373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Freeform 1322"/>
          <xdr:cNvSpPr>
            <a:spLocks/>
          </xdr:cNvSpPr>
        </xdr:nvSpPr>
        <xdr:spPr bwMode="auto">
          <a:xfrm>
            <a:off x="8105294" y="5279552"/>
            <a:ext cx="57307" cy="0"/>
          </a:xfrm>
          <a:custGeom>
            <a:avLst/>
            <a:gdLst>
              <a:gd name="T0" fmla="*/ 0 w 6"/>
              <a:gd name="T1" fmla="*/ 2147483647 w 6"/>
              <a:gd name="T2" fmla="*/ 2147483647 w 6"/>
              <a:gd name="T3" fmla="*/ 2147483647 w 6"/>
              <a:gd name="T4" fmla="*/ 0 60000 65536"/>
              <a:gd name="T5" fmla="*/ 0 60000 65536"/>
              <a:gd name="T6" fmla="*/ 0 60000 65536"/>
              <a:gd name="T7" fmla="*/ 0 60000 65536"/>
              <a:gd name="T8" fmla="*/ 0 w 6"/>
              <a:gd name="T9" fmla="*/ 6 w 6"/>
            </a:gdLst>
            <a:ahLst/>
            <a:cxnLst>
              <a:cxn ang="T4">
                <a:pos x="T0" y="0"/>
              </a:cxn>
              <a:cxn ang="T5">
                <a:pos x="T1" y="0"/>
              </a:cxn>
              <a:cxn ang="T6">
                <a:pos x="T2" y="0"/>
              </a:cxn>
              <a:cxn ang="T7">
                <a:pos x="T3" y="0"/>
              </a:cxn>
            </a:cxnLst>
            <a:rect l="T8" t="0" r="T9" b="0"/>
            <a:pathLst>
              <a:path w="6">
                <a:moveTo>
                  <a:pt x="0" y="0"/>
                </a:moveTo>
                <a:lnTo>
                  <a:pt x="1" y="0"/>
                </a:lnTo>
                <a:lnTo>
                  <a:pt x="3" y="0"/>
                </a:lnTo>
                <a:lnTo>
                  <a:pt x="6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1" name="Line 1323"/>
          <xdr:cNvSpPr>
            <a:spLocks noChangeShapeType="1"/>
          </xdr:cNvSpPr>
        </xdr:nvSpPr>
        <xdr:spPr bwMode="auto">
          <a:xfrm>
            <a:off x="8181701" y="5279552"/>
            <a:ext cx="55312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2" name="Line 1324"/>
          <xdr:cNvSpPr>
            <a:spLocks noChangeShapeType="1"/>
          </xdr:cNvSpPr>
        </xdr:nvSpPr>
        <xdr:spPr bwMode="auto">
          <a:xfrm>
            <a:off x="8256115" y="5298964"/>
            <a:ext cx="57307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3" name="Freeform 1325"/>
          <xdr:cNvSpPr>
            <a:spLocks/>
          </xdr:cNvSpPr>
        </xdr:nvSpPr>
        <xdr:spPr bwMode="auto">
          <a:xfrm>
            <a:off x="8332523" y="5308670"/>
            <a:ext cx="57307" cy="19412"/>
          </a:xfrm>
          <a:custGeom>
            <a:avLst/>
            <a:gdLst>
              <a:gd name="T0" fmla="*/ 0 w 6"/>
              <a:gd name="T1" fmla="*/ 0 h 2"/>
              <a:gd name="T2" fmla="*/ 2147483647 w 6"/>
              <a:gd name="T3" fmla="*/ 2147483647 h 2"/>
              <a:gd name="T4" fmla="*/ 2147483647 w 6"/>
              <a:gd name="T5" fmla="*/ 2147483647 h 2"/>
              <a:gd name="T6" fmla="*/ 0 60000 65536"/>
              <a:gd name="T7" fmla="*/ 0 60000 65536"/>
              <a:gd name="T8" fmla="*/ 0 60000 65536"/>
              <a:gd name="T9" fmla="*/ 0 w 6"/>
              <a:gd name="T10" fmla="*/ 0 h 2"/>
              <a:gd name="T11" fmla="*/ 6 w 6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2">
                <a:moveTo>
                  <a:pt x="0" y="0"/>
                </a:moveTo>
                <a:lnTo>
                  <a:pt x="5" y="2"/>
                </a:lnTo>
                <a:lnTo>
                  <a:pt x="6" y="2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4" name="Freeform 1326"/>
          <xdr:cNvSpPr>
            <a:spLocks/>
          </xdr:cNvSpPr>
        </xdr:nvSpPr>
        <xdr:spPr bwMode="auto">
          <a:xfrm>
            <a:off x="8408932" y="5337790"/>
            <a:ext cx="57307" cy="31067"/>
          </a:xfrm>
          <a:custGeom>
            <a:avLst/>
            <a:gdLst>
              <a:gd name="T0" fmla="*/ 0 w 6"/>
              <a:gd name="T1" fmla="*/ 0 h 3"/>
              <a:gd name="T2" fmla="*/ 2147483647 w 6"/>
              <a:gd name="T3" fmla="*/ 2147483647 h 3"/>
              <a:gd name="T4" fmla="*/ 2147483647 w 6"/>
              <a:gd name="T5" fmla="*/ 2147483647 h 3"/>
              <a:gd name="T6" fmla="*/ 0 60000 65536"/>
              <a:gd name="T7" fmla="*/ 0 60000 65536"/>
              <a:gd name="T8" fmla="*/ 0 60000 65536"/>
              <a:gd name="T9" fmla="*/ 0 w 6"/>
              <a:gd name="T10" fmla="*/ 0 h 3"/>
              <a:gd name="T11" fmla="*/ 6 w 6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3">
                <a:moveTo>
                  <a:pt x="0" y="0"/>
                </a:moveTo>
                <a:lnTo>
                  <a:pt x="3" y="1"/>
                </a:lnTo>
                <a:lnTo>
                  <a:pt x="6" y="3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5" name="Freeform 1327"/>
          <xdr:cNvSpPr>
            <a:spLocks/>
          </xdr:cNvSpPr>
        </xdr:nvSpPr>
        <xdr:spPr bwMode="auto">
          <a:xfrm>
            <a:off x="8485341" y="5378563"/>
            <a:ext cx="57307" cy="38825"/>
          </a:xfrm>
          <a:custGeom>
            <a:avLst/>
            <a:gdLst>
              <a:gd name="T0" fmla="*/ 0 w 6"/>
              <a:gd name="T1" fmla="*/ 0 h 4"/>
              <a:gd name="T2" fmla="*/ 2147483647 w 6"/>
              <a:gd name="T3" fmla="*/ 2147483647 h 4"/>
              <a:gd name="T4" fmla="*/ 2147483647 w 6"/>
              <a:gd name="T5" fmla="*/ 2147483647 h 4"/>
              <a:gd name="T6" fmla="*/ 2147483647 w 6"/>
              <a:gd name="T7" fmla="*/ 2147483647 h 4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4"/>
              <a:gd name="T14" fmla="*/ 6 w 6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4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6" name="Line 1328"/>
          <xdr:cNvSpPr>
            <a:spLocks noChangeShapeType="1"/>
          </xdr:cNvSpPr>
        </xdr:nvSpPr>
        <xdr:spPr bwMode="auto">
          <a:xfrm>
            <a:off x="8561748" y="5436801"/>
            <a:ext cx="57307" cy="3882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7" name="Freeform 1329"/>
          <xdr:cNvSpPr>
            <a:spLocks/>
          </xdr:cNvSpPr>
        </xdr:nvSpPr>
        <xdr:spPr bwMode="auto">
          <a:xfrm>
            <a:off x="8638157" y="5485332"/>
            <a:ext cx="47755" cy="50480"/>
          </a:xfrm>
          <a:custGeom>
            <a:avLst/>
            <a:gdLst>
              <a:gd name="T0" fmla="*/ 0 w 5"/>
              <a:gd name="T1" fmla="*/ 0 h 5"/>
              <a:gd name="T2" fmla="*/ 2147483647 w 5"/>
              <a:gd name="T3" fmla="*/ 2147483647 h 5"/>
              <a:gd name="T4" fmla="*/ 2147483647 w 5"/>
              <a:gd name="T5" fmla="*/ 2147483647 h 5"/>
              <a:gd name="T6" fmla="*/ 2147483647 w 5"/>
              <a:gd name="T7" fmla="*/ 2147483647 h 5"/>
              <a:gd name="T8" fmla="*/ 0 60000 65536"/>
              <a:gd name="T9" fmla="*/ 0 60000 65536"/>
              <a:gd name="T10" fmla="*/ 0 60000 65536"/>
              <a:gd name="T11" fmla="*/ 0 60000 65536"/>
              <a:gd name="T12" fmla="*/ 0 w 5"/>
              <a:gd name="T13" fmla="*/ 0 h 5"/>
              <a:gd name="T14" fmla="*/ 5 w 5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" h="5">
                <a:moveTo>
                  <a:pt x="0" y="0"/>
                </a:moveTo>
                <a:lnTo>
                  <a:pt x="2" y="2"/>
                </a:lnTo>
                <a:lnTo>
                  <a:pt x="5" y="4"/>
                </a:lnTo>
                <a:lnTo>
                  <a:pt x="5" y="5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8" name="Freeform 1330"/>
          <xdr:cNvSpPr>
            <a:spLocks/>
          </xdr:cNvSpPr>
        </xdr:nvSpPr>
        <xdr:spPr bwMode="auto">
          <a:xfrm>
            <a:off x="8705013" y="5545519"/>
            <a:ext cx="57307" cy="29119"/>
          </a:xfrm>
          <a:custGeom>
            <a:avLst/>
            <a:gdLst>
              <a:gd name="T0" fmla="*/ 0 w 6"/>
              <a:gd name="T1" fmla="*/ 0 h 3"/>
              <a:gd name="T2" fmla="*/ 2147483647 w 6"/>
              <a:gd name="T3" fmla="*/ 2147483647 h 3"/>
              <a:gd name="T4" fmla="*/ 2147483647 w 6"/>
              <a:gd name="T5" fmla="*/ 2147483647 h 3"/>
              <a:gd name="T6" fmla="*/ 2147483647 w 6"/>
              <a:gd name="T7" fmla="*/ 2147483647 h 3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3"/>
              <a:gd name="T14" fmla="*/ 6 w 6"/>
              <a:gd name="T15" fmla="*/ 3 h 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3">
                <a:moveTo>
                  <a:pt x="0" y="0"/>
                </a:moveTo>
                <a:lnTo>
                  <a:pt x="2" y="2"/>
                </a:lnTo>
                <a:lnTo>
                  <a:pt x="4" y="3"/>
                </a:lnTo>
                <a:lnTo>
                  <a:pt x="6" y="3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9" name="Line 1331"/>
          <xdr:cNvSpPr>
            <a:spLocks noChangeShapeType="1"/>
          </xdr:cNvSpPr>
        </xdr:nvSpPr>
        <xdr:spPr bwMode="auto">
          <a:xfrm>
            <a:off x="8781422" y="5584343"/>
            <a:ext cx="57307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0" name="Line 1332"/>
          <xdr:cNvSpPr>
            <a:spLocks noChangeShapeType="1"/>
          </xdr:cNvSpPr>
        </xdr:nvSpPr>
        <xdr:spPr bwMode="auto">
          <a:xfrm>
            <a:off x="8857829" y="5603755"/>
            <a:ext cx="57307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1" name="Freeform 1333"/>
          <xdr:cNvSpPr>
            <a:spLocks/>
          </xdr:cNvSpPr>
        </xdr:nvSpPr>
        <xdr:spPr bwMode="auto">
          <a:xfrm>
            <a:off x="8932245" y="5623169"/>
            <a:ext cx="57307" cy="19412"/>
          </a:xfrm>
          <a:custGeom>
            <a:avLst/>
            <a:gdLst>
              <a:gd name="T0" fmla="*/ 0 w 6"/>
              <a:gd name="T1" fmla="*/ 0 h 2"/>
              <a:gd name="T2" fmla="*/ 2147483647 w 6"/>
              <a:gd name="T3" fmla="*/ 2147483647 h 2"/>
              <a:gd name="T4" fmla="*/ 2147483647 w 6"/>
              <a:gd name="T5" fmla="*/ 2147483647 h 2"/>
              <a:gd name="T6" fmla="*/ 2147483647 w 6"/>
              <a:gd name="T7" fmla="*/ 2147483647 h 2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2"/>
              <a:gd name="T14" fmla="*/ 6 w 6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2">
                <a:moveTo>
                  <a:pt x="0" y="0"/>
                </a:moveTo>
                <a:lnTo>
                  <a:pt x="2" y="1"/>
                </a:lnTo>
                <a:lnTo>
                  <a:pt x="5" y="2"/>
                </a:lnTo>
                <a:lnTo>
                  <a:pt x="6" y="2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2" name="Line 1334"/>
          <xdr:cNvSpPr>
            <a:spLocks noChangeShapeType="1"/>
          </xdr:cNvSpPr>
        </xdr:nvSpPr>
        <xdr:spPr bwMode="auto">
          <a:xfrm>
            <a:off x="9008654" y="5652288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1335"/>
          <xdr:cNvSpPr>
            <a:spLocks noChangeShapeType="1"/>
          </xdr:cNvSpPr>
        </xdr:nvSpPr>
        <xdr:spPr bwMode="auto">
          <a:xfrm>
            <a:off x="9085061" y="5681406"/>
            <a:ext cx="57307" cy="3106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4" name="Line 1336"/>
          <xdr:cNvSpPr>
            <a:spLocks noChangeShapeType="1"/>
          </xdr:cNvSpPr>
        </xdr:nvSpPr>
        <xdr:spPr bwMode="auto">
          <a:xfrm>
            <a:off x="9161470" y="5712475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5" name="Line 1337"/>
          <xdr:cNvSpPr>
            <a:spLocks noChangeShapeType="1"/>
          </xdr:cNvSpPr>
        </xdr:nvSpPr>
        <xdr:spPr bwMode="auto">
          <a:xfrm>
            <a:off x="9237877" y="5751300"/>
            <a:ext cx="19103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Freeform 1338"/>
          <xdr:cNvSpPr>
            <a:spLocks/>
          </xdr:cNvSpPr>
        </xdr:nvSpPr>
        <xdr:spPr bwMode="auto">
          <a:xfrm>
            <a:off x="8762320" y="3943905"/>
            <a:ext cx="57307" cy="50480"/>
          </a:xfrm>
          <a:custGeom>
            <a:avLst/>
            <a:gdLst>
              <a:gd name="T0" fmla="*/ 2147483647 w 6"/>
              <a:gd name="T1" fmla="*/ 2147483647 h 5"/>
              <a:gd name="T2" fmla="*/ 2147483647 w 6"/>
              <a:gd name="T3" fmla="*/ 2147483647 h 5"/>
              <a:gd name="T4" fmla="*/ 2147483647 w 6"/>
              <a:gd name="T5" fmla="*/ 2147483647 h 5"/>
              <a:gd name="T6" fmla="*/ 0 w 6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5"/>
              <a:gd name="T14" fmla="*/ 6 w 6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5">
                <a:moveTo>
                  <a:pt x="6" y="5"/>
                </a:moveTo>
                <a:lnTo>
                  <a:pt x="4" y="4"/>
                </a:lnTo>
                <a:lnTo>
                  <a:pt x="2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7" name="Line 1339"/>
          <xdr:cNvSpPr>
            <a:spLocks noChangeShapeType="1"/>
          </xdr:cNvSpPr>
        </xdr:nvSpPr>
        <xdr:spPr bwMode="auto">
          <a:xfrm flipH="1" flipV="1">
            <a:off x="8676361" y="3856548"/>
            <a:ext cx="57307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8" name="Line 1340"/>
          <xdr:cNvSpPr>
            <a:spLocks noChangeShapeType="1"/>
          </xdr:cNvSpPr>
        </xdr:nvSpPr>
        <xdr:spPr bwMode="auto">
          <a:xfrm flipH="1" flipV="1">
            <a:off x="8609504" y="3796360"/>
            <a:ext cx="57307" cy="6018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9" name="Line 1341"/>
          <xdr:cNvSpPr>
            <a:spLocks noChangeShapeType="1"/>
          </xdr:cNvSpPr>
        </xdr:nvSpPr>
        <xdr:spPr bwMode="auto">
          <a:xfrm flipH="1" flipV="1">
            <a:off x="8542646" y="3728417"/>
            <a:ext cx="57307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Freeform 1342"/>
          <xdr:cNvSpPr>
            <a:spLocks/>
          </xdr:cNvSpPr>
        </xdr:nvSpPr>
        <xdr:spPr bwMode="auto">
          <a:xfrm>
            <a:off x="8475789" y="3660473"/>
            <a:ext cx="57307" cy="48531"/>
          </a:xfrm>
          <a:custGeom>
            <a:avLst/>
            <a:gdLst>
              <a:gd name="T0" fmla="*/ 2147483647 w 6"/>
              <a:gd name="T1" fmla="*/ 2147483647 h 5"/>
              <a:gd name="T2" fmla="*/ 2147483647 w 6"/>
              <a:gd name="T3" fmla="*/ 0 h 5"/>
              <a:gd name="T4" fmla="*/ 0 w 6"/>
              <a:gd name="T5" fmla="*/ 0 h 5"/>
              <a:gd name="T6" fmla="*/ 0 60000 65536"/>
              <a:gd name="T7" fmla="*/ 0 60000 65536"/>
              <a:gd name="T8" fmla="*/ 0 60000 65536"/>
              <a:gd name="T9" fmla="*/ 0 w 6"/>
              <a:gd name="T10" fmla="*/ 0 h 5"/>
              <a:gd name="T11" fmla="*/ 6 w 6"/>
              <a:gd name="T12" fmla="*/ 5 h 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5">
                <a:moveTo>
                  <a:pt x="6" y="5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1" name="Line 1343"/>
          <xdr:cNvSpPr>
            <a:spLocks noChangeShapeType="1"/>
          </xdr:cNvSpPr>
        </xdr:nvSpPr>
        <xdr:spPr bwMode="auto">
          <a:xfrm flipH="1" flipV="1">
            <a:off x="8389829" y="3571168"/>
            <a:ext cx="57307" cy="6018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2" name="Freeform 1344"/>
          <xdr:cNvSpPr>
            <a:spLocks/>
          </xdr:cNvSpPr>
        </xdr:nvSpPr>
        <xdr:spPr bwMode="auto">
          <a:xfrm>
            <a:off x="8322973" y="3503224"/>
            <a:ext cx="57307" cy="58238"/>
          </a:xfrm>
          <a:custGeom>
            <a:avLst/>
            <a:gdLst>
              <a:gd name="T0" fmla="*/ 2147483647 w 6"/>
              <a:gd name="T1" fmla="*/ 2147483647 h 6"/>
              <a:gd name="T2" fmla="*/ 2147483647 w 6"/>
              <a:gd name="T3" fmla="*/ 2147483647 h 6"/>
              <a:gd name="T4" fmla="*/ 0 w 6"/>
              <a:gd name="T5" fmla="*/ 0 h 6"/>
              <a:gd name="T6" fmla="*/ 0 60000 65536"/>
              <a:gd name="T7" fmla="*/ 0 60000 65536"/>
              <a:gd name="T8" fmla="*/ 0 60000 65536"/>
              <a:gd name="T9" fmla="*/ 0 w 6"/>
              <a:gd name="T10" fmla="*/ 0 h 6"/>
              <a:gd name="T11" fmla="*/ 6 w 6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6">
                <a:moveTo>
                  <a:pt x="6" y="6"/>
                </a:moveTo>
                <a:lnTo>
                  <a:pt x="5" y="5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3" name="Freeform 1345"/>
          <xdr:cNvSpPr>
            <a:spLocks/>
          </xdr:cNvSpPr>
        </xdr:nvSpPr>
        <xdr:spPr bwMode="auto">
          <a:xfrm>
            <a:off x="8246565" y="3423625"/>
            <a:ext cx="57307" cy="50480"/>
          </a:xfrm>
          <a:custGeom>
            <a:avLst/>
            <a:gdLst>
              <a:gd name="T0" fmla="*/ 2147483647 w 6"/>
              <a:gd name="T1" fmla="*/ 2147483647 h 5"/>
              <a:gd name="T2" fmla="*/ 2147483647 w 6"/>
              <a:gd name="T3" fmla="*/ 2147483647 h 5"/>
              <a:gd name="T4" fmla="*/ 0 w 6"/>
              <a:gd name="T5" fmla="*/ 0 h 5"/>
              <a:gd name="T6" fmla="*/ 0 60000 65536"/>
              <a:gd name="T7" fmla="*/ 0 60000 65536"/>
              <a:gd name="T8" fmla="*/ 0 60000 65536"/>
              <a:gd name="T9" fmla="*/ 0 w 6"/>
              <a:gd name="T10" fmla="*/ 0 h 5"/>
              <a:gd name="T11" fmla="*/ 6 w 6"/>
              <a:gd name="T12" fmla="*/ 5 h 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5">
                <a:moveTo>
                  <a:pt x="6" y="5"/>
                </a:moveTo>
                <a:lnTo>
                  <a:pt x="3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4" name="Freeform 1346"/>
          <xdr:cNvSpPr>
            <a:spLocks/>
          </xdr:cNvSpPr>
        </xdr:nvSpPr>
        <xdr:spPr bwMode="auto">
          <a:xfrm>
            <a:off x="8172150" y="3365387"/>
            <a:ext cx="57307" cy="48531"/>
          </a:xfrm>
          <a:custGeom>
            <a:avLst/>
            <a:gdLst>
              <a:gd name="T0" fmla="*/ 2147483647 w 6"/>
              <a:gd name="T1" fmla="*/ 2147483647 h 5"/>
              <a:gd name="T2" fmla="*/ 2147483647 w 6"/>
              <a:gd name="T3" fmla="*/ 2147483647 h 5"/>
              <a:gd name="T4" fmla="*/ 0 w 6"/>
              <a:gd name="T5" fmla="*/ 0 h 5"/>
              <a:gd name="T6" fmla="*/ 0 60000 65536"/>
              <a:gd name="T7" fmla="*/ 0 60000 65536"/>
              <a:gd name="T8" fmla="*/ 0 60000 65536"/>
              <a:gd name="T9" fmla="*/ 0 w 6"/>
              <a:gd name="T10" fmla="*/ 0 h 5"/>
              <a:gd name="T11" fmla="*/ 6 w 6"/>
              <a:gd name="T12" fmla="*/ 5 h 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5">
                <a:moveTo>
                  <a:pt x="6" y="5"/>
                </a:move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5" name="Line 1347"/>
          <xdr:cNvSpPr>
            <a:spLocks noChangeShapeType="1"/>
          </xdr:cNvSpPr>
        </xdr:nvSpPr>
        <xdr:spPr bwMode="auto">
          <a:xfrm flipH="1" flipV="1">
            <a:off x="8095742" y="3316855"/>
            <a:ext cx="57307" cy="3882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6" name="Line 1348"/>
          <xdr:cNvSpPr>
            <a:spLocks noChangeShapeType="1"/>
          </xdr:cNvSpPr>
        </xdr:nvSpPr>
        <xdr:spPr bwMode="auto">
          <a:xfrm flipH="1" flipV="1">
            <a:off x="8067089" y="3266375"/>
            <a:ext cx="9551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7" name="Freeform 1349"/>
          <xdr:cNvSpPr>
            <a:spLocks/>
          </xdr:cNvSpPr>
        </xdr:nvSpPr>
        <xdr:spPr bwMode="auto">
          <a:xfrm>
            <a:off x="6980265" y="1833665"/>
            <a:ext cx="57307" cy="19412"/>
          </a:xfrm>
          <a:custGeom>
            <a:avLst/>
            <a:gdLst>
              <a:gd name="T0" fmla="*/ 2147483647 w 6"/>
              <a:gd name="T1" fmla="*/ 2147483647 h 2"/>
              <a:gd name="T2" fmla="*/ 2147483647 w 6"/>
              <a:gd name="T3" fmla="*/ 2147483647 h 2"/>
              <a:gd name="T4" fmla="*/ 2147483647 w 6"/>
              <a:gd name="T5" fmla="*/ 0 h 2"/>
              <a:gd name="T6" fmla="*/ 2147483647 w 6"/>
              <a:gd name="T7" fmla="*/ 0 h 2"/>
              <a:gd name="T8" fmla="*/ 0 w 6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2"/>
              <a:gd name="T17" fmla="*/ 6 w 6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2">
                <a:moveTo>
                  <a:pt x="6" y="2"/>
                </a:moveTo>
                <a:lnTo>
                  <a:pt x="5" y="1"/>
                </a:lnTo>
                <a:lnTo>
                  <a:pt x="3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8" name="Line 1350"/>
          <xdr:cNvSpPr>
            <a:spLocks noChangeShapeType="1"/>
          </xdr:cNvSpPr>
        </xdr:nvSpPr>
        <xdr:spPr bwMode="auto">
          <a:xfrm flipH="1" flipV="1">
            <a:off x="6903856" y="1814252"/>
            <a:ext cx="57307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1351"/>
          <xdr:cNvSpPr>
            <a:spLocks noChangeShapeType="1"/>
          </xdr:cNvSpPr>
        </xdr:nvSpPr>
        <xdr:spPr bwMode="auto">
          <a:xfrm flipH="1" flipV="1">
            <a:off x="6829442" y="1794840"/>
            <a:ext cx="55312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0" name="Line 1352"/>
          <xdr:cNvSpPr>
            <a:spLocks noChangeShapeType="1"/>
          </xdr:cNvSpPr>
        </xdr:nvSpPr>
        <xdr:spPr bwMode="auto">
          <a:xfrm flipH="1" flipV="1">
            <a:off x="6753034" y="1765721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1" name="Freeform 1353"/>
          <xdr:cNvSpPr>
            <a:spLocks/>
          </xdr:cNvSpPr>
        </xdr:nvSpPr>
        <xdr:spPr bwMode="auto">
          <a:xfrm>
            <a:off x="6676626" y="1724946"/>
            <a:ext cx="57307" cy="40775"/>
          </a:xfrm>
          <a:custGeom>
            <a:avLst/>
            <a:gdLst>
              <a:gd name="T0" fmla="*/ 2147483647 w 6"/>
              <a:gd name="T1" fmla="*/ 2147483647 h 4"/>
              <a:gd name="T2" fmla="*/ 2147483647 w 6"/>
              <a:gd name="T3" fmla="*/ 2147483647 h 4"/>
              <a:gd name="T4" fmla="*/ 2147483647 w 6"/>
              <a:gd name="T5" fmla="*/ 2147483647 h 4"/>
              <a:gd name="T6" fmla="*/ 0 w 6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4"/>
              <a:gd name="T14" fmla="*/ 6 w 6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4">
                <a:moveTo>
                  <a:pt x="6" y="4"/>
                </a:moveTo>
                <a:lnTo>
                  <a:pt x="5" y="3"/>
                </a:lnTo>
                <a:lnTo>
                  <a:pt x="3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52" name="Line 1354"/>
          <xdr:cNvSpPr>
            <a:spLocks noChangeShapeType="1"/>
          </xdr:cNvSpPr>
        </xdr:nvSpPr>
        <xdr:spPr bwMode="auto">
          <a:xfrm flipH="1" flipV="1">
            <a:off x="6600218" y="1666710"/>
            <a:ext cx="57307" cy="48531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Freeform 1355"/>
          <xdr:cNvSpPr>
            <a:spLocks/>
          </xdr:cNvSpPr>
        </xdr:nvSpPr>
        <xdr:spPr bwMode="auto">
          <a:xfrm>
            <a:off x="6533361" y="1598765"/>
            <a:ext cx="47755" cy="58238"/>
          </a:xfrm>
          <a:custGeom>
            <a:avLst/>
            <a:gdLst>
              <a:gd name="T0" fmla="*/ 2147483647 w 5"/>
              <a:gd name="T1" fmla="*/ 2147483647 h 6"/>
              <a:gd name="T2" fmla="*/ 2147483647 w 5"/>
              <a:gd name="T3" fmla="*/ 2147483647 h 6"/>
              <a:gd name="T4" fmla="*/ 2147483647 w 5"/>
              <a:gd name="T5" fmla="*/ 2147483647 h 6"/>
              <a:gd name="T6" fmla="*/ 0 w 5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  <a:gd name="T12" fmla="*/ 0 w 5"/>
              <a:gd name="T13" fmla="*/ 0 h 6"/>
              <a:gd name="T14" fmla="*/ 5 w 5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" h="6">
                <a:moveTo>
                  <a:pt x="5" y="6"/>
                </a:moveTo>
                <a:lnTo>
                  <a:pt x="4" y="5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54" name="Freeform 1356"/>
          <xdr:cNvSpPr>
            <a:spLocks/>
          </xdr:cNvSpPr>
        </xdr:nvSpPr>
        <xdr:spPr bwMode="auto">
          <a:xfrm>
            <a:off x="6466504" y="1519165"/>
            <a:ext cx="47755" cy="60188"/>
          </a:xfrm>
          <a:custGeom>
            <a:avLst/>
            <a:gdLst>
              <a:gd name="T0" fmla="*/ 2147483647 w 5"/>
              <a:gd name="T1" fmla="*/ 2147483647 h 6"/>
              <a:gd name="T2" fmla="*/ 0 w 5"/>
              <a:gd name="T3" fmla="*/ 2147483647 h 6"/>
              <a:gd name="T4" fmla="*/ 0 w 5"/>
              <a:gd name="T5" fmla="*/ 0 h 6"/>
              <a:gd name="T6" fmla="*/ 0 60000 65536"/>
              <a:gd name="T7" fmla="*/ 0 60000 65536"/>
              <a:gd name="T8" fmla="*/ 0 60000 65536"/>
              <a:gd name="T9" fmla="*/ 0 w 5"/>
              <a:gd name="T10" fmla="*/ 0 h 6"/>
              <a:gd name="T11" fmla="*/ 5 w 5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5" h="6">
                <a:moveTo>
                  <a:pt x="5" y="6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55" name="Line 1357"/>
          <xdr:cNvSpPr>
            <a:spLocks noChangeShapeType="1"/>
          </xdr:cNvSpPr>
        </xdr:nvSpPr>
        <xdr:spPr bwMode="auto">
          <a:xfrm flipH="1" flipV="1">
            <a:off x="6409198" y="1441515"/>
            <a:ext cx="47755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Freeform 1358"/>
          <xdr:cNvSpPr>
            <a:spLocks/>
          </xdr:cNvSpPr>
        </xdr:nvSpPr>
        <xdr:spPr bwMode="auto">
          <a:xfrm>
            <a:off x="6342341" y="1391035"/>
            <a:ext cx="47755" cy="40775"/>
          </a:xfrm>
          <a:custGeom>
            <a:avLst/>
            <a:gdLst>
              <a:gd name="T0" fmla="*/ 2147483647 w 5"/>
              <a:gd name="T1" fmla="*/ 2147483647 h 4"/>
              <a:gd name="T2" fmla="*/ 2147483647 w 5"/>
              <a:gd name="T3" fmla="*/ 2147483647 h 4"/>
              <a:gd name="T4" fmla="*/ 2147483647 w 5"/>
              <a:gd name="T5" fmla="*/ 2147483647 h 4"/>
              <a:gd name="T6" fmla="*/ 2147483647 w 5"/>
              <a:gd name="T7" fmla="*/ 0 h 4"/>
              <a:gd name="T8" fmla="*/ 0 w 5"/>
              <a:gd name="T9" fmla="*/ 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"/>
              <a:gd name="T16" fmla="*/ 0 h 4"/>
              <a:gd name="T17" fmla="*/ 5 w 5"/>
              <a:gd name="T18" fmla="*/ 4 h 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" h="4">
                <a:moveTo>
                  <a:pt x="5" y="4"/>
                </a:moveTo>
                <a:lnTo>
                  <a:pt x="4" y="3"/>
                </a:lnTo>
                <a:lnTo>
                  <a:pt x="3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57" name="Line 1359"/>
          <xdr:cNvSpPr>
            <a:spLocks noChangeShapeType="1"/>
          </xdr:cNvSpPr>
        </xdr:nvSpPr>
        <xdr:spPr bwMode="auto">
          <a:xfrm flipH="1" flipV="1">
            <a:off x="6265932" y="1342503"/>
            <a:ext cx="57307" cy="3882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8" name="Line 1360"/>
          <xdr:cNvSpPr>
            <a:spLocks noChangeShapeType="1"/>
          </xdr:cNvSpPr>
        </xdr:nvSpPr>
        <xdr:spPr bwMode="auto">
          <a:xfrm flipH="1" flipV="1">
            <a:off x="6762586" y="3808017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9" name="Line 1361"/>
          <xdr:cNvSpPr>
            <a:spLocks noChangeShapeType="1"/>
          </xdr:cNvSpPr>
        </xdr:nvSpPr>
        <xdr:spPr bwMode="auto">
          <a:xfrm flipH="1" flipV="1">
            <a:off x="6686177" y="3767242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1362"/>
          <xdr:cNvSpPr>
            <a:spLocks noChangeShapeType="1"/>
          </xdr:cNvSpPr>
        </xdr:nvSpPr>
        <xdr:spPr bwMode="auto">
          <a:xfrm flipH="1" flipV="1">
            <a:off x="6609769" y="3728417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1" name="Line 1363"/>
          <xdr:cNvSpPr>
            <a:spLocks noChangeShapeType="1"/>
          </xdr:cNvSpPr>
        </xdr:nvSpPr>
        <xdr:spPr bwMode="auto">
          <a:xfrm flipH="1" flipV="1">
            <a:off x="6533361" y="3699297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2" name="Freeform 1364"/>
          <xdr:cNvSpPr>
            <a:spLocks/>
          </xdr:cNvSpPr>
        </xdr:nvSpPr>
        <xdr:spPr bwMode="auto">
          <a:xfrm>
            <a:off x="6456953" y="3641060"/>
            <a:ext cx="57307" cy="48531"/>
          </a:xfrm>
          <a:custGeom>
            <a:avLst/>
            <a:gdLst>
              <a:gd name="T0" fmla="*/ 2147483647 w 6"/>
              <a:gd name="T1" fmla="*/ 2147483647 h 5"/>
              <a:gd name="T2" fmla="*/ 2147483647 w 6"/>
              <a:gd name="T3" fmla="*/ 2147483647 h 5"/>
              <a:gd name="T4" fmla="*/ 0 w 6"/>
              <a:gd name="T5" fmla="*/ 0 h 5"/>
              <a:gd name="T6" fmla="*/ 0 60000 65536"/>
              <a:gd name="T7" fmla="*/ 0 60000 65536"/>
              <a:gd name="T8" fmla="*/ 0 60000 65536"/>
              <a:gd name="T9" fmla="*/ 0 w 6"/>
              <a:gd name="T10" fmla="*/ 0 h 5"/>
              <a:gd name="T11" fmla="*/ 6 w 6"/>
              <a:gd name="T12" fmla="*/ 5 h 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5">
                <a:moveTo>
                  <a:pt x="6" y="5"/>
                </a:moveTo>
                <a:lnTo>
                  <a:pt x="2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3" name="Freeform 1365"/>
          <xdr:cNvSpPr>
            <a:spLocks/>
          </xdr:cNvSpPr>
        </xdr:nvSpPr>
        <xdr:spPr bwMode="auto">
          <a:xfrm>
            <a:off x="6399647" y="3561461"/>
            <a:ext cx="38204" cy="58238"/>
          </a:xfrm>
          <a:custGeom>
            <a:avLst/>
            <a:gdLst>
              <a:gd name="T0" fmla="*/ 2147483647 w 4"/>
              <a:gd name="T1" fmla="*/ 2147483647 h 6"/>
              <a:gd name="T2" fmla="*/ 2147483647 w 4"/>
              <a:gd name="T3" fmla="*/ 2147483647 h 6"/>
              <a:gd name="T4" fmla="*/ 0 w 4"/>
              <a:gd name="T5" fmla="*/ 0 h 6"/>
              <a:gd name="T6" fmla="*/ 0 60000 65536"/>
              <a:gd name="T7" fmla="*/ 0 60000 65536"/>
              <a:gd name="T8" fmla="*/ 0 60000 65536"/>
              <a:gd name="T9" fmla="*/ 0 w 4"/>
              <a:gd name="T10" fmla="*/ 0 h 6"/>
              <a:gd name="T11" fmla="*/ 4 w 4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" h="6">
                <a:moveTo>
                  <a:pt x="4" y="6"/>
                </a:moveTo>
                <a:lnTo>
                  <a:pt x="3" y="5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4" name="Freeform 1366"/>
          <xdr:cNvSpPr>
            <a:spLocks/>
          </xdr:cNvSpPr>
        </xdr:nvSpPr>
        <xdr:spPr bwMode="auto">
          <a:xfrm>
            <a:off x="6380545" y="3483811"/>
            <a:ext cx="19103" cy="58238"/>
          </a:xfrm>
          <a:custGeom>
            <a:avLst/>
            <a:gdLst>
              <a:gd name="T0" fmla="*/ 2147483647 w 2"/>
              <a:gd name="T1" fmla="*/ 2147483647 h 6"/>
              <a:gd name="T2" fmla="*/ 0 w 2"/>
              <a:gd name="T3" fmla="*/ 2147483647 h 6"/>
              <a:gd name="T4" fmla="*/ 0 w 2"/>
              <a:gd name="T5" fmla="*/ 0 h 6"/>
              <a:gd name="T6" fmla="*/ 0 60000 65536"/>
              <a:gd name="T7" fmla="*/ 0 60000 65536"/>
              <a:gd name="T8" fmla="*/ 0 60000 65536"/>
              <a:gd name="T9" fmla="*/ 0 w 2"/>
              <a:gd name="T10" fmla="*/ 0 h 6"/>
              <a:gd name="T11" fmla="*/ 2 w 2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6">
                <a:moveTo>
                  <a:pt x="2" y="6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5" name="Line 1367"/>
          <xdr:cNvSpPr>
            <a:spLocks noChangeShapeType="1"/>
          </xdr:cNvSpPr>
        </xdr:nvSpPr>
        <xdr:spPr bwMode="auto">
          <a:xfrm flipH="1" flipV="1">
            <a:off x="6361442" y="3404212"/>
            <a:ext cx="9551" cy="6018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6" name="Freeform 1368"/>
          <xdr:cNvSpPr>
            <a:spLocks/>
          </xdr:cNvSpPr>
        </xdr:nvSpPr>
        <xdr:spPr bwMode="auto">
          <a:xfrm>
            <a:off x="6342341" y="3326561"/>
            <a:ext cx="19103" cy="58238"/>
          </a:xfrm>
          <a:custGeom>
            <a:avLst/>
            <a:gdLst>
              <a:gd name="T0" fmla="*/ 2147483647 w 2"/>
              <a:gd name="T1" fmla="*/ 2147483647 h 6"/>
              <a:gd name="T2" fmla="*/ 2147483647 w 2"/>
              <a:gd name="T3" fmla="*/ 2147483647 h 6"/>
              <a:gd name="T4" fmla="*/ 0 w 2"/>
              <a:gd name="T5" fmla="*/ 0 h 6"/>
              <a:gd name="T6" fmla="*/ 0 60000 65536"/>
              <a:gd name="T7" fmla="*/ 0 60000 65536"/>
              <a:gd name="T8" fmla="*/ 0 60000 65536"/>
              <a:gd name="T9" fmla="*/ 0 w 2"/>
              <a:gd name="T10" fmla="*/ 0 h 6"/>
              <a:gd name="T11" fmla="*/ 2 w 2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6">
                <a:moveTo>
                  <a:pt x="2" y="6"/>
                </a:moveTo>
                <a:lnTo>
                  <a:pt x="1" y="5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7" name="Freeform 1369"/>
          <xdr:cNvSpPr>
            <a:spLocks/>
          </xdr:cNvSpPr>
        </xdr:nvSpPr>
        <xdr:spPr bwMode="auto">
          <a:xfrm>
            <a:off x="6304137" y="3246961"/>
            <a:ext cx="28652" cy="60188"/>
          </a:xfrm>
          <a:custGeom>
            <a:avLst/>
            <a:gdLst>
              <a:gd name="T0" fmla="*/ 2147483647 w 3"/>
              <a:gd name="T1" fmla="*/ 2147483647 h 6"/>
              <a:gd name="T2" fmla="*/ 2147483647 w 3"/>
              <a:gd name="T3" fmla="*/ 2147483647 h 6"/>
              <a:gd name="T4" fmla="*/ 0 w 3"/>
              <a:gd name="T5" fmla="*/ 0 h 6"/>
              <a:gd name="T6" fmla="*/ 0 60000 65536"/>
              <a:gd name="T7" fmla="*/ 0 60000 65536"/>
              <a:gd name="T8" fmla="*/ 0 60000 65536"/>
              <a:gd name="T9" fmla="*/ 0 w 3"/>
              <a:gd name="T10" fmla="*/ 0 h 6"/>
              <a:gd name="T11" fmla="*/ 3 w 3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6">
                <a:moveTo>
                  <a:pt x="3" y="6"/>
                </a:moveTo>
                <a:lnTo>
                  <a:pt x="2" y="4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8" name="Freeform 1370"/>
          <xdr:cNvSpPr>
            <a:spLocks/>
          </xdr:cNvSpPr>
        </xdr:nvSpPr>
        <xdr:spPr bwMode="auto">
          <a:xfrm>
            <a:off x="6227728" y="3169312"/>
            <a:ext cx="57307" cy="58238"/>
          </a:xfrm>
          <a:custGeom>
            <a:avLst/>
            <a:gdLst>
              <a:gd name="T0" fmla="*/ 2147483647 w 6"/>
              <a:gd name="T1" fmla="*/ 2147483647 h 6"/>
              <a:gd name="T2" fmla="*/ 2147483647 w 6"/>
              <a:gd name="T3" fmla="*/ 2147483647 h 6"/>
              <a:gd name="T4" fmla="*/ 0 w 6"/>
              <a:gd name="T5" fmla="*/ 0 h 6"/>
              <a:gd name="T6" fmla="*/ 0 60000 65536"/>
              <a:gd name="T7" fmla="*/ 0 60000 65536"/>
              <a:gd name="T8" fmla="*/ 0 60000 65536"/>
              <a:gd name="T9" fmla="*/ 0 w 6"/>
              <a:gd name="T10" fmla="*/ 0 h 6"/>
              <a:gd name="T11" fmla="*/ 6 w 6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6">
                <a:moveTo>
                  <a:pt x="6" y="6"/>
                </a:moveTo>
                <a:lnTo>
                  <a:pt x="3" y="3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9" name="Freeform 1371"/>
          <xdr:cNvSpPr>
            <a:spLocks/>
          </xdr:cNvSpPr>
        </xdr:nvSpPr>
        <xdr:spPr bwMode="auto">
          <a:xfrm>
            <a:off x="6153313" y="3120780"/>
            <a:ext cx="55313" cy="38825"/>
          </a:xfrm>
          <a:custGeom>
            <a:avLst/>
            <a:gdLst>
              <a:gd name="T0" fmla="*/ 2147483647 w 6"/>
              <a:gd name="T1" fmla="*/ 2147483647 h 4"/>
              <a:gd name="T2" fmla="*/ 2147483647 w 6"/>
              <a:gd name="T3" fmla="*/ 2147483647 h 4"/>
              <a:gd name="T4" fmla="*/ 0 w 6"/>
              <a:gd name="T5" fmla="*/ 0 h 4"/>
              <a:gd name="T6" fmla="*/ 0 60000 65536"/>
              <a:gd name="T7" fmla="*/ 0 60000 65536"/>
              <a:gd name="T8" fmla="*/ 0 60000 65536"/>
              <a:gd name="T9" fmla="*/ 0 w 6"/>
              <a:gd name="T10" fmla="*/ 0 h 4"/>
              <a:gd name="T11" fmla="*/ 6 w 6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4">
                <a:moveTo>
                  <a:pt x="6" y="4"/>
                </a:moveTo>
                <a:lnTo>
                  <a:pt x="3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0" name="Freeform 1372"/>
          <xdr:cNvSpPr>
            <a:spLocks/>
          </xdr:cNvSpPr>
        </xdr:nvSpPr>
        <xdr:spPr bwMode="auto">
          <a:xfrm>
            <a:off x="6076905" y="3109126"/>
            <a:ext cx="57307" cy="11655"/>
          </a:xfrm>
          <a:custGeom>
            <a:avLst/>
            <a:gdLst>
              <a:gd name="T0" fmla="*/ 2147483647 w 6"/>
              <a:gd name="T1" fmla="*/ 2147483647 h 1"/>
              <a:gd name="T2" fmla="*/ 2147483647 w 6"/>
              <a:gd name="T3" fmla="*/ 2147483647 h 1"/>
              <a:gd name="T4" fmla="*/ 0 w 6"/>
              <a:gd name="T5" fmla="*/ 0 h 1"/>
              <a:gd name="T6" fmla="*/ 0 60000 65536"/>
              <a:gd name="T7" fmla="*/ 0 60000 65536"/>
              <a:gd name="T8" fmla="*/ 0 60000 65536"/>
              <a:gd name="T9" fmla="*/ 0 w 6"/>
              <a:gd name="T10" fmla="*/ 0 h 1"/>
              <a:gd name="T11" fmla="*/ 6 w 6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1">
                <a:moveTo>
                  <a:pt x="6" y="1"/>
                </a:moveTo>
                <a:lnTo>
                  <a:pt x="4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1" name="Line 1373"/>
          <xdr:cNvSpPr>
            <a:spLocks noChangeShapeType="1"/>
          </xdr:cNvSpPr>
        </xdr:nvSpPr>
        <xdr:spPr bwMode="auto">
          <a:xfrm flipH="1">
            <a:off x="6000497" y="3109126"/>
            <a:ext cx="57307" cy="1165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1374"/>
          <xdr:cNvSpPr>
            <a:spLocks noChangeShapeType="1"/>
          </xdr:cNvSpPr>
        </xdr:nvSpPr>
        <xdr:spPr bwMode="auto">
          <a:xfrm flipV="1">
            <a:off x="9237877" y="4788391"/>
            <a:ext cx="57307" cy="5048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1375"/>
          <xdr:cNvSpPr>
            <a:spLocks noChangeShapeType="1"/>
          </xdr:cNvSpPr>
        </xdr:nvSpPr>
        <xdr:spPr bwMode="auto">
          <a:xfrm flipV="1">
            <a:off x="9314286" y="4730153"/>
            <a:ext cx="57307" cy="48531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4" name="Line 1376"/>
          <xdr:cNvSpPr>
            <a:spLocks noChangeShapeType="1"/>
          </xdr:cNvSpPr>
        </xdr:nvSpPr>
        <xdr:spPr bwMode="auto">
          <a:xfrm flipV="1">
            <a:off x="9390695" y="4662209"/>
            <a:ext cx="57307" cy="48531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5" name="Line 1377"/>
          <xdr:cNvSpPr>
            <a:spLocks noChangeShapeType="1"/>
          </xdr:cNvSpPr>
        </xdr:nvSpPr>
        <xdr:spPr bwMode="auto">
          <a:xfrm flipV="1">
            <a:off x="9467103" y="4592315"/>
            <a:ext cx="57307" cy="48531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Freeform 1378"/>
          <xdr:cNvSpPr>
            <a:spLocks/>
          </xdr:cNvSpPr>
        </xdr:nvSpPr>
        <xdr:spPr bwMode="auto">
          <a:xfrm>
            <a:off x="9543512" y="4524371"/>
            <a:ext cx="57307" cy="48531"/>
          </a:xfrm>
          <a:custGeom>
            <a:avLst/>
            <a:gdLst>
              <a:gd name="T0" fmla="*/ 0 w 6"/>
              <a:gd name="T1" fmla="*/ 2147483647 h 5"/>
              <a:gd name="T2" fmla="*/ 2147483647 w 6"/>
              <a:gd name="T3" fmla="*/ 2147483647 h 5"/>
              <a:gd name="T4" fmla="*/ 2147483647 w 6"/>
              <a:gd name="T5" fmla="*/ 2147483647 h 5"/>
              <a:gd name="T6" fmla="*/ 2147483647 w 6"/>
              <a:gd name="T7" fmla="*/ 2147483647 h 5"/>
              <a:gd name="T8" fmla="*/ 2147483647 w 6"/>
              <a:gd name="T9" fmla="*/ 0 h 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5"/>
              <a:gd name="T17" fmla="*/ 6 w 6"/>
              <a:gd name="T18" fmla="*/ 5 h 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5">
                <a:moveTo>
                  <a:pt x="0" y="5"/>
                </a:moveTo>
                <a:lnTo>
                  <a:pt x="1" y="4"/>
                </a:lnTo>
                <a:lnTo>
                  <a:pt x="3" y="2"/>
                </a:lnTo>
                <a:lnTo>
                  <a:pt x="5" y="1"/>
                </a:lnTo>
                <a:lnTo>
                  <a:pt x="6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7" name="Freeform 1379"/>
          <xdr:cNvSpPr>
            <a:spLocks/>
          </xdr:cNvSpPr>
        </xdr:nvSpPr>
        <xdr:spPr bwMode="auto">
          <a:xfrm>
            <a:off x="9627477" y="4483598"/>
            <a:ext cx="57307" cy="11655"/>
          </a:xfrm>
          <a:custGeom>
            <a:avLst/>
            <a:gdLst>
              <a:gd name="T0" fmla="*/ 0 w 6"/>
              <a:gd name="T1" fmla="*/ 2147483647 h 1"/>
              <a:gd name="T2" fmla="*/ 2147483647 w 6"/>
              <a:gd name="T3" fmla="*/ 2147483647 h 1"/>
              <a:gd name="T4" fmla="*/ 2147483647 w 6"/>
              <a:gd name="T5" fmla="*/ 0 h 1"/>
              <a:gd name="T6" fmla="*/ 2147483647 w 6"/>
              <a:gd name="T7" fmla="*/ 0 h 1"/>
              <a:gd name="T8" fmla="*/ 2147483647 w 6"/>
              <a:gd name="T9" fmla="*/ 0 h 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1"/>
              <a:gd name="T17" fmla="*/ 6 w 6"/>
              <a:gd name="T18" fmla="*/ 1 h 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1">
                <a:moveTo>
                  <a:pt x="0" y="1"/>
                </a:move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lnTo>
                  <a:pt x="6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8" name="Freeform 1380"/>
          <xdr:cNvSpPr>
            <a:spLocks/>
          </xdr:cNvSpPr>
        </xdr:nvSpPr>
        <xdr:spPr bwMode="auto">
          <a:xfrm>
            <a:off x="9694334" y="4504958"/>
            <a:ext cx="57307" cy="9707"/>
          </a:xfrm>
          <a:custGeom>
            <a:avLst/>
            <a:gdLst>
              <a:gd name="T0" fmla="*/ 0 w 6"/>
              <a:gd name="T1" fmla="*/ 0 h 1"/>
              <a:gd name="T2" fmla="*/ 2147483647 w 6"/>
              <a:gd name="T3" fmla="*/ 0 h 1"/>
              <a:gd name="T4" fmla="*/ 2147483647 w 6"/>
              <a:gd name="T5" fmla="*/ 2147483647 h 1"/>
              <a:gd name="T6" fmla="*/ 2147483647 w 6"/>
              <a:gd name="T7" fmla="*/ 2147483647 h 1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1"/>
              <a:gd name="T14" fmla="*/ 6 w 6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1">
                <a:moveTo>
                  <a:pt x="0" y="0"/>
                </a:moveTo>
                <a:lnTo>
                  <a:pt x="2" y="0"/>
                </a:lnTo>
                <a:lnTo>
                  <a:pt x="4" y="1"/>
                </a:lnTo>
                <a:lnTo>
                  <a:pt x="6" y="1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9" name="Freeform 1381"/>
          <xdr:cNvSpPr>
            <a:spLocks/>
          </xdr:cNvSpPr>
        </xdr:nvSpPr>
        <xdr:spPr bwMode="auto">
          <a:xfrm>
            <a:off x="9770742" y="4524371"/>
            <a:ext cx="57307" cy="29119"/>
          </a:xfrm>
          <a:custGeom>
            <a:avLst/>
            <a:gdLst>
              <a:gd name="T0" fmla="*/ 0 w 6"/>
              <a:gd name="T1" fmla="*/ 0 h 3"/>
              <a:gd name="T2" fmla="*/ 2147483647 w 6"/>
              <a:gd name="T3" fmla="*/ 2147483647 h 3"/>
              <a:gd name="T4" fmla="*/ 2147483647 w 6"/>
              <a:gd name="T5" fmla="*/ 2147483647 h 3"/>
              <a:gd name="T6" fmla="*/ 0 60000 65536"/>
              <a:gd name="T7" fmla="*/ 0 60000 65536"/>
              <a:gd name="T8" fmla="*/ 0 60000 65536"/>
              <a:gd name="T9" fmla="*/ 0 w 6"/>
              <a:gd name="T10" fmla="*/ 0 h 3"/>
              <a:gd name="T11" fmla="*/ 6 w 6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3">
                <a:moveTo>
                  <a:pt x="0" y="0"/>
                </a:moveTo>
                <a:lnTo>
                  <a:pt x="2" y="1"/>
                </a:lnTo>
                <a:lnTo>
                  <a:pt x="6" y="3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0" name="Line 1382"/>
          <xdr:cNvSpPr>
            <a:spLocks noChangeShapeType="1"/>
          </xdr:cNvSpPr>
        </xdr:nvSpPr>
        <xdr:spPr bwMode="auto">
          <a:xfrm>
            <a:off x="9847151" y="4563197"/>
            <a:ext cx="47755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1383"/>
          <xdr:cNvSpPr>
            <a:spLocks noChangeShapeType="1"/>
          </xdr:cNvSpPr>
        </xdr:nvSpPr>
        <xdr:spPr bwMode="auto">
          <a:xfrm>
            <a:off x="9381144" y="5819244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2" name="Freeform 1384"/>
          <xdr:cNvSpPr>
            <a:spLocks/>
          </xdr:cNvSpPr>
        </xdr:nvSpPr>
        <xdr:spPr bwMode="auto">
          <a:xfrm>
            <a:off x="9457552" y="5848363"/>
            <a:ext cx="57307" cy="31067"/>
          </a:xfrm>
          <a:custGeom>
            <a:avLst/>
            <a:gdLst>
              <a:gd name="T0" fmla="*/ 0 w 6"/>
              <a:gd name="T1" fmla="*/ 0 h 3"/>
              <a:gd name="T2" fmla="*/ 2147483647 w 6"/>
              <a:gd name="T3" fmla="*/ 2147483647 h 3"/>
              <a:gd name="T4" fmla="*/ 2147483647 w 6"/>
              <a:gd name="T5" fmla="*/ 2147483647 h 3"/>
              <a:gd name="T6" fmla="*/ 0 60000 65536"/>
              <a:gd name="T7" fmla="*/ 0 60000 65536"/>
              <a:gd name="T8" fmla="*/ 0 60000 65536"/>
              <a:gd name="T9" fmla="*/ 0 w 6"/>
              <a:gd name="T10" fmla="*/ 0 h 3"/>
              <a:gd name="T11" fmla="*/ 6 w 6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3">
                <a:moveTo>
                  <a:pt x="0" y="0"/>
                </a:moveTo>
                <a:lnTo>
                  <a:pt x="4" y="2"/>
                </a:lnTo>
                <a:lnTo>
                  <a:pt x="6" y="3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3" name="Freeform 1385"/>
          <xdr:cNvSpPr>
            <a:spLocks/>
          </xdr:cNvSpPr>
        </xdr:nvSpPr>
        <xdr:spPr bwMode="auto">
          <a:xfrm>
            <a:off x="9533960" y="5889137"/>
            <a:ext cx="57307" cy="29119"/>
          </a:xfrm>
          <a:custGeom>
            <a:avLst/>
            <a:gdLst>
              <a:gd name="T0" fmla="*/ 0 w 6"/>
              <a:gd name="T1" fmla="*/ 0 h 3"/>
              <a:gd name="T2" fmla="*/ 2147483647 w 6"/>
              <a:gd name="T3" fmla="*/ 2147483647 h 3"/>
              <a:gd name="T4" fmla="*/ 2147483647 w 6"/>
              <a:gd name="T5" fmla="*/ 2147483647 h 3"/>
              <a:gd name="T6" fmla="*/ 0 60000 65536"/>
              <a:gd name="T7" fmla="*/ 0 60000 65536"/>
              <a:gd name="T8" fmla="*/ 0 60000 65536"/>
              <a:gd name="T9" fmla="*/ 0 w 6"/>
              <a:gd name="T10" fmla="*/ 0 h 3"/>
              <a:gd name="T11" fmla="*/ 6 w 6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3">
                <a:moveTo>
                  <a:pt x="0" y="0"/>
                </a:moveTo>
                <a:lnTo>
                  <a:pt x="3" y="2"/>
                </a:lnTo>
                <a:lnTo>
                  <a:pt x="6" y="3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4" name="Freeform 1386"/>
          <xdr:cNvSpPr>
            <a:spLocks/>
          </xdr:cNvSpPr>
        </xdr:nvSpPr>
        <xdr:spPr bwMode="auto">
          <a:xfrm>
            <a:off x="9608376" y="5927962"/>
            <a:ext cx="57307" cy="38825"/>
          </a:xfrm>
          <a:custGeom>
            <a:avLst/>
            <a:gdLst>
              <a:gd name="T0" fmla="*/ 0 w 6"/>
              <a:gd name="T1" fmla="*/ 0 h 4"/>
              <a:gd name="T2" fmla="*/ 2147483647 w 6"/>
              <a:gd name="T3" fmla="*/ 2147483647 h 4"/>
              <a:gd name="T4" fmla="*/ 2147483647 w 6"/>
              <a:gd name="T5" fmla="*/ 2147483647 h 4"/>
              <a:gd name="T6" fmla="*/ 0 60000 65536"/>
              <a:gd name="T7" fmla="*/ 0 60000 65536"/>
              <a:gd name="T8" fmla="*/ 0 60000 65536"/>
              <a:gd name="T9" fmla="*/ 0 w 6"/>
              <a:gd name="T10" fmla="*/ 0 h 4"/>
              <a:gd name="T11" fmla="*/ 6 w 6"/>
              <a:gd name="T12" fmla="*/ 4 h 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4">
                <a:moveTo>
                  <a:pt x="0" y="0"/>
                </a:moveTo>
                <a:lnTo>
                  <a:pt x="4" y="3"/>
                </a:lnTo>
                <a:lnTo>
                  <a:pt x="6" y="4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5" name="Line 1387"/>
          <xdr:cNvSpPr>
            <a:spLocks noChangeShapeType="1"/>
          </xdr:cNvSpPr>
        </xdr:nvSpPr>
        <xdr:spPr bwMode="auto">
          <a:xfrm>
            <a:off x="9684783" y="5976493"/>
            <a:ext cx="57307" cy="3882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6" name="Line 1388"/>
          <xdr:cNvSpPr>
            <a:spLocks noChangeShapeType="1"/>
          </xdr:cNvSpPr>
        </xdr:nvSpPr>
        <xdr:spPr bwMode="auto">
          <a:xfrm>
            <a:off x="9761192" y="6025024"/>
            <a:ext cx="57307" cy="3106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7" name="Line 1389"/>
          <xdr:cNvSpPr>
            <a:spLocks noChangeShapeType="1"/>
          </xdr:cNvSpPr>
        </xdr:nvSpPr>
        <xdr:spPr bwMode="auto">
          <a:xfrm flipH="1">
            <a:off x="8513993" y="5161126"/>
            <a:ext cx="57307" cy="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1390"/>
          <xdr:cNvSpPr>
            <a:spLocks noChangeShapeType="1"/>
          </xdr:cNvSpPr>
        </xdr:nvSpPr>
        <xdr:spPr bwMode="auto">
          <a:xfrm flipH="1">
            <a:off x="8437585" y="5170833"/>
            <a:ext cx="57307" cy="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9" name="Line 1391"/>
          <xdr:cNvSpPr>
            <a:spLocks noChangeShapeType="1"/>
          </xdr:cNvSpPr>
        </xdr:nvSpPr>
        <xdr:spPr bwMode="auto">
          <a:xfrm flipH="1">
            <a:off x="8361177" y="5182489"/>
            <a:ext cx="57307" cy="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0" name="Line 1392"/>
          <xdr:cNvSpPr>
            <a:spLocks noChangeShapeType="1"/>
          </xdr:cNvSpPr>
        </xdr:nvSpPr>
        <xdr:spPr bwMode="auto">
          <a:xfrm flipH="1">
            <a:off x="8284768" y="5192194"/>
            <a:ext cx="57307" cy="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1" name="Freeform 1393"/>
          <xdr:cNvSpPr>
            <a:spLocks/>
          </xdr:cNvSpPr>
        </xdr:nvSpPr>
        <xdr:spPr bwMode="auto">
          <a:xfrm>
            <a:off x="8210355" y="5192194"/>
            <a:ext cx="55312" cy="9707"/>
          </a:xfrm>
          <a:custGeom>
            <a:avLst/>
            <a:gdLst>
              <a:gd name="T0" fmla="*/ 2147483647 w 6"/>
              <a:gd name="T1" fmla="*/ 0 h 1"/>
              <a:gd name="T2" fmla="*/ 2147483647 w 6"/>
              <a:gd name="T3" fmla="*/ 2147483647 h 1"/>
              <a:gd name="T4" fmla="*/ 0 w 6"/>
              <a:gd name="T5" fmla="*/ 2147483647 h 1"/>
              <a:gd name="T6" fmla="*/ 0 60000 65536"/>
              <a:gd name="T7" fmla="*/ 0 60000 65536"/>
              <a:gd name="T8" fmla="*/ 0 60000 65536"/>
              <a:gd name="T9" fmla="*/ 0 w 6"/>
              <a:gd name="T10" fmla="*/ 0 h 1"/>
              <a:gd name="T11" fmla="*/ 6 w 6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1">
                <a:moveTo>
                  <a:pt x="6" y="0"/>
                </a:moveTo>
                <a:lnTo>
                  <a:pt x="3" y="1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2" name="Freeform 1394"/>
          <xdr:cNvSpPr>
            <a:spLocks/>
          </xdr:cNvSpPr>
        </xdr:nvSpPr>
        <xdr:spPr bwMode="auto">
          <a:xfrm>
            <a:off x="8133946" y="5201901"/>
            <a:ext cx="57307" cy="9707"/>
          </a:xfrm>
          <a:custGeom>
            <a:avLst/>
            <a:gdLst>
              <a:gd name="T0" fmla="*/ 2147483647 w 6"/>
              <a:gd name="T1" fmla="*/ 0 h 1"/>
              <a:gd name="T2" fmla="*/ 2147483647 w 6"/>
              <a:gd name="T3" fmla="*/ 2147483647 h 1"/>
              <a:gd name="T4" fmla="*/ 0 w 6"/>
              <a:gd name="T5" fmla="*/ 2147483647 h 1"/>
              <a:gd name="T6" fmla="*/ 0 60000 65536"/>
              <a:gd name="T7" fmla="*/ 0 60000 65536"/>
              <a:gd name="T8" fmla="*/ 0 60000 65536"/>
              <a:gd name="T9" fmla="*/ 0 w 6"/>
              <a:gd name="T10" fmla="*/ 0 h 1"/>
              <a:gd name="T11" fmla="*/ 6 w 6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1">
                <a:moveTo>
                  <a:pt x="6" y="0"/>
                </a:moveTo>
                <a:lnTo>
                  <a:pt x="3" y="1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3" name="Line 1395"/>
          <xdr:cNvSpPr>
            <a:spLocks noChangeShapeType="1"/>
          </xdr:cNvSpPr>
        </xdr:nvSpPr>
        <xdr:spPr bwMode="auto">
          <a:xfrm flipH="1">
            <a:off x="8067089" y="5221314"/>
            <a:ext cx="47755" cy="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4" name="Line 1396"/>
          <xdr:cNvSpPr>
            <a:spLocks noChangeShapeType="1"/>
          </xdr:cNvSpPr>
        </xdr:nvSpPr>
        <xdr:spPr bwMode="auto">
          <a:xfrm>
            <a:off x="8067089" y="5240726"/>
            <a:ext cx="57307" cy="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5" name="Freeform 1397"/>
          <xdr:cNvSpPr>
            <a:spLocks/>
          </xdr:cNvSpPr>
        </xdr:nvSpPr>
        <xdr:spPr bwMode="auto">
          <a:xfrm>
            <a:off x="8143498" y="5231021"/>
            <a:ext cx="57307" cy="9707"/>
          </a:xfrm>
          <a:custGeom>
            <a:avLst/>
            <a:gdLst>
              <a:gd name="T0" fmla="*/ 0 w 6"/>
              <a:gd name="T1" fmla="*/ 2147483647 h 1"/>
              <a:gd name="T2" fmla="*/ 2147483647 w 6"/>
              <a:gd name="T3" fmla="*/ 0 h 1"/>
              <a:gd name="T4" fmla="*/ 2147483647 w 6"/>
              <a:gd name="T5" fmla="*/ 0 h 1"/>
              <a:gd name="T6" fmla="*/ 0 60000 65536"/>
              <a:gd name="T7" fmla="*/ 0 60000 65536"/>
              <a:gd name="T8" fmla="*/ 0 60000 65536"/>
              <a:gd name="T9" fmla="*/ 0 w 6"/>
              <a:gd name="T10" fmla="*/ 0 h 1"/>
              <a:gd name="T11" fmla="*/ 6 w 6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1">
                <a:moveTo>
                  <a:pt x="0" y="1"/>
                </a:moveTo>
                <a:lnTo>
                  <a:pt x="2" y="0"/>
                </a:lnTo>
                <a:lnTo>
                  <a:pt x="6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6" name="Freeform 1398"/>
          <xdr:cNvSpPr>
            <a:spLocks/>
          </xdr:cNvSpPr>
        </xdr:nvSpPr>
        <xdr:spPr bwMode="auto">
          <a:xfrm>
            <a:off x="8219905" y="5221314"/>
            <a:ext cx="55312" cy="9707"/>
          </a:xfrm>
          <a:custGeom>
            <a:avLst/>
            <a:gdLst>
              <a:gd name="T0" fmla="*/ 0 w 6"/>
              <a:gd name="T1" fmla="*/ 2147483647 h 1"/>
              <a:gd name="T2" fmla="*/ 2147483647 w 6"/>
              <a:gd name="T3" fmla="*/ 0 h 1"/>
              <a:gd name="T4" fmla="*/ 2147483647 w 6"/>
              <a:gd name="T5" fmla="*/ 0 h 1"/>
              <a:gd name="T6" fmla="*/ 0 60000 65536"/>
              <a:gd name="T7" fmla="*/ 0 60000 65536"/>
              <a:gd name="T8" fmla="*/ 0 60000 65536"/>
              <a:gd name="T9" fmla="*/ 0 w 6"/>
              <a:gd name="T10" fmla="*/ 0 h 1"/>
              <a:gd name="T11" fmla="*/ 6 w 6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1">
                <a:moveTo>
                  <a:pt x="0" y="1"/>
                </a:moveTo>
                <a:lnTo>
                  <a:pt x="2" y="0"/>
                </a:lnTo>
                <a:lnTo>
                  <a:pt x="6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7" name="Line 1399"/>
          <xdr:cNvSpPr>
            <a:spLocks noChangeShapeType="1"/>
          </xdr:cNvSpPr>
        </xdr:nvSpPr>
        <xdr:spPr bwMode="auto">
          <a:xfrm flipV="1">
            <a:off x="8294319" y="5201901"/>
            <a:ext cx="57307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8" name="Freeform 1400"/>
          <xdr:cNvSpPr>
            <a:spLocks/>
          </xdr:cNvSpPr>
        </xdr:nvSpPr>
        <xdr:spPr bwMode="auto">
          <a:xfrm>
            <a:off x="8370728" y="5192194"/>
            <a:ext cx="57307" cy="0"/>
          </a:xfrm>
          <a:custGeom>
            <a:avLst/>
            <a:gdLst>
              <a:gd name="T0" fmla="*/ 0 w 6"/>
              <a:gd name="T1" fmla="*/ 2147483647 w 6"/>
              <a:gd name="T2" fmla="*/ 2147483647 w 6"/>
              <a:gd name="T3" fmla="*/ 0 60000 65536"/>
              <a:gd name="T4" fmla="*/ 0 60000 65536"/>
              <a:gd name="T5" fmla="*/ 0 60000 65536"/>
              <a:gd name="T6" fmla="*/ 0 w 6"/>
              <a:gd name="T7" fmla="*/ 6 w 6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T6" t="0" r="T7" b="0"/>
            <a:pathLst>
              <a:path w="6">
                <a:moveTo>
                  <a:pt x="0" y="0"/>
                </a:moveTo>
                <a:lnTo>
                  <a:pt x="4" y="0"/>
                </a:lnTo>
                <a:lnTo>
                  <a:pt x="6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9" name="Line 1401"/>
          <xdr:cNvSpPr>
            <a:spLocks noChangeShapeType="1"/>
          </xdr:cNvSpPr>
        </xdr:nvSpPr>
        <xdr:spPr bwMode="auto">
          <a:xfrm flipV="1">
            <a:off x="8447136" y="5182489"/>
            <a:ext cx="57307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1402"/>
          <xdr:cNvSpPr>
            <a:spLocks noChangeShapeType="1"/>
          </xdr:cNvSpPr>
        </xdr:nvSpPr>
        <xdr:spPr bwMode="auto">
          <a:xfrm flipV="1">
            <a:off x="8523545" y="5161126"/>
            <a:ext cx="47755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Freeform 1403"/>
          <xdr:cNvSpPr>
            <a:spLocks/>
          </xdr:cNvSpPr>
        </xdr:nvSpPr>
        <xdr:spPr bwMode="auto">
          <a:xfrm>
            <a:off x="7885620" y="5308670"/>
            <a:ext cx="57307" cy="9707"/>
          </a:xfrm>
          <a:custGeom>
            <a:avLst/>
            <a:gdLst>
              <a:gd name="T0" fmla="*/ 2147483647 w 6"/>
              <a:gd name="T1" fmla="*/ 0 h 1"/>
              <a:gd name="T2" fmla="*/ 2147483647 w 6"/>
              <a:gd name="T3" fmla="*/ 2147483647 h 1"/>
              <a:gd name="T4" fmla="*/ 0 w 6"/>
              <a:gd name="T5" fmla="*/ 2147483647 h 1"/>
              <a:gd name="T6" fmla="*/ 0 60000 65536"/>
              <a:gd name="T7" fmla="*/ 0 60000 65536"/>
              <a:gd name="T8" fmla="*/ 0 60000 65536"/>
              <a:gd name="T9" fmla="*/ 0 w 6"/>
              <a:gd name="T10" fmla="*/ 0 h 1"/>
              <a:gd name="T11" fmla="*/ 6 w 6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1">
                <a:moveTo>
                  <a:pt x="6" y="0"/>
                </a:moveTo>
                <a:lnTo>
                  <a:pt x="2" y="1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2" name="Freeform 1404"/>
          <xdr:cNvSpPr>
            <a:spLocks/>
          </xdr:cNvSpPr>
        </xdr:nvSpPr>
        <xdr:spPr bwMode="auto">
          <a:xfrm>
            <a:off x="7809211" y="5318376"/>
            <a:ext cx="57307" cy="9707"/>
          </a:xfrm>
          <a:custGeom>
            <a:avLst/>
            <a:gdLst>
              <a:gd name="T0" fmla="*/ 2147483647 w 6"/>
              <a:gd name="T1" fmla="*/ 0 h 1"/>
              <a:gd name="T2" fmla="*/ 2147483647 w 6"/>
              <a:gd name="T3" fmla="*/ 2147483647 h 1"/>
              <a:gd name="T4" fmla="*/ 0 w 6"/>
              <a:gd name="T5" fmla="*/ 2147483647 h 1"/>
              <a:gd name="T6" fmla="*/ 0 60000 65536"/>
              <a:gd name="T7" fmla="*/ 0 60000 65536"/>
              <a:gd name="T8" fmla="*/ 0 60000 65536"/>
              <a:gd name="T9" fmla="*/ 0 w 6"/>
              <a:gd name="T10" fmla="*/ 0 h 1"/>
              <a:gd name="T11" fmla="*/ 6 w 6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1">
                <a:moveTo>
                  <a:pt x="6" y="0"/>
                </a:moveTo>
                <a:lnTo>
                  <a:pt x="3" y="1"/>
                </a:lnTo>
                <a:lnTo>
                  <a:pt x="0" y="1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3" name="Freeform 1405"/>
          <xdr:cNvSpPr>
            <a:spLocks/>
          </xdr:cNvSpPr>
        </xdr:nvSpPr>
        <xdr:spPr bwMode="auto">
          <a:xfrm>
            <a:off x="7732803" y="5318376"/>
            <a:ext cx="57307" cy="9707"/>
          </a:xfrm>
          <a:custGeom>
            <a:avLst/>
            <a:gdLst>
              <a:gd name="T0" fmla="*/ 2147483647 w 6"/>
              <a:gd name="T1" fmla="*/ 2147483647 h 1"/>
              <a:gd name="T2" fmla="*/ 2147483647 w 6"/>
              <a:gd name="T3" fmla="*/ 2147483647 h 1"/>
              <a:gd name="T4" fmla="*/ 2147483647 w 6"/>
              <a:gd name="T5" fmla="*/ 0 h 1"/>
              <a:gd name="T6" fmla="*/ 0 w 6"/>
              <a:gd name="T7" fmla="*/ 0 h 1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1"/>
              <a:gd name="T14" fmla="*/ 6 w 6"/>
              <a:gd name="T15" fmla="*/ 1 h 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1">
                <a:moveTo>
                  <a:pt x="6" y="1"/>
                </a:moveTo>
                <a:lnTo>
                  <a:pt x="5" y="1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4" name="Freeform 1406"/>
          <xdr:cNvSpPr>
            <a:spLocks/>
          </xdr:cNvSpPr>
        </xdr:nvSpPr>
        <xdr:spPr bwMode="auto">
          <a:xfrm>
            <a:off x="7656395" y="5269845"/>
            <a:ext cx="57307" cy="38825"/>
          </a:xfrm>
          <a:custGeom>
            <a:avLst/>
            <a:gdLst>
              <a:gd name="T0" fmla="*/ 2147483647 w 6"/>
              <a:gd name="T1" fmla="*/ 2147483647 h 4"/>
              <a:gd name="T2" fmla="*/ 2147483647 w 6"/>
              <a:gd name="T3" fmla="*/ 2147483647 h 4"/>
              <a:gd name="T4" fmla="*/ 2147483647 w 6"/>
              <a:gd name="T5" fmla="*/ 2147483647 h 4"/>
              <a:gd name="T6" fmla="*/ 0 w 6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4"/>
              <a:gd name="T14" fmla="*/ 6 w 6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4">
                <a:moveTo>
                  <a:pt x="6" y="4"/>
                </a:moveTo>
                <a:lnTo>
                  <a:pt x="4" y="3"/>
                </a:lnTo>
                <a:lnTo>
                  <a:pt x="2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5" name="Freeform 1407"/>
          <xdr:cNvSpPr>
            <a:spLocks/>
          </xdr:cNvSpPr>
        </xdr:nvSpPr>
        <xdr:spPr bwMode="auto">
          <a:xfrm>
            <a:off x="7599088" y="5192194"/>
            <a:ext cx="38204" cy="58238"/>
          </a:xfrm>
          <a:custGeom>
            <a:avLst/>
            <a:gdLst>
              <a:gd name="T0" fmla="*/ 2147483647 w 4"/>
              <a:gd name="T1" fmla="*/ 2147483647 h 6"/>
              <a:gd name="T2" fmla="*/ 2147483647 w 4"/>
              <a:gd name="T3" fmla="*/ 2147483647 h 6"/>
              <a:gd name="T4" fmla="*/ 0 w 4"/>
              <a:gd name="T5" fmla="*/ 2147483647 h 6"/>
              <a:gd name="T6" fmla="*/ 0 w 4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  <a:gd name="T12" fmla="*/ 0 w 4"/>
              <a:gd name="T13" fmla="*/ 0 h 6"/>
              <a:gd name="T14" fmla="*/ 4 w 4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" h="6">
                <a:moveTo>
                  <a:pt x="4" y="6"/>
                </a:moveTo>
                <a:lnTo>
                  <a:pt x="1" y="3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6" name="Freeform 1408"/>
          <xdr:cNvSpPr>
            <a:spLocks/>
          </xdr:cNvSpPr>
        </xdr:nvSpPr>
        <xdr:spPr bwMode="auto">
          <a:xfrm>
            <a:off x="7570436" y="5112595"/>
            <a:ext cx="9551" cy="58238"/>
          </a:xfrm>
          <a:custGeom>
            <a:avLst/>
            <a:gdLst>
              <a:gd name="T0" fmla="*/ 2147483647 w 1"/>
              <a:gd name="T1" fmla="*/ 2147483647 h 6"/>
              <a:gd name="T2" fmla="*/ 2147483647 w 1"/>
              <a:gd name="T3" fmla="*/ 2147483647 h 6"/>
              <a:gd name="T4" fmla="*/ 0 w 1"/>
              <a:gd name="T5" fmla="*/ 0 h 6"/>
              <a:gd name="T6" fmla="*/ 0 60000 65536"/>
              <a:gd name="T7" fmla="*/ 0 60000 65536"/>
              <a:gd name="T8" fmla="*/ 0 60000 65536"/>
              <a:gd name="T9" fmla="*/ 0 w 1"/>
              <a:gd name="T10" fmla="*/ 0 h 6"/>
              <a:gd name="T11" fmla="*/ 1 w 1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6">
                <a:moveTo>
                  <a:pt x="1" y="6"/>
                </a:moveTo>
                <a:lnTo>
                  <a:pt x="1" y="4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7" name="Line 1409"/>
          <xdr:cNvSpPr>
            <a:spLocks noChangeShapeType="1"/>
          </xdr:cNvSpPr>
        </xdr:nvSpPr>
        <xdr:spPr bwMode="auto">
          <a:xfrm flipV="1">
            <a:off x="7570436" y="5034945"/>
            <a:ext cx="0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1410"/>
          <xdr:cNvSpPr>
            <a:spLocks noChangeShapeType="1"/>
          </xdr:cNvSpPr>
        </xdr:nvSpPr>
        <xdr:spPr bwMode="auto">
          <a:xfrm flipV="1">
            <a:off x="7570436" y="4955346"/>
            <a:ext cx="0" cy="6018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1411"/>
          <xdr:cNvSpPr>
            <a:spLocks noChangeShapeType="1"/>
          </xdr:cNvSpPr>
        </xdr:nvSpPr>
        <xdr:spPr bwMode="auto">
          <a:xfrm flipH="1">
            <a:off x="9027755" y="4984465"/>
            <a:ext cx="57307" cy="3106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0" name="Line 1412"/>
          <xdr:cNvSpPr>
            <a:spLocks noChangeShapeType="1"/>
          </xdr:cNvSpPr>
        </xdr:nvSpPr>
        <xdr:spPr bwMode="auto">
          <a:xfrm flipH="1">
            <a:off x="8951348" y="5025238"/>
            <a:ext cx="57307" cy="3882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1" name="Freeform 1413"/>
          <xdr:cNvSpPr>
            <a:spLocks/>
          </xdr:cNvSpPr>
        </xdr:nvSpPr>
        <xdr:spPr bwMode="auto">
          <a:xfrm>
            <a:off x="8876932" y="5083476"/>
            <a:ext cx="55313" cy="19412"/>
          </a:xfrm>
          <a:custGeom>
            <a:avLst/>
            <a:gdLst>
              <a:gd name="T0" fmla="*/ 2147483647 w 6"/>
              <a:gd name="T1" fmla="*/ 0 h 2"/>
              <a:gd name="T2" fmla="*/ 2147483647 w 6"/>
              <a:gd name="T3" fmla="*/ 2147483647 h 2"/>
              <a:gd name="T4" fmla="*/ 0 w 6"/>
              <a:gd name="T5" fmla="*/ 2147483647 h 2"/>
              <a:gd name="T6" fmla="*/ 0 60000 65536"/>
              <a:gd name="T7" fmla="*/ 0 60000 65536"/>
              <a:gd name="T8" fmla="*/ 0 60000 65536"/>
              <a:gd name="T9" fmla="*/ 0 w 6"/>
              <a:gd name="T10" fmla="*/ 0 h 2"/>
              <a:gd name="T11" fmla="*/ 6 w 6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2">
                <a:moveTo>
                  <a:pt x="6" y="0"/>
                </a:moveTo>
                <a:lnTo>
                  <a:pt x="5" y="1"/>
                </a:lnTo>
                <a:lnTo>
                  <a:pt x="0" y="2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12" name="Line 1414"/>
          <xdr:cNvSpPr>
            <a:spLocks noChangeShapeType="1"/>
          </xdr:cNvSpPr>
        </xdr:nvSpPr>
        <xdr:spPr bwMode="auto">
          <a:xfrm flipH="1">
            <a:off x="8800524" y="5112595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1415"/>
          <xdr:cNvSpPr>
            <a:spLocks noChangeShapeType="1"/>
          </xdr:cNvSpPr>
        </xdr:nvSpPr>
        <xdr:spPr bwMode="auto">
          <a:xfrm flipH="1">
            <a:off x="8733667" y="5132007"/>
            <a:ext cx="47755" cy="970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4" name="Line 1416"/>
          <xdr:cNvSpPr>
            <a:spLocks noChangeShapeType="1"/>
          </xdr:cNvSpPr>
        </xdr:nvSpPr>
        <xdr:spPr bwMode="auto">
          <a:xfrm>
            <a:off x="10171886" y="4759272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5" name="Line 1417"/>
          <xdr:cNvSpPr>
            <a:spLocks noChangeShapeType="1"/>
          </xdr:cNvSpPr>
        </xdr:nvSpPr>
        <xdr:spPr bwMode="auto">
          <a:xfrm>
            <a:off x="10248294" y="4798097"/>
            <a:ext cx="55312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1418"/>
          <xdr:cNvSpPr>
            <a:spLocks noChangeShapeType="1"/>
          </xdr:cNvSpPr>
        </xdr:nvSpPr>
        <xdr:spPr bwMode="auto">
          <a:xfrm flipH="1" flipV="1">
            <a:off x="9837600" y="4563197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7" name="Line 1419"/>
          <xdr:cNvSpPr>
            <a:spLocks noChangeShapeType="1"/>
          </xdr:cNvSpPr>
        </xdr:nvSpPr>
        <xdr:spPr bwMode="auto">
          <a:xfrm flipH="1" flipV="1">
            <a:off x="9761192" y="4524371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8" name="Line 1420"/>
          <xdr:cNvSpPr>
            <a:spLocks noChangeShapeType="1"/>
          </xdr:cNvSpPr>
        </xdr:nvSpPr>
        <xdr:spPr bwMode="auto">
          <a:xfrm flipH="1" flipV="1">
            <a:off x="9684783" y="4473891"/>
            <a:ext cx="57307" cy="4077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9" name="Line 1421"/>
          <xdr:cNvSpPr>
            <a:spLocks noChangeShapeType="1"/>
          </xdr:cNvSpPr>
        </xdr:nvSpPr>
        <xdr:spPr bwMode="auto">
          <a:xfrm flipH="1" flipV="1">
            <a:off x="9608376" y="4435066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1422"/>
          <xdr:cNvSpPr>
            <a:spLocks noChangeShapeType="1"/>
          </xdr:cNvSpPr>
        </xdr:nvSpPr>
        <xdr:spPr bwMode="auto">
          <a:xfrm flipH="1" flipV="1">
            <a:off x="9533960" y="4386535"/>
            <a:ext cx="57307" cy="3882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1423"/>
          <xdr:cNvSpPr>
            <a:spLocks noChangeShapeType="1"/>
          </xdr:cNvSpPr>
        </xdr:nvSpPr>
        <xdr:spPr bwMode="auto">
          <a:xfrm flipH="1" flipV="1">
            <a:off x="9457552" y="4347709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2" name="Line 1424"/>
          <xdr:cNvSpPr>
            <a:spLocks noChangeShapeType="1"/>
          </xdr:cNvSpPr>
        </xdr:nvSpPr>
        <xdr:spPr bwMode="auto">
          <a:xfrm flipH="1" flipV="1">
            <a:off x="9381144" y="4297228"/>
            <a:ext cx="57307" cy="40776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3" name="Line 1425"/>
          <xdr:cNvSpPr>
            <a:spLocks noChangeShapeType="1"/>
          </xdr:cNvSpPr>
        </xdr:nvSpPr>
        <xdr:spPr bwMode="auto">
          <a:xfrm flipH="1" flipV="1">
            <a:off x="9304735" y="4258403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4" name="Line 1426"/>
          <xdr:cNvSpPr>
            <a:spLocks noChangeShapeType="1"/>
          </xdr:cNvSpPr>
        </xdr:nvSpPr>
        <xdr:spPr bwMode="auto">
          <a:xfrm flipH="1" flipV="1">
            <a:off x="9228328" y="4219578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1427"/>
          <xdr:cNvSpPr>
            <a:spLocks noChangeShapeType="1"/>
          </xdr:cNvSpPr>
        </xdr:nvSpPr>
        <xdr:spPr bwMode="auto">
          <a:xfrm flipH="1" flipV="1">
            <a:off x="9151919" y="4171046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6" name="Line 1428"/>
          <xdr:cNvSpPr>
            <a:spLocks noChangeShapeType="1"/>
          </xdr:cNvSpPr>
        </xdr:nvSpPr>
        <xdr:spPr bwMode="auto">
          <a:xfrm flipH="1" flipV="1">
            <a:off x="9075511" y="4130273"/>
            <a:ext cx="57307" cy="3106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7" name="Line 1429"/>
          <xdr:cNvSpPr>
            <a:spLocks noChangeShapeType="1"/>
          </xdr:cNvSpPr>
        </xdr:nvSpPr>
        <xdr:spPr bwMode="auto">
          <a:xfrm flipH="1" flipV="1">
            <a:off x="8999102" y="4091447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1430"/>
          <xdr:cNvSpPr>
            <a:spLocks noChangeShapeType="1"/>
          </xdr:cNvSpPr>
        </xdr:nvSpPr>
        <xdr:spPr bwMode="auto">
          <a:xfrm flipH="1" flipV="1">
            <a:off x="7856966" y="3099419"/>
            <a:ext cx="57307" cy="5048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Freeform 1431"/>
          <xdr:cNvSpPr>
            <a:spLocks/>
          </xdr:cNvSpPr>
        </xdr:nvSpPr>
        <xdr:spPr bwMode="auto">
          <a:xfrm>
            <a:off x="7780559" y="3021769"/>
            <a:ext cx="57307" cy="58238"/>
          </a:xfrm>
          <a:custGeom>
            <a:avLst/>
            <a:gdLst>
              <a:gd name="T0" fmla="*/ 2147483647 w 6"/>
              <a:gd name="T1" fmla="*/ 2147483647 h 6"/>
              <a:gd name="T2" fmla="*/ 2147483647 w 6"/>
              <a:gd name="T3" fmla="*/ 2147483647 h 6"/>
              <a:gd name="T4" fmla="*/ 0 w 6"/>
              <a:gd name="T5" fmla="*/ 0 h 6"/>
              <a:gd name="T6" fmla="*/ 0 60000 65536"/>
              <a:gd name="T7" fmla="*/ 0 60000 65536"/>
              <a:gd name="T8" fmla="*/ 0 60000 65536"/>
              <a:gd name="T9" fmla="*/ 0 w 6"/>
              <a:gd name="T10" fmla="*/ 0 h 6"/>
              <a:gd name="T11" fmla="*/ 6 w 6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6">
                <a:moveTo>
                  <a:pt x="6" y="6"/>
                </a:move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0" name="Freeform 1432"/>
          <xdr:cNvSpPr>
            <a:spLocks/>
          </xdr:cNvSpPr>
        </xdr:nvSpPr>
        <xdr:spPr bwMode="auto">
          <a:xfrm>
            <a:off x="7751904" y="2944118"/>
            <a:ext cx="9551" cy="58238"/>
          </a:xfrm>
          <a:custGeom>
            <a:avLst/>
            <a:gdLst>
              <a:gd name="T0" fmla="*/ 2147483647 w 1"/>
              <a:gd name="T1" fmla="*/ 2147483647 h 6"/>
              <a:gd name="T2" fmla="*/ 2147483647 w 1"/>
              <a:gd name="T3" fmla="*/ 2147483647 h 6"/>
              <a:gd name="T4" fmla="*/ 0 w 1"/>
              <a:gd name="T5" fmla="*/ 2147483647 h 6"/>
              <a:gd name="T6" fmla="*/ 0 w 1"/>
              <a:gd name="T7" fmla="*/ 2147483647 h 6"/>
              <a:gd name="T8" fmla="*/ 0 w 1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6"/>
              <a:gd name="T17" fmla="*/ 1 w 1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6">
                <a:moveTo>
                  <a:pt x="1" y="6"/>
                </a:moveTo>
                <a:lnTo>
                  <a:pt x="1" y="4"/>
                </a:lnTo>
                <a:lnTo>
                  <a:pt x="0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1" name="Line 1433"/>
          <xdr:cNvSpPr>
            <a:spLocks noChangeShapeType="1"/>
          </xdr:cNvSpPr>
        </xdr:nvSpPr>
        <xdr:spPr bwMode="auto">
          <a:xfrm flipH="1" flipV="1">
            <a:off x="7742355" y="2864518"/>
            <a:ext cx="9551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1434"/>
          <xdr:cNvSpPr>
            <a:spLocks noChangeShapeType="1"/>
          </xdr:cNvSpPr>
        </xdr:nvSpPr>
        <xdr:spPr bwMode="auto">
          <a:xfrm flipH="1" flipV="1">
            <a:off x="7732803" y="2786869"/>
            <a:ext cx="9551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Freeform 1435"/>
          <xdr:cNvSpPr>
            <a:spLocks/>
          </xdr:cNvSpPr>
        </xdr:nvSpPr>
        <xdr:spPr bwMode="auto">
          <a:xfrm>
            <a:off x="7723252" y="2707270"/>
            <a:ext cx="9551" cy="58238"/>
          </a:xfrm>
          <a:custGeom>
            <a:avLst/>
            <a:gdLst>
              <a:gd name="T0" fmla="*/ 2147483647 w 1"/>
              <a:gd name="T1" fmla="*/ 2147483647 h 6"/>
              <a:gd name="T2" fmla="*/ 0 w 1"/>
              <a:gd name="T3" fmla="*/ 2147483647 h 6"/>
              <a:gd name="T4" fmla="*/ 0 w 1"/>
              <a:gd name="T5" fmla="*/ 0 h 6"/>
              <a:gd name="T6" fmla="*/ 0 60000 65536"/>
              <a:gd name="T7" fmla="*/ 0 60000 65536"/>
              <a:gd name="T8" fmla="*/ 0 60000 65536"/>
              <a:gd name="T9" fmla="*/ 0 w 1"/>
              <a:gd name="T10" fmla="*/ 0 h 6"/>
              <a:gd name="T11" fmla="*/ 1 w 1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6">
                <a:moveTo>
                  <a:pt x="1" y="6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4" name="Line 1436"/>
          <xdr:cNvSpPr>
            <a:spLocks noChangeShapeType="1"/>
          </xdr:cNvSpPr>
        </xdr:nvSpPr>
        <xdr:spPr bwMode="auto">
          <a:xfrm flipV="1">
            <a:off x="7723252" y="2629619"/>
            <a:ext cx="0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5" name="Freeform 1437"/>
          <xdr:cNvSpPr>
            <a:spLocks/>
          </xdr:cNvSpPr>
        </xdr:nvSpPr>
        <xdr:spPr bwMode="auto">
          <a:xfrm>
            <a:off x="7713700" y="2550020"/>
            <a:ext cx="9551" cy="60187"/>
          </a:xfrm>
          <a:custGeom>
            <a:avLst/>
            <a:gdLst>
              <a:gd name="T0" fmla="*/ 2147483647 w 1"/>
              <a:gd name="T1" fmla="*/ 2147483647 h 6"/>
              <a:gd name="T2" fmla="*/ 0 w 1"/>
              <a:gd name="T3" fmla="*/ 2147483647 h 6"/>
              <a:gd name="T4" fmla="*/ 0 w 1"/>
              <a:gd name="T5" fmla="*/ 0 h 6"/>
              <a:gd name="T6" fmla="*/ 0 60000 65536"/>
              <a:gd name="T7" fmla="*/ 0 60000 65536"/>
              <a:gd name="T8" fmla="*/ 0 60000 65536"/>
              <a:gd name="T9" fmla="*/ 0 w 1"/>
              <a:gd name="T10" fmla="*/ 0 h 6"/>
              <a:gd name="T11" fmla="*/ 1 w 1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6">
                <a:moveTo>
                  <a:pt x="1" y="6"/>
                </a:move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6" name="Line 1438"/>
          <xdr:cNvSpPr>
            <a:spLocks noChangeShapeType="1"/>
          </xdr:cNvSpPr>
        </xdr:nvSpPr>
        <xdr:spPr bwMode="auto">
          <a:xfrm flipH="1" flipV="1">
            <a:off x="7694599" y="2472370"/>
            <a:ext cx="19103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1439"/>
          <xdr:cNvSpPr>
            <a:spLocks noChangeShapeType="1"/>
          </xdr:cNvSpPr>
        </xdr:nvSpPr>
        <xdr:spPr bwMode="auto">
          <a:xfrm flipH="1" flipV="1">
            <a:off x="7685048" y="2392770"/>
            <a:ext cx="9551" cy="6018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8" name="Line 1440"/>
          <xdr:cNvSpPr>
            <a:spLocks noChangeShapeType="1"/>
          </xdr:cNvSpPr>
        </xdr:nvSpPr>
        <xdr:spPr bwMode="auto">
          <a:xfrm flipH="1" flipV="1">
            <a:off x="7665946" y="2315120"/>
            <a:ext cx="9551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9" name="Line 1441"/>
          <xdr:cNvSpPr>
            <a:spLocks noChangeShapeType="1"/>
          </xdr:cNvSpPr>
        </xdr:nvSpPr>
        <xdr:spPr bwMode="auto">
          <a:xfrm flipH="1" flipV="1">
            <a:off x="7656395" y="2235521"/>
            <a:ext cx="9551" cy="60187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Freeform 1442"/>
          <xdr:cNvSpPr>
            <a:spLocks/>
          </xdr:cNvSpPr>
        </xdr:nvSpPr>
        <xdr:spPr bwMode="auto">
          <a:xfrm>
            <a:off x="7627742" y="2157871"/>
            <a:ext cx="28652" cy="58238"/>
          </a:xfrm>
          <a:custGeom>
            <a:avLst/>
            <a:gdLst>
              <a:gd name="T0" fmla="*/ 2147483647 w 3"/>
              <a:gd name="T1" fmla="*/ 2147483647 h 6"/>
              <a:gd name="T2" fmla="*/ 2147483647 w 3"/>
              <a:gd name="T3" fmla="*/ 2147483647 h 6"/>
              <a:gd name="T4" fmla="*/ 2147483647 w 3"/>
              <a:gd name="T5" fmla="*/ 2147483647 h 6"/>
              <a:gd name="T6" fmla="*/ 0 w 3"/>
              <a:gd name="T7" fmla="*/ 2147483647 h 6"/>
              <a:gd name="T8" fmla="*/ 0 w 3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"/>
              <a:gd name="T16" fmla="*/ 0 h 6"/>
              <a:gd name="T17" fmla="*/ 3 w 3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" h="6">
                <a:moveTo>
                  <a:pt x="3" y="6"/>
                </a:moveTo>
                <a:lnTo>
                  <a:pt x="2" y="5"/>
                </a:lnTo>
                <a:lnTo>
                  <a:pt x="1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1" name="Freeform 1443"/>
          <xdr:cNvSpPr>
            <a:spLocks/>
          </xdr:cNvSpPr>
        </xdr:nvSpPr>
        <xdr:spPr bwMode="auto">
          <a:xfrm>
            <a:off x="7551333" y="2128752"/>
            <a:ext cx="57307" cy="19412"/>
          </a:xfrm>
          <a:custGeom>
            <a:avLst/>
            <a:gdLst>
              <a:gd name="T0" fmla="*/ 2147483647 w 6"/>
              <a:gd name="T1" fmla="*/ 2147483647 h 2"/>
              <a:gd name="T2" fmla="*/ 2147483647 w 6"/>
              <a:gd name="T3" fmla="*/ 2147483647 h 2"/>
              <a:gd name="T4" fmla="*/ 2147483647 w 6"/>
              <a:gd name="T5" fmla="*/ 2147483647 h 2"/>
              <a:gd name="T6" fmla="*/ 0 w 6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2"/>
              <a:gd name="T14" fmla="*/ 6 w 6"/>
              <a:gd name="T15" fmla="*/ 2 h 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2">
                <a:moveTo>
                  <a:pt x="6" y="2"/>
                </a:moveTo>
                <a:lnTo>
                  <a:pt x="5" y="1"/>
                </a:lnTo>
                <a:lnTo>
                  <a:pt x="3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2" name="Line 1444"/>
          <xdr:cNvSpPr>
            <a:spLocks noChangeShapeType="1"/>
          </xdr:cNvSpPr>
        </xdr:nvSpPr>
        <xdr:spPr bwMode="auto">
          <a:xfrm flipH="1" flipV="1">
            <a:off x="7476918" y="2109340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3" name="Freeform 1445"/>
          <xdr:cNvSpPr>
            <a:spLocks/>
          </xdr:cNvSpPr>
        </xdr:nvSpPr>
        <xdr:spPr bwMode="auto">
          <a:xfrm>
            <a:off x="7400511" y="2078272"/>
            <a:ext cx="57307" cy="21361"/>
          </a:xfrm>
          <a:custGeom>
            <a:avLst/>
            <a:gdLst>
              <a:gd name="T0" fmla="*/ 2147483647 w 6"/>
              <a:gd name="T1" fmla="*/ 2147483647 h 2"/>
              <a:gd name="T2" fmla="*/ 2147483647 w 6"/>
              <a:gd name="T3" fmla="*/ 2147483647 h 2"/>
              <a:gd name="T4" fmla="*/ 0 w 6"/>
              <a:gd name="T5" fmla="*/ 0 h 2"/>
              <a:gd name="T6" fmla="*/ 0 60000 65536"/>
              <a:gd name="T7" fmla="*/ 0 60000 65536"/>
              <a:gd name="T8" fmla="*/ 0 60000 65536"/>
              <a:gd name="T9" fmla="*/ 0 w 6"/>
              <a:gd name="T10" fmla="*/ 0 h 2"/>
              <a:gd name="T11" fmla="*/ 6 w 6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6" h="2">
                <a:moveTo>
                  <a:pt x="6" y="2"/>
                </a:moveTo>
                <a:lnTo>
                  <a:pt x="4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4" name="Line 1446"/>
          <xdr:cNvSpPr>
            <a:spLocks noChangeShapeType="1"/>
          </xdr:cNvSpPr>
        </xdr:nvSpPr>
        <xdr:spPr bwMode="auto">
          <a:xfrm flipH="1" flipV="1">
            <a:off x="7324102" y="2049153"/>
            <a:ext cx="57307" cy="19412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Freeform 1447"/>
          <xdr:cNvSpPr>
            <a:spLocks/>
          </xdr:cNvSpPr>
        </xdr:nvSpPr>
        <xdr:spPr bwMode="auto">
          <a:xfrm>
            <a:off x="7285898" y="2029741"/>
            <a:ext cx="19103" cy="9707"/>
          </a:xfrm>
          <a:custGeom>
            <a:avLst/>
            <a:gdLst>
              <a:gd name="T0" fmla="*/ 2147483647 w 2"/>
              <a:gd name="T1" fmla="*/ 2147483647 h 1"/>
              <a:gd name="T2" fmla="*/ 2147483647 w 2"/>
              <a:gd name="T3" fmla="*/ 2147483647 h 1"/>
              <a:gd name="T4" fmla="*/ 0 w 2"/>
              <a:gd name="T5" fmla="*/ 0 h 1"/>
              <a:gd name="T6" fmla="*/ 0 60000 65536"/>
              <a:gd name="T7" fmla="*/ 0 60000 65536"/>
              <a:gd name="T8" fmla="*/ 0 60000 65536"/>
              <a:gd name="T9" fmla="*/ 0 w 2"/>
              <a:gd name="T10" fmla="*/ 0 h 1"/>
              <a:gd name="T11" fmla="*/ 2 w 2"/>
              <a:gd name="T12" fmla="*/ 1 h 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" h="1">
                <a:moveTo>
                  <a:pt x="2" y="1"/>
                </a:move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6" name="Line 1448"/>
          <xdr:cNvSpPr>
            <a:spLocks noChangeShapeType="1"/>
          </xdr:cNvSpPr>
        </xdr:nvSpPr>
        <xdr:spPr bwMode="auto">
          <a:xfrm flipH="1" flipV="1">
            <a:off x="5971843" y="1136723"/>
            <a:ext cx="57307" cy="48531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7" name="Freeform 1449"/>
          <xdr:cNvSpPr>
            <a:spLocks/>
          </xdr:cNvSpPr>
        </xdr:nvSpPr>
        <xdr:spPr bwMode="auto">
          <a:xfrm>
            <a:off x="5933639" y="1068780"/>
            <a:ext cx="19103" cy="58238"/>
          </a:xfrm>
          <a:custGeom>
            <a:avLst/>
            <a:gdLst>
              <a:gd name="T0" fmla="*/ 2147483647 w 2"/>
              <a:gd name="T1" fmla="*/ 2147483647 h 6"/>
              <a:gd name="T2" fmla="*/ 2147483647 w 2"/>
              <a:gd name="T3" fmla="*/ 2147483647 h 6"/>
              <a:gd name="T4" fmla="*/ 2147483647 w 2"/>
              <a:gd name="T5" fmla="*/ 2147483647 h 6"/>
              <a:gd name="T6" fmla="*/ 0 w 2"/>
              <a:gd name="T7" fmla="*/ 2147483647 h 6"/>
              <a:gd name="T8" fmla="*/ 0 w 2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6"/>
              <a:gd name="T17" fmla="*/ 2 w 2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6">
                <a:moveTo>
                  <a:pt x="2" y="6"/>
                </a:moveTo>
                <a:lnTo>
                  <a:pt x="2" y="5"/>
                </a:lnTo>
                <a:lnTo>
                  <a:pt x="1" y="4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8" name="Freeform 1450"/>
          <xdr:cNvSpPr>
            <a:spLocks/>
          </xdr:cNvSpPr>
        </xdr:nvSpPr>
        <xdr:spPr bwMode="auto">
          <a:xfrm>
            <a:off x="5914538" y="989180"/>
            <a:ext cx="19103" cy="58238"/>
          </a:xfrm>
          <a:custGeom>
            <a:avLst/>
            <a:gdLst>
              <a:gd name="T0" fmla="*/ 2147483647 w 2"/>
              <a:gd name="T1" fmla="*/ 2147483647 h 6"/>
              <a:gd name="T2" fmla="*/ 2147483647 w 2"/>
              <a:gd name="T3" fmla="*/ 2147483647 h 6"/>
              <a:gd name="T4" fmla="*/ 0 w 2"/>
              <a:gd name="T5" fmla="*/ 2147483647 h 6"/>
              <a:gd name="T6" fmla="*/ 0 w 2"/>
              <a:gd name="T7" fmla="*/ 2147483647 h 6"/>
              <a:gd name="T8" fmla="*/ 0 w 2"/>
              <a:gd name="T9" fmla="*/ 2147483647 h 6"/>
              <a:gd name="T10" fmla="*/ 0 w 2"/>
              <a:gd name="T11" fmla="*/ 0 h 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"/>
              <a:gd name="T19" fmla="*/ 0 h 6"/>
              <a:gd name="T20" fmla="*/ 2 w 2"/>
              <a:gd name="T21" fmla="*/ 6 h 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" h="6">
                <a:moveTo>
                  <a:pt x="2" y="6"/>
                </a:moveTo>
                <a:lnTo>
                  <a:pt x="1" y="4"/>
                </a:lnTo>
                <a:lnTo>
                  <a:pt x="0" y="3"/>
                </a:lnTo>
                <a:lnTo>
                  <a:pt x="0" y="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9" name="Freeform 1451"/>
          <xdr:cNvSpPr>
            <a:spLocks/>
          </xdr:cNvSpPr>
        </xdr:nvSpPr>
        <xdr:spPr bwMode="auto">
          <a:xfrm>
            <a:off x="5904986" y="911530"/>
            <a:ext cx="9551" cy="58238"/>
          </a:xfrm>
          <a:custGeom>
            <a:avLst/>
            <a:gdLst>
              <a:gd name="T0" fmla="*/ 2147483647 w 1"/>
              <a:gd name="T1" fmla="*/ 2147483647 h 6"/>
              <a:gd name="T2" fmla="*/ 2147483647 w 1"/>
              <a:gd name="T3" fmla="*/ 2147483647 h 6"/>
              <a:gd name="T4" fmla="*/ 0 w 1"/>
              <a:gd name="T5" fmla="*/ 2147483647 h 6"/>
              <a:gd name="T6" fmla="*/ 0 w 1"/>
              <a:gd name="T7" fmla="*/ 2147483647 h 6"/>
              <a:gd name="T8" fmla="*/ 0 w 1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6"/>
              <a:gd name="T17" fmla="*/ 1 w 1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6">
                <a:moveTo>
                  <a:pt x="1" y="6"/>
                </a:moveTo>
                <a:lnTo>
                  <a:pt x="1" y="5"/>
                </a:lnTo>
                <a:lnTo>
                  <a:pt x="0" y="3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0" name="Freeform 1452"/>
          <xdr:cNvSpPr>
            <a:spLocks/>
          </xdr:cNvSpPr>
        </xdr:nvSpPr>
        <xdr:spPr bwMode="auto">
          <a:xfrm>
            <a:off x="5866782" y="831931"/>
            <a:ext cx="38204" cy="60187"/>
          </a:xfrm>
          <a:custGeom>
            <a:avLst/>
            <a:gdLst>
              <a:gd name="T0" fmla="*/ 2147483647 w 4"/>
              <a:gd name="T1" fmla="*/ 2147483647 h 6"/>
              <a:gd name="T2" fmla="*/ 2147483647 w 4"/>
              <a:gd name="T3" fmla="*/ 2147483647 h 6"/>
              <a:gd name="T4" fmla="*/ 2147483647 w 4"/>
              <a:gd name="T5" fmla="*/ 2147483647 h 6"/>
              <a:gd name="T6" fmla="*/ 2147483647 w 4"/>
              <a:gd name="T7" fmla="*/ 2147483647 h 6"/>
              <a:gd name="T8" fmla="*/ 0 w 4"/>
              <a:gd name="T9" fmla="*/ 0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"/>
              <a:gd name="T16" fmla="*/ 0 h 6"/>
              <a:gd name="T17" fmla="*/ 4 w 4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" h="6">
                <a:moveTo>
                  <a:pt x="4" y="6"/>
                </a:moveTo>
                <a:lnTo>
                  <a:pt x="3" y="4"/>
                </a:lnTo>
                <a:lnTo>
                  <a:pt x="2" y="3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1" name="Freeform 1453"/>
          <xdr:cNvSpPr>
            <a:spLocks/>
          </xdr:cNvSpPr>
        </xdr:nvSpPr>
        <xdr:spPr bwMode="auto">
          <a:xfrm>
            <a:off x="5799925" y="773692"/>
            <a:ext cx="57307" cy="38825"/>
          </a:xfrm>
          <a:custGeom>
            <a:avLst/>
            <a:gdLst>
              <a:gd name="T0" fmla="*/ 2147483647 w 6"/>
              <a:gd name="T1" fmla="*/ 2147483647 h 4"/>
              <a:gd name="T2" fmla="*/ 2147483647 w 6"/>
              <a:gd name="T3" fmla="*/ 2147483647 h 4"/>
              <a:gd name="T4" fmla="*/ 2147483647 w 6"/>
              <a:gd name="T5" fmla="*/ 0 h 4"/>
              <a:gd name="T6" fmla="*/ 0 w 6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4"/>
              <a:gd name="T14" fmla="*/ 6 w 6"/>
              <a:gd name="T15" fmla="*/ 4 h 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4">
                <a:moveTo>
                  <a:pt x="6" y="4"/>
                </a:moveTo>
                <a:lnTo>
                  <a:pt x="4" y="2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2" name="Line 1460"/>
          <xdr:cNvSpPr>
            <a:spLocks noChangeShapeType="1"/>
          </xdr:cNvSpPr>
        </xdr:nvSpPr>
        <xdr:spPr bwMode="auto">
          <a:xfrm>
            <a:off x="5362571" y="2963531"/>
            <a:ext cx="0" cy="14559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1461"/>
          <xdr:cNvSpPr>
            <a:spLocks noChangeShapeType="1"/>
          </xdr:cNvSpPr>
        </xdr:nvSpPr>
        <xdr:spPr bwMode="auto">
          <a:xfrm>
            <a:off x="5314815" y="3767242"/>
            <a:ext cx="28652" cy="1941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4" name="Line 1462"/>
          <xdr:cNvSpPr>
            <a:spLocks noChangeShapeType="1"/>
          </xdr:cNvSpPr>
        </xdr:nvSpPr>
        <xdr:spPr bwMode="auto">
          <a:xfrm>
            <a:off x="5333918" y="3776948"/>
            <a:ext cx="47755" cy="1941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5" name="Line 1463"/>
          <xdr:cNvSpPr>
            <a:spLocks noChangeShapeType="1"/>
          </xdr:cNvSpPr>
        </xdr:nvSpPr>
        <xdr:spPr bwMode="auto">
          <a:xfrm>
            <a:off x="5381674" y="3796360"/>
            <a:ext cx="0" cy="5048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1464"/>
          <xdr:cNvSpPr>
            <a:spLocks noChangeShapeType="1"/>
          </xdr:cNvSpPr>
        </xdr:nvSpPr>
        <xdr:spPr bwMode="auto">
          <a:xfrm>
            <a:off x="5381674" y="3837136"/>
            <a:ext cx="66857" cy="970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1465"/>
          <xdr:cNvSpPr>
            <a:spLocks noChangeShapeType="1"/>
          </xdr:cNvSpPr>
        </xdr:nvSpPr>
        <xdr:spPr bwMode="auto">
          <a:xfrm>
            <a:off x="5448530" y="3837136"/>
            <a:ext cx="9551" cy="4853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8" name="Rectangle 1502"/>
          <xdr:cNvSpPr>
            <a:spLocks noChangeArrowheads="1"/>
          </xdr:cNvSpPr>
        </xdr:nvSpPr>
        <xdr:spPr bwMode="auto">
          <a:xfrm>
            <a:off x="1046215" y="3000078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西大泉</a:t>
            </a:r>
          </a:p>
        </xdr:txBody>
      </xdr:sp>
      <xdr:sp macro="" textlink="">
        <xdr:nvSpPr>
          <xdr:cNvPr id="1464" name="Rectangle 1509"/>
          <xdr:cNvSpPr>
            <a:spLocks noChangeArrowheads="1"/>
          </xdr:cNvSpPr>
        </xdr:nvSpPr>
        <xdr:spPr bwMode="auto">
          <a:xfrm>
            <a:off x="369414" y="2025585"/>
            <a:ext cx="884226" cy="21983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72000" tIns="0" rIns="72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西大泉町</a:t>
            </a:r>
          </a:p>
        </xdr:txBody>
      </xdr:sp>
      <xdr:sp macro="" textlink="">
        <xdr:nvSpPr>
          <xdr:cNvPr id="1471" name="Rectangle 1516"/>
          <xdr:cNvSpPr>
            <a:spLocks noChangeArrowheads="1"/>
          </xdr:cNvSpPr>
        </xdr:nvSpPr>
        <xdr:spPr bwMode="auto">
          <a:xfrm>
            <a:off x="2129839" y="1987763"/>
            <a:ext cx="95545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大泉学園町</a:t>
            </a:r>
          </a:p>
        </xdr:txBody>
      </xdr:sp>
      <xdr:sp macro="" textlink="">
        <xdr:nvSpPr>
          <xdr:cNvPr id="1476" name="Rectangle 1540"/>
          <xdr:cNvSpPr>
            <a:spLocks noChangeArrowheads="1"/>
          </xdr:cNvSpPr>
        </xdr:nvSpPr>
        <xdr:spPr bwMode="auto">
          <a:xfrm>
            <a:off x="4398208" y="5466828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南田中</a:t>
            </a:r>
          </a:p>
        </xdr:txBody>
      </xdr:sp>
      <xdr:sp macro="" textlink="">
        <xdr:nvSpPr>
          <xdr:cNvPr id="1477" name="Rectangle 1541"/>
          <xdr:cNvSpPr>
            <a:spLocks noChangeArrowheads="1"/>
          </xdr:cNvSpPr>
        </xdr:nvSpPr>
        <xdr:spPr bwMode="auto">
          <a:xfrm rot="21164205">
            <a:off x="885550" y="4120567"/>
            <a:ext cx="200571" cy="6018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78" name="Line 1552"/>
          <xdr:cNvSpPr>
            <a:spLocks noChangeShapeType="1"/>
          </xdr:cNvSpPr>
        </xdr:nvSpPr>
        <xdr:spPr bwMode="auto">
          <a:xfrm>
            <a:off x="5200203" y="2619913"/>
            <a:ext cx="9551" cy="6794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9" name="Rectangle 1553"/>
          <xdr:cNvSpPr>
            <a:spLocks noChangeArrowheads="1"/>
          </xdr:cNvSpPr>
        </xdr:nvSpPr>
        <xdr:spPr bwMode="auto">
          <a:xfrm rot="875147">
            <a:off x="4000761" y="4602022"/>
            <a:ext cx="198578" cy="6018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0" name="Rectangle 1568"/>
          <xdr:cNvSpPr>
            <a:spLocks noChangeArrowheads="1"/>
          </xdr:cNvSpPr>
        </xdr:nvSpPr>
        <xdr:spPr bwMode="auto">
          <a:xfrm rot="21473192">
            <a:off x="5914538" y="5407681"/>
            <a:ext cx="200571" cy="582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1" name="Rectangle 1576"/>
          <xdr:cNvSpPr>
            <a:spLocks noChangeArrowheads="1"/>
          </xdr:cNvSpPr>
        </xdr:nvSpPr>
        <xdr:spPr bwMode="auto">
          <a:xfrm rot="2085386">
            <a:off x="4846815" y="4916521"/>
            <a:ext cx="200571" cy="582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2" name="Rectangle 1577"/>
          <xdr:cNvSpPr>
            <a:spLocks noChangeArrowheads="1"/>
          </xdr:cNvSpPr>
        </xdr:nvSpPr>
        <xdr:spPr bwMode="auto">
          <a:xfrm rot="323359">
            <a:off x="3742884" y="6506479"/>
            <a:ext cx="200571" cy="6018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3" name="Rectangle 1578"/>
          <xdr:cNvSpPr>
            <a:spLocks noChangeArrowheads="1"/>
          </xdr:cNvSpPr>
        </xdr:nvSpPr>
        <xdr:spPr bwMode="auto">
          <a:xfrm rot="323359">
            <a:off x="2875733" y="6399710"/>
            <a:ext cx="200571" cy="582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4" name="Rectangle 1579"/>
          <xdr:cNvSpPr>
            <a:spLocks noChangeArrowheads="1"/>
          </xdr:cNvSpPr>
        </xdr:nvSpPr>
        <xdr:spPr bwMode="auto">
          <a:xfrm rot="323359">
            <a:off x="1561678" y="6252167"/>
            <a:ext cx="200571" cy="582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5" name="Freeform 1586"/>
          <xdr:cNvSpPr>
            <a:spLocks/>
          </xdr:cNvSpPr>
        </xdr:nvSpPr>
        <xdr:spPr bwMode="auto">
          <a:xfrm>
            <a:off x="4734197" y="4042916"/>
            <a:ext cx="179476" cy="19412"/>
          </a:xfrm>
          <a:custGeom>
            <a:avLst/>
            <a:gdLst>
              <a:gd name="T0" fmla="*/ 2147483647 w 19"/>
              <a:gd name="T1" fmla="*/ 2147483647 h 2"/>
              <a:gd name="T2" fmla="*/ 2147483647 w 19"/>
              <a:gd name="T3" fmla="*/ 2147483647 h 2"/>
              <a:gd name="T4" fmla="*/ 2147483647 w 19"/>
              <a:gd name="T5" fmla="*/ 2147483647 h 2"/>
              <a:gd name="T6" fmla="*/ 2147483647 w 19"/>
              <a:gd name="T7" fmla="*/ 2147483647 h 2"/>
              <a:gd name="T8" fmla="*/ 0 w 19"/>
              <a:gd name="T9" fmla="*/ 0 h 2"/>
              <a:gd name="T10" fmla="*/ 0 w 19"/>
              <a:gd name="T11" fmla="*/ 0 h 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9"/>
              <a:gd name="T19" fmla="*/ 0 h 2"/>
              <a:gd name="T20" fmla="*/ 19 w 19"/>
              <a:gd name="T21" fmla="*/ 2 h 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9" h="2">
                <a:moveTo>
                  <a:pt x="19" y="2"/>
                </a:moveTo>
                <a:lnTo>
                  <a:pt x="18" y="2"/>
                </a:lnTo>
                <a:lnTo>
                  <a:pt x="16" y="2"/>
                </a:lnTo>
                <a:lnTo>
                  <a:pt x="7" y="1"/>
                </a:lnTo>
                <a:lnTo>
                  <a:pt x="0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6" name="Line 1587"/>
          <xdr:cNvSpPr>
            <a:spLocks noChangeShapeType="1"/>
          </xdr:cNvSpPr>
        </xdr:nvSpPr>
        <xdr:spPr bwMode="auto">
          <a:xfrm>
            <a:off x="5123795" y="4072035"/>
            <a:ext cx="66857" cy="970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7" name="Line 1613"/>
          <xdr:cNvSpPr>
            <a:spLocks noChangeShapeType="1"/>
          </xdr:cNvSpPr>
        </xdr:nvSpPr>
        <xdr:spPr bwMode="auto">
          <a:xfrm>
            <a:off x="6800789" y="2196695"/>
            <a:ext cx="5730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Rectangle 1627"/>
          <xdr:cNvSpPr>
            <a:spLocks noChangeArrowheads="1"/>
          </xdr:cNvSpPr>
        </xdr:nvSpPr>
        <xdr:spPr bwMode="auto">
          <a:xfrm rot="5400000">
            <a:off x="7374028" y="4823803"/>
            <a:ext cx="205780" cy="5730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89" name="Line 1628"/>
          <xdr:cNvSpPr>
            <a:spLocks noChangeShapeType="1"/>
          </xdr:cNvSpPr>
        </xdr:nvSpPr>
        <xdr:spPr bwMode="auto">
          <a:xfrm flipV="1">
            <a:off x="7570436" y="4877695"/>
            <a:ext cx="0" cy="58238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0" name="Rectangle 1661"/>
          <xdr:cNvSpPr>
            <a:spLocks noChangeArrowheads="1"/>
          </xdr:cNvSpPr>
        </xdr:nvSpPr>
        <xdr:spPr bwMode="auto">
          <a:xfrm rot="21226743">
            <a:off x="7887764" y="5211493"/>
            <a:ext cx="200571" cy="966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91" name="Rectangle 1679"/>
          <xdr:cNvSpPr>
            <a:spLocks noChangeArrowheads="1"/>
          </xdr:cNvSpPr>
        </xdr:nvSpPr>
        <xdr:spPr bwMode="auto">
          <a:xfrm rot="21226743">
            <a:off x="8542646" y="5122301"/>
            <a:ext cx="200571" cy="6018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92" name="Rectangle 1681"/>
          <xdr:cNvSpPr>
            <a:spLocks noChangeArrowheads="1"/>
          </xdr:cNvSpPr>
        </xdr:nvSpPr>
        <xdr:spPr bwMode="auto">
          <a:xfrm rot="1324788">
            <a:off x="9371593" y="5231021"/>
            <a:ext cx="200571" cy="582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93" name="Line 1687"/>
          <xdr:cNvSpPr>
            <a:spLocks noChangeShapeType="1"/>
          </xdr:cNvSpPr>
        </xdr:nvSpPr>
        <xdr:spPr bwMode="auto">
          <a:xfrm flipH="1" flipV="1">
            <a:off x="9923560" y="4611727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4" name="Line 1688"/>
          <xdr:cNvSpPr>
            <a:spLocks noChangeShapeType="1"/>
          </xdr:cNvSpPr>
        </xdr:nvSpPr>
        <xdr:spPr bwMode="auto">
          <a:xfrm>
            <a:off x="10105028" y="4720446"/>
            <a:ext cx="57307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5" name="Rectangle 1690"/>
          <xdr:cNvSpPr>
            <a:spLocks noChangeArrowheads="1"/>
          </xdr:cNvSpPr>
        </xdr:nvSpPr>
        <xdr:spPr bwMode="auto">
          <a:xfrm>
            <a:off x="9057365" y="5034140"/>
            <a:ext cx="393940" cy="196405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t>栄町</a:t>
            </a:r>
          </a:p>
        </xdr:txBody>
      </xdr:sp>
      <xdr:sp macro="" textlink="">
        <xdr:nvSpPr>
          <xdr:cNvPr id="1496" name="Rectangle 1694"/>
          <xdr:cNvSpPr>
            <a:spLocks noChangeArrowheads="1"/>
          </xdr:cNvSpPr>
        </xdr:nvSpPr>
        <xdr:spPr bwMode="auto">
          <a:xfrm>
            <a:off x="9380225" y="4165713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羽沢</a:t>
            </a:r>
          </a:p>
        </xdr:txBody>
      </xdr:sp>
      <xdr:sp macro="" textlink="">
        <xdr:nvSpPr>
          <xdr:cNvPr id="1497" name="Line 1712"/>
          <xdr:cNvSpPr>
            <a:spLocks noChangeShapeType="1"/>
          </xdr:cNvSpPr>
        </xdr:nvSpPr>
        <xdr:spPr bwMode="auto">
          <a:xfrm flipH="1" flipV="1">
            <a:off x="8915136" y="4042916"/>
            <a:ext cx="55313" cy="29119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" name="Line 1714"/>
          <xdr:cNvSpPr>
            <a:spLocks noChangeShapeType="1"/>
          </xdr:cNvSpPr>
        </xdr:nvSpPr>
        <xdr:spPr bwMode="auto">
          <a:xfrm flipH="1" flipV="1">
            <a:off x="6038700" y="1194961"/>
            <a:ext cx="57307" cy="50480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9" name="Line 1716"/>
          <xdr:cNvSpPr>
            <a:spLocks noChangeShapeType="1"/>
          </xdr:cNvSpPr>
        </xdr:nvSpPr>
        <xdr:spPr bwMode="auto">
          <a:xfrm flipH="1" flipV="1">
            <a:off x="6179973" y="1284266"/>
            <a:ext cx="57307" cy="38825"/>
          </a:xfrm>
          <a:prstGeom prst="line">
            <a:avLst/>
          </a:prstGeom>
          <a:noFill/>
          <a:ln w="19050">
            <a:solidFill>
              <a:srgbClr val="0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Rectangle 1719"/>
          <xdr:cNvSpPr>
            <a:spLocks noChangeArrowheads="1"/>
          </xdr:cNvSpPr>
        </xdr:nvSpPr>
        <xdr:spPr bwMode="auto">
          <a:xfrm rot="2388145">
            <a:off x="6162864" y="1127017"/>
            <a:ext cx="198578" cy="582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01" name="Rectangle 1752"/>
          <xdr:cNvSpPr>
            <a:spLocks noChangeArrowheads="1"/>
          </xdr:cNvSpPr>
        </xdr:nvSpPr>
        <xdr:spPr bwMode="auto">
          <a:xfrm rot="542050">
            <a:off x="8599952" y="2058859"/>
            <a:ext cx="200571" cy="6018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02" name="Rectangle 1754"/>
          <xdr:cNvSpPr>
            <a:spLocks noChangeArrowheads="1"/>
          </xdr:cNvSpPr>
        </xdr:nvSpPr>
        <xdr:spPr bwMode="auto">
          <a:xfrm rot="1724341">
            <a:off x="7085327" y="1823958"/>
            <a:ext cx="200571" cy="582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03" name="Rectangle 1758"/>
          <xdr:cNvSpPr>
            <a:spLocks noChangeArrowheads="1"/>
          </xdr:cNvSpPr>
        </xdr:nvSpPr>
        <xdr:spPr bwMode="auto">
          <a:xfrm rot="21037397">
            <a:off x="6542912" y="5318376"/>
            <a:ext cx="200571" cy="6018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04" name="Rectangle 1762"/>
          <xdr:cNvSpPr>
            <a:spLocks noChangeArrowheads="1"/>
          </xdr:cNvSpPr>
        </xdr:nvSpPr>
        <xdr:spPr bwMode="auto">
          <a:xfrm rot="1857826">
            <a:off x="2390625" y="4013797"/>
            <a:ext cx="200571" cy="582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15" name="Rectangle 1454"/>
          <xdr:cNvSpPr>
            <a:spLocks noChangeArrowheads="1"/>
          </xdr:cNvSpPr>
        </xdr:nvSpPr>
        <xdr:spPr bwMode="auto">
          <a:xfrm>
            <a:off x="2499856" y="3702663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東大泉</a:t>
            </a:r>
          </a:p>
        </xdr:txBody>
      </xdr:sp>
      <xdr:sp macro="" textlink="">
        <xdr:nvSpPr>
          <xdr:cNvPr id="1516" name="Rectangle 1455"/>
          <xdr:cNvSpPr>
            <a:spLocks noChangeArrowheads="1"/>
          </xdr:cNvSpPr>
        </xdr:nvSpPr>
        <xdr:spPr bwMode="auto">
          <a:xfrm>
            <a:off x="1893203" y="6387388"/>
            <a:ext cx="616038" cy="222527"/>
          </a:xfrm>
          <a:prstGeom prst="rect">
            <a:avLst/>
          </a:prstGeom>
          <a:solidFill>
            <a:schemeClr val="bg1">
              <a:alpha val="8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関町東</a:t>
            </a:r>
          </a:p>
        </xdr:txBody>
      </xdr:sp>
      <xdr:sp macro="" textlink="">
        <xdr:nvSpPr>
          <xdr:cNvPr id="1517" name="Rectangle 1457"/>
          <xdr:cNvSpPr>
            <a:spLocks noChangeArrowheads="1"/>
          </xdr:cNvSpPr>
        </xdr:nvSpPr>
        <xdr:spPr bwMode="auto">
          <a:xfrm>
            <a:off x="1655486" y="7181700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立野町</a:t>
            </a:r>
          </a:p>
        </xdr:txBody>
      </xdr:sp>
      <xdr:sp macro="" textlink="">
        <xdr:nvSpPr>
          <xdr:cNvPr id="1518" name="Rectangle 1466"/>
          <xdr:cNvSpPr>
            <a:spLocks noChangeArrowheads="1"/>
          </xdr:cNvSpPr>
        </xdr:nvSpPr>
        <xdr:spPr bwMode="auto">
          <a:xfrm>
            <a:off x="1671097" y="6792991"/>
            <a:ext cx="616039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関町南</a:t>
            </a:r>
          </a:p>
        </xdr:txBody>
      </xdr:sp>
      <xdr:sp macro="" textlink="">
        <xdr:nvSpPr>
          <xdr:cNvPr id="1519" name="Rectangle 1478"/>
          <xdr:cNvSpPr>
            <a:spLocks noChangeArrowheads="1"/>
          </xdr:cNvSpPr>
        </xdr:nvSpPr>
        <xdr:spPr bwMode="auto">
          <a:xfrm>
            <a:off x="3685539" y="5781545"/>
            <a:ext cx="78574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下石神井</a:t>
            </a:r>
          </a:p>
        </xdr:txBody>
      </xdr:sp>
      <xdr:sp macro="" textlink="">
        <xdr:nvSpPr>
          <xdr:cNvPr id="1520" name="Rectangle 1485"/>
          <xdr:cNvSpPr>
            <a:spLocks noChangeArrowheads="1"/>
          </xdr:cNvSpPr>
        </xdr:nvSpPr>
        <xdr:spPr bwMode="auto">
          <a:xfrm>
            <a:off x="2316087" y="5064950"/>
            <a:ext cx="78574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石神井台</a:t>
            </a:r>
          </a:p>
        </xdr:txBody>
      </xdr:sp>
      <xdr:sp macro="" textlink="">
        <xdr:nvSpPr>
          <xdr:cNvPr id="1521" name="Rectangle 1527"/>
          <xdr:cNvSpPr>
            <a:spLocks noChangeArrowheads="1"/>
          </xdr:cNvSpPr>
        </xdr:nvSpPr>
        <xdr:spPr bwMode="auto">
          <a:xfrm>
            <a:off x="3369686" y="2427157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大泉町</a:t>
            </a:r>
          </a:p>
        </xdr:txBody>
      </xdr:sp>
      <xdr:sp macro="" textlink="">
        <xdr:nvSpPr>
          <xdr:cNvPr id="1522" name="Rectangle 1547"/>
          <xdr:cNvSpPr>
            <a:spLocks noChangeArrowheads="1"/>
          </xdr:cNvSpPr>
        </xdr:nvSpPr>
        <xdr:spPr bwMode="auto">
          <a:xfrm>
            <a:off x="4414814" y="2579798"/>
            <a:ext cx="616039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土支田</a:t>
            </a:r>
          </a:p>
        </xdr:txBody>
      </xdr:sp>
      <xdr:sp macro="" textlink="">
        <xdr:nvSpPr>
          <xdr:cNvPr id="1523" name="Rectangle 1548"/>
          <xdr:cNvSpPr>
            <a:spLocks noChangeArrowheads="1"/>
          </xdr:cNvSpPr>
        </xdr:nvSpPr>
        <xdr:spPr bwMode="auto">
          <a:xfrm>
            <a:off x="3598504" y="3463589"/>
            <a:ext cx="504327" cy="219833"/>
          </a:xfrm>
          <a:prstGeom prst="rect">
            <a:avLst/>
          </a:prstGeom>
          <a:solidFill>
            <a:schemeClr val="bg1">
              <a:alpha val="7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三原台</a:t>
            </a:r>
          </a:p>
        </xdr:txBody>
      </xdr:sp>
      <xdr:sp macro="" textlink="">
        <xdr:nvSpPr>
          <xdr:cNvPr id="1524" name="Rectangle 1565"/>
          <xdr:cNvSpPr>
            <a:spLocks noChangeArrowheads="1"/>
          </xdr:cNvSpPr>
        </xdr:nvSpPr>
        <xdr:spPr bwMode="auto">
          <a:xfrm>
            <a:off x="5060377" y="5400027"/>
            <a:ext cx="785748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富士見台</a:t>
            </a:r>
          </a:p>
        </xdr:txBody>
      </xdr:sp>
      <xdr:sp macro="" textlink="">
        <xdr:nvSpPr>
          <xdr:cNvPr id="1525" name="Rectangle 1569"/>
          <xdr:cNvSpPr>
            <a:spLocks noChangeArrowheads="1"/>
          </xdr:cNvSpPr>
        </xdr:nvSpPr>
        <xdr:spPr bwMode="auto">
          <a:xfrm>
            <a:off x="3495500" y="4669352"/>
            <a:ext cx="78574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石神井町</a:t>
            </a:r>
          </a:p>
        </xdr:txBody>
      </xdr:sp>
      <xdr:sp macro="" textlink="">
        <xdr:nvSpPr>
          <xdr:cNvPr id="1526" name="Rectangle 1570"/>
          <xdr:cNvSpPr>
            <a:spLocks noChangeArrowheads="1"/>
          </xdr:cNvSpPr>
        </xdr:nvSpPr>
        <xdr:spPr bwMode="auto">
          <a:xfrm>
            <a:off x="4617882" y="4393366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高野台</a:t>
            </a:r>
          </a:p>
        </xdr:txBody>
      </xdr:sp>
      <xdr:sp macro="" textlink="">
        <xdr:nvSpPr>
          <xdr:cNvPr id="1527" name="Rectangle 1583"/>
          <xdr:cNvSpPr>
            <a:spLocks noChangeArrowheads="1"/>
          </xdr:cNvSpPr>
        </xdr:nvSpPr>
        <xdr:spPr bwMode="auto">
          <a:xfrm>
            <a:off x="5688622" y="3779166"/>
            <a:ext cx="446328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高松</a:t>
            </a:r>
          </a:p>
        </xdr:txBody>
      </xdr:sp>
      <xdr:sp macro="" textlink="">
        <xdr:nvSpPr>
          <xdr:cNvPr id="1528" name="Rectangle 1592"/>
          <xdr:cNvSpPr>
            <a:spLocks noChangeArrowheads="1"/>
          </xdr:cNvSpPr>
        </xdr:nvSpPr>
        <xdr:spPr bwMode="auto">
          <a:xfrm>
            <a:off x="5570651" y="1485248"/>
            <a:ext cx="446328" cy="222527"/>
          </a:xfrm>
          <a:prstGeom prst="rect">
            <a:avLst/>
          </a:prstGeom>
          <a:solidFill>
            <a:schemeClr val="bg1">
              <a:alpha val="8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旭町</a:t>
            </a:r>
          </a:p>
        </xdr:txBody>
      </xdr:sp>
      <xdr:sp macro="" textlink="">
        <xdr:nvSpPr>
          <xdr:cNvPr id="1529" name="Rectangle 1606"/>
          <xdr:cNvSpPr>
            <a:spLocks noChangeArrowheads="1"/>
          </xdr:cNvSpPr>
        </xdr:nvSpPr>
        <xdr:spPr bwMode="auto">
          <a:xfrm>
            <a:off x="5670310" y="2601519"/>
            <a:ext cx="616039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光が丘</a:t>
            </a:r>
          </a:p>
        </xdr:txBody>
      </xdr:sp>
      <xdr:sp macro="" textlink="">
        <xdr:nvSpPr>
          <xdr:cNvPr id="1530" name="Rectangle 1612"/>
          <xdr:cNvSpPr>
            <a:spLocks noChangeArrowheads="1"/>
          </xdr:cNvSpPr>
        </xdr:nvSpPr>
        <xdr:spPr bwMode="auto">
          <a:xfrm>
            <a:off x="6825078" y="2495038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田柄</a:t>
            </a:r>
          </a:p>
        </xdr:txBody>
      </xdr:sp>
      <xdr:sp macro="" textlink="">
        <xdr:nvSpPr>
          <xdr:cNvPr id="1531" name="Rectangle 1621"/>
          <xdr:cNvSpPr>
            <a:spLocks noChangeArrowheads="1"/>
          </xdr:cNvSpPr>
        </xdr:nvSpPr>
        <xdr:spPr bwMode="auto">
          <a:xfrm>
            <a:off x="6767836" y="3571731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春日町</a:t>
            </a:r>
          </a:p>
        </xdr:txBody>
      </xdr:sp>
      <xdr:sp macro="" textlink="">
        <xdr:nvSpPr>
          <xdr:cNvPr id="1532" name="Rectangle 1634"/>
          <xdr:cNvSpPr>
            <a:spLocks noChangeArrowheads="1"/>
          </xdr:cNvSpPr>
        </xdr:nvSpPr>
        <xdr:spPr bwMode="auto">
          <a:xfrm>
            <a:off x="5837285" y="4943009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貫井</a:t>
            </a:r>
          </a:p>
        </xdr:txBody>
      </xdr:sp>
      <xdr:sp macro="" textlink="">
        <xdr:nvSpPr>
          <xdr:cNvPr id="1533" name="Rectangle 1635"/>
          <xdr:cNvSpPr>
            <a:spLocks noChangeArrowheads="1"/>
          </xdr:cNvSpPr>
        </xdr:nvSpPr>
        <xdr:spPr bwMode="auto">
          <a:xfrm>
            <a:off x="6826500" y="5326072"/>
            <a:ext cx="543730" cy="196405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t>中村北</a:t>
            </a:r>
          </a:p>
        </xdr:txBody>
      </xdr:sp>
      <xdr:sp macro="" textlink="">
        <xdr:nvSpPr>
          <xdr:cNvPr id="1534" name="Rectangle 1642"/>
          <xdr:cNvSpPr>
            <a:spLocks noChangeArrowheads="1"/>
          </xdr:cNvSpPr>
        </xdr:nvSpPr>
        <xdr:spPr bwMode="auto">
          <a:xfrm>
            <a:off x="6899074" y="5704249"/>
            <a:ext cx="446328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中村</a:t>
            </a:r>
          </a:p>
        </xdr:txBody>
      </xdr:sp>
      <xdr:sp macro="" textlink="">
        <xdr:nvSpPr>
          <xdr:cNvPr id="1535" name="Rectangle 1646"/>
          <xdr:cNvSpPr>
            <a:spLocks noChangeArrowheads="1"/>
          </xdr:cNvSpPr>
        </xdr:nvSpPr>
        <xdr:spPr bwMode="auto">
          <a:xfrm>
            <a:off x="6803078" y="6108899"/>
            <a:ext cx="616039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中村南</a:t>
            </a:r>
          </a:p>
        </xdr:txBody>
      </xdr:sp>
      <xdr:sp macro="" textlink="">
        <xdr:nvSpPr>
          <xdr:cNvPr id="1536" name="Rectangle 1651"/>
          <xdr:cNvSpPr>
            <a:spLocks noChangeArrowheads="1"/>
          </xdr:cNvSpPr>
        </xdr:nvSpPr>
        <xdr:spPr bwMode="auto">
          <a:xfrm>
            <a:off x="6716380" y="4706817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向山</a:t>
            </a:r>
          </a:p>
        </xdr:txBody>
      </xdr:sp>
      <xdr:sp macro="" textlink="">
        <xdr:nvSpPr>
          <xdr:cNvPr id="1537" name="Rectangle 1654"/>
          <xdr:cNvSpPr>
            <a:spLocks noChangeArrowheads="1"/>
          </xdr:cNvSpPr>
        </xdr:nvSpPr>
        <xdr:spPr bwMode="auto">
          <a:xfrm>
            <a:off x="7784008" y="6155682"/>
            <a:ext cx="616039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豊玉南</a:t>
            </a:r>
          </a:p>
        </xdr:txBody>
      </xdr:sp>
      <xdr:sp macro="" textlink="">
        <xdr:nvSpPr>
          <xdr:cNvPr id="1538" name="Rectangle 1659"/>
          <xdr:cNvSpPr>
            <a:spLocks noChangeArrowheads="1"/>
          </xdr:cNvSpPr>
        </xdr:nvSpPr>
        <xdr:spPr bwMode="auto">
          <a:xfrm>
            <a:off x="8017630" y="5800384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豊玉中</a:t>
            </a:r>
          </a:p>
        </xdr:txBody>
      </xdr:sp>
      <xdr:sp macro="" textlink="">
        <xdr:nvSpPr>
          <xdr:cNvPr id="1539" name="Rectangle 1674"/>
          <xdr:cNvSpPr>
            <a:spLocks noChangeArrowheads="1"/>
          </xdr:cNvSpPr>
        </xdr:nvSpPr>
        <xdr:spPr bwMode="auto">
          <a:xfrm>
            <a:off x="8062034" y="5386146"/>
            <a:ext cx="543730" cy="196405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t>豊玉北</a:t>
            </a:r>
          </a:p>
        </xdr:txBody>
      </xdr:sp>
      <xdr:sp macro="" textlink="">
        <xdr:nvSpPr>
          <xdr:cNvPr id="1540" name="Rectangle 1675"/>
          <xdr:cNvSpPr>
            <a:spLocks noChangeArrowheads="1"/>
          </xdr:cNvSpPr>
        </xdr:nvSpPr>
        <xdr:spPr bwMode="auto">
          <a:xfrm>
            <a:off x="8637102" y="5254580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豊玉上</a:t>
            </a:r>
          </a:p>
        </xdr:txBody>
      </xdr:sp>
      <xdr:sp macro="" textlink="">
        <xdr:nvSpPr>
          <xdr:cNvPr id="1541" name="Rectangle 1678"/>
          <xdr:cNvSpPr>
            <a:spLocks noChangeArrowheads="1"/>
          </xdr:cNvSpPr>
        </xdr:nvSpPr>
        <xdr:spPr bwMode="auto">
          <a:xfrm>
            <a:off x="9577519" y="5413975"/>
            <a:ext cx="446328" cy="222527"/>
          </a:xfrm>
          <a:prstGeom prst="rect">
            <a:avLst/>
          </a:prstGeom>
          <a:solidFill>
            <a:schemeClr val="bg1">
              <a:alpha val="8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旭丘</a:t>
            </a:r>
          </a:p>
        </xdr:txBody>
      </xdr:sp>
      <xdr:sp macro="" textlink="">
        <xdr:nvSpPr>
          <xdr:cNvPr id="1542" name="Rectangle 1685"/>
          <xdr:cNvSpPr>
            <a:spLocks noChangeArrowheads="1"/>
          </xdr:cNvSpPr>
        </xdr:nvSpPr>
        <xdr:spPr bwMode="auto">
          <a:xfrm>
            <a:off x="9483112" y="4796131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小竹町</a:t>
            </a:r>
          </a:p>
        </xdr:txBody>
      </xdr:sp>
      <xdr:sp macro="" textlink="">
        <xdr:nvSpPr>
          <xdr:cNvPr id="1543" name="Rectangle 1701"/>
          <xdr:cNvSpPr>
            <a:spLocks noChangeArrowheads="1"/>
          </xdr:cNvSpPr>
        </xdr:nvSpPr>
        <xdr:spPr bwMode="auto">
          <a:xfrm>
            <a:off x="7532673" y="4926908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練馬</a:t>
            </a:r>
          </a:p>
        </xdr:txBody>
      </xdr:sp>
      <xdr:sp macro="" textlink="">
        <xdr:nvSpPr>
          <xdr:cNvPr id="1544" name="Rectangle 1708"/>
          <xdr:cNvSpPr>
            <a:spLocks noChangeArrowheads="1"/>
          </xdr:cNvSpPr>
        </xdr:nvSpPr>
        <xdr:spPr bwMode="auto">
          <a:xfrm>
            <a:off x="8429135" y="4467428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桜台</a:t>
            </a:r>
          </a:p>
        </xdr:txBody>
      </xdr:sp>
      <xdr:sp macro="" textlink="">
        <xdr:nvSpPr>
          <xdr:cNvPr id="1545" name="Rectangle 1725"/>
          <xdr:cNvSpPr>
            <a:spLocks noChangeArrowheads="1"/>
          </xdr:cNvSpPr>
        </xdr:nvSpPr>
        <xdr:spPr bwMode="auto">
          <a:xfrm>
            <a:off x="7881393" y="2308760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北町</a:t>
            </a:r>
          </a:p>
        </xdr:txBody>
      </xdr:sp>
      <xdr:sp macro="" textlink="">
        <xdr:nvSpPr>
          <xdr:cNvPr id="1546" name="Rectangle 1731"/>
          <xdr:cNvSpPr>
            <a:spLocks noChangeArrowheads="1"/>
          </xdr:cNvSpPr>
        </xdr:nvSpPr>
        <xdr:spPr bwMode="auto">
          <a:xfrm>
            <a:off x="7832772" y="3731406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早宮</a:t>
            </a:r>
          </a:p>
        </xdr:txBody>
      </xdr:sp>
      <xdr:sp macro="" textlink="">
        <xdr:nvSpPr>
          <xdr:cNvPr id="1547" name="Rectangle 1742"/>
          <xdr:cNvSpPr>
            <a:spLocks noChangeArrowheads="1"/>
          </xdr:cNvSpPr>
        </xdr:nvSpPr>
        <xdr:spPr bwMode="auto">
          <a:xfrm>
            <a:off x="8980144" y="2727777"/>
            <a:ext cx="276614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錦</a:t>
            </a:r>
          </a:p>
        </xdr:txBody>
      </xdr:sp>
      <xdr:sp macro="" textlink="">
        <xdr:nvSpPr>
          <xdr:cNvPr id="1548" name="Rectangle 1744"/>
          <xdr:cNvSpPr>
            <a:spLocks noChangeArrowheads="1"/>
          </xdr:cNvSpPr>
        </xdr:nvSpPr>
        <xdr:spPr bwMode="auto">
          <a:xfrm>
            <a:off x="8238736" y="3075606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平和台</a:t>
            </a:r>
          </a:p>
        </xdr:txBody>
      </xdr:sp>
      <xdr:sp macro="" textlink="">
        <xdr:nvSpPr>
          <xdr:cNvPr id="1549" name="Rectangle 1748"/>
          <xdr:cNvSpPr>
            <a:spLocks noChangeArrowheads="1"/>
          </xdr:cNvSpPr>
        </xdr:nvSpPr>
        <xdr:spPr bwMode="auto">
          <a:xfrm>
            <a:off x="8775035" y="3526740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氷川台</a:t>
            </a:r>
          </a:p>
        </xdr:txBody>
      </xdr:sp>
      <xdr:sp macro="" textlink="">
        <xdr:nvSpPr>
          <xdr:cNvPr id="1550" name="Rectangle 1770"/>
          <xdr:cNvSpPr>
            <a:spLocks noChangeArrowheads="1"/>
          </xdr:cNvSpPr>
        </xdr:nvSpPr>
        <xdr:spPr bwMode="auto">
          <a:xfrm>
            <a:off x="2466992" y="6015737"/>
            <a:ext cx="78574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上石神井</a:t>
            </a:r>
          </a:p>
        </xdr:txBody>
      </xdr:sp>
      <xdr:sp macro="" textlink="">
        <xdr:nvSpPr>
          <xdr:cNvPr id="1551" name="Rectangle 1773"/>
          <xdr:cNvSpPr>
            <a:spLocks noChangeArrowheads="1"/>
          </xdr:cNvSpPr>
        </xdr:nvSpPr>
        <xdr:spPr bwMode="auto">
          <a:xfrm>
            <a:off x="4501604" y="3552217"/>
            <a:ext cx="44632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谷原</a:t>
            </a:r>
          </a:p>
        </xdr:txBody>
      </xdr:sp>
      <xdr:sp macro="" textlink="">
        <xdr:nvSpPr>
          <xdr:cNvPr id="1552" name="Rectangle 1774"/>
          <xdr:cNvSpPr>
            <a:spLocks noChangeArrowheads="1"/>
          </xdr:cNvSpPr>
        </xdr:nvSpPr>
        <xdr:spPr bwMode="auto">
          <a:xfrm>
            <a:off x="1049785" y="4483243"/>
            <a:ext cx="616038" cy="222527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南大泉</a:t>
            </a:r>
          </a:p>
        </xdr:txBody>
      </xdr:sp>
      <xdr:sp macro="" textlink="">
        <xdr:nvSpPr>
          <xdr:cNvPr id="1553" name="Rectangle 1775"/>
          <xdr:cNvSpPr>
            <a:spLocks noChangeArrowheads="1"/>
          </xdr:cNvSpPr>
        </xdr:nvSpPr>
        <xdr:spPr bwMode="auto">
          <a:xfrm>
            <a:off x="1105073" y="6363295"/>
            <a:ext cx="616039" cy="222528"/>
          </a:xfrm>
          <a:prstGeom prst="rect">
            <a:avLst/>
          </a:prstGeom>
          <a:solidFill>
            <a:schemeClr val="bg1">
              <a:alpha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36000" tIns="0" rIns="36000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関町北</a:t>
            </a:r>
          </a:p>
        </xdr:txBody>
      </xdr:sp>
      <xdr:pic>
        <xdr:nvPicPr>
          <xdr:cNvPr id="1554" name="図 1553" descr="C:\Users\n66032031\AppData\Local\Microsoft\Windows\Temporary Internet Files\Content.IE5\3VAHUC7R\MC900046108[1].wmf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898" y="440550"/>
            <a:ext cx="912552" cy="118088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57" name="Rectangle 1719"/>
          <xdr:cNvSpPr>
            <a:spLocks noChangeArrowheads="1"/>
          </xdr:cNvSpPr>
        </xdr:nvSpPr>
        <xdr:spPr bwMode="auto">
          <a:xfrm rot="1893318">
            <a:off x="6088414" y="1257466"/>
            <a:ext cx="195654" cy="569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62" name="Rectangle 1754"/>
          <xdr:cNvSpPr>
            <a:spLocks noChangeArrowheads="1"/>
          </xdr:cNvSpPr>
        </xdr:nvSpPr>
        <xdr:spPr bwMode="auto">
          <a:xfrm rot="2040901">
            <a:off x="7106616" y="1936306"/>
            <a:ext cx="201788" cy="569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64" name="Rectangle 1754"/>
          <xdr:cNvSpPr>
            <a:spLocks noChangeArrowheads="1"/>
          </xdr:cNvSpPr>
        </xdr:nvSpPr>
        <xdr:spPr bwMode="auto">
          <a:xfrm rot="2337415">
            <a:off x="7873336" y="3165654"/>
            <a:ext cx="201788" cy="569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67" name="Rectangle 1754"/>
          <xdr:cNvSpPr>
            <a:spLocks noChangeArrowheads="1"/>
          </xdr:cNvSpPr>
        </xdr:nvSpPr>
        <xdr:spPr bwMode="auto">
          <a:xfrm rot="1882204">
            <a:off x="8735742" y="3952438"/>
            <a:ext cx="195654" cy="6289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69" name="Rectangle 1754"/>
          <xdr:cNvSpPr>
            <a:spLocks noChangeArrowheads="1"/>
          </xdr:cNvSpPr>
        </xdr:nvSpPr>
        <xdr:spPr bwMode="auto">
          <a:xfrm rot="1854733">
            <a:off x="9960038" y="4666059"/>
            <a:ext cx="201788" cy="569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73" name="Rectangle 1719"/>
          <xdr:cNvSpPr>
            <a:spLocks noChangeArrowheads="1"/>
          </xdr:cNvSpPr>
        </xdr:nvSpPr>
        <xdr:spPr bwMode="auto">
          <a:xfrm>
            <a:off x="5823435" y="3080498"/>
            <a:ext cx="201788" cy="6289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75" name="Rectangle 1719"/>
          <xdr:cNvSpPr>
            <a:spLocks noChangeArrowheads="1"/>
          </xdr:cNvSpPr>
        </xdr:nvSpPr>
        <xdr:spPr bwMode="auto">
          <a:xfrm rot="1495577">
            <a:off x="6796251" y="3837300"/>
            <a:ext cx="195654" cy="569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77" name="Rectangle 1627"/>
          <xdr:cNvSpPr>
            <a:spLocks noChangeArrowheads="1"/>
          </xdr:cNvSpPr>
        </xdr:nvSpPr>
        <xdr:spPr bwMode="auto">
          <a:xfrm rot="5400000">
            <a:off x="7468992" y="4786848"/>
            <a:ext cx="205414" cy="5718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98" name="Rectangle 1681"/>
          <xdr:cNvSpPr>
            <a:spLocks noChangeArrowheads="1"/>
          </xdr:cNvSpPr>
        </xdr:nvSpPr>
        <xdr:spPr bwMode="auto">
          <a:xfrm rot="1621492">
            <a:off x="9263560" y="5768105"/>
            <a:ext cx="200916" cy="5875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cxnSp macro="">
        <xdr:nvCxnSpPr>
          <xdr:cNvPr id="1600" name="直線矢印コネクタ 1599"/>
          <xdr:cNvCxnSpPr/>
        </xdr:nvCxnSpPr>
        <xdr:spPr>
          <a:xfrm>
            <a:off x="778063" y="2285181"/>
            <a:ext cx="103354" cy="272361"/>
          </a:xfrm>
          <a:prstGeom prst="straightConnector1">
            <a:avLst/>
          </a:prstGeom>
          <a:ln>
            <a:solidFill>
              <a:schemeClr val="tx1"/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1" name="Rectangle 1681"/>
          <xdr:cNvSpPr>
            <a:spLocks noChangeArrowheads="1"/>
          </xdr:cNvSpPr>
        </xdr:nvSpPr>
        <xdr:spPr bwMode="auto">
          <a:xfrm rot="18892944">
            <a:off x="9057440" y="4888175"/>
            <a:ext cx="199991" cy="5956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639" name="グループ化 1638"/>
          <xdr:cNvGrpSpPr/>
        </xdr:nvGrpSpPr>
        <xdr:grpSpPr>
          <a:xfrm>
            <a:off x="3328945" y="6920112"/>
            <a:ext cx="597721" cy="312021"/>
            <a:chOff x="3328848" y="6955704"/>
            <a:chExt cx="599392" cy="314995"/>
          </a:xfrm>
        </xdr:grpSpPr>
        <xdr:sp macro="" textlink="">
          <xdr:nvSpPr>
            <xdr:cNvPr id="1791" name="Rectangle 1459"/>
            <xdr:cNvSpPr>
              <a:spLocks noChangeArrowheads="1"/>
            </xdr:cNvSpPr>
          </xdr:nvSpPr>
          <xdr:spPr bwMode="auto">
            <a:xfrm>
              <a:off x="3479538" y="7116154"/>
              <a:ext cx="306481" cy="15454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overflow" horzOverflow="overflow" wrap="none" lIns="36000" tIns="0" rIns="36000" bIns="0" anchor="t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800" b="0" i="0" strike="noStrike">
                  <a:solidFill>
                    <a:srgbClr val="000000"/>
                  </a:solidFill>
                  <a:latin typeface="ＭＳ ゴシック"/>
                  <a:ea typeface="ＭＳ ゴシック"/>
                </a:rPr>
                <a:t>南町</a:t>
              </a:r>
            </a:p>
          </xdr:txBody>
        </xdr:sp>
        <xdr:sp macro="" textlink="">
          <xdr:nvSpPr>
            <xdr:cNvPr id="1790" name="Rectangle 1459"/>
            <xdr:cNvSpPr>
              <a:spLocks noChangeArrowheads="1"/>
            </xdr:cNvSpPr>
          </xdr:nvSpPr>
          <xdr:spPr bwMode="auto">
            <a:xfrm>
              <a:off x="3328848" y="6955704"/>
              <a:ext cx="599392" cy="19847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overflow" horzOverflow="overflow" wrap="none" lIns="36000" tIns="0" rIns="36000" bIns="0" anchor="t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800" b="0" i="0" strike="noStrike">
                  <a:solidFill>
                    <a:srgbClr val="000000"/>
                  </a:solidFill>
                  <a:latin typeface="ＭＳ ゴシック"/>
                  <a:ea typeface="ＭＳ ゴシック"/>
                </a:rPr>
                <a:t>上石神井</a:t>
              </a:r>
            </a:p>
          </xdr:txBody>
        </xdr:sp>
      </xdr:grpSp>
    </xdr:grpSp>
    <xdr:clientData/>
  </xdr:twoCellAnchor>
  <xdr:twoCellAnchor>
    <xdr:from>
      <xdr:col>34</xdr:col>
      <xdr:colOff>81802</xdr:colOff>
      <xdr:row>61</xdr:row>
      <xdr:rowOff>57979</xdr:rowOff>
    </xdr:from>
    <xdr:to>
      <xdr:col>47</xdr:col>
      <xdr:colOff>76200</xdr:colOff>
      <xdr:row>75</xdr:row>
      <xdr:rowOff>74543</xdr:rowOff>
    </xdr:to>
    <xdr:sp macro="" textlink="">
      <xdr:nvSpPr>
        <xdr:cNvPr id="1792" name="正方形/長方形 1791"/>
        <xdr:cNvSpPr/>
      </xdr:nvSpPr>
      <xdr:spPr>
        <a:xfrm>
          <a:off x="4291852" y="11983279"/>
          <a:ext cx="1604123" cy="1845364"/>
        </a:xfrm>
        <a:prstGeom prst="rect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110791</xdr:colOff>
      <xdr:row>60</xdr:row>
      <xdr:rowOff>132526</xdr:rowOff>
    </xdr:from>
    <xdr:ext cx="1284573" cy="242374"/>
    <xdr:sp macro="" textlink="">
      <xdr:nvSpPr>
        <xdr:cNvPr id="1793" name="テキスト ボックス 1792"/>
        <xdr:cNvSpPr txBox="1"/>
      </xdr:nvSpPr>
      <xdr:spPr>
        <a:xfrm>
          <a:off x="4444666" y="11857801"/>
          <a:ext cx="1284573" cy="242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rIns="36000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人口密度（単位：人／㎡）</a:t>
          </a:r>
        </a:p>
      </xdr:txBody>
    </xdr:sp>
    <xdr:clientData/>
  </xdr:oneCellAnchor>
  <xdr:twoCellAnchor>
    <xdr:from>
      <xdr:col>35</xdr:col>
      <xdr:colOff>82769</xdr:colOff>
      <xdr:row>62</xdr:row>
      <xdr:rowOff>6569</xdr:rowOff>
    </xdr:from>
    <xdr:to>
      <xdr:col>39</xdr:col>
      <xdr:colOff>76200</xdr:colOff>
      <xdr:row>62</xdr:row>
      <xdr:rowOff>197069</xdr:rowOff>
    </xdr:to>
    <xdr:sp macro="" textlink="">
      <xdr:nvSpPr>
        <xdr:cNvPr id="1798" name="正方形/長方形 1797"/>
        <xdr:cNvSpPr/>
      </xdr:nvSpPr>
      <xdr:spPr>
        <a:xfrm>
          <a:off x="4416644" y="12131894"/>
          <a:ext cx="488731" cy="19050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82769</xdr:colOff>
      <xdr:row>64</xdr:row>
      <xdr:rowOff>6569</xdr:rowOff>
    </xdr:from>
    <xdr:to>
      <xdr:col>39</xdr:col>
      <xdr:colOff>76200</xdr:colOff>
      <xdr:row>64</xdr:row>
      <xdr:rowOff>197069</xdr:rowOff>
    </xdr:to>
    <xdr:sp macro="" textlink="">
      <xdr:nvSpPr>
        <xdr:cNvPr id="1799" name="正方形/長方形 1798"/>
        <xdr:cNvSpPr/>
      </xdr:nvSpPr>
      <xdr:spPr>
        <a:xfrm>
          <a:off x="4416644" y="12370019"/>
          <a:ext cx="488731" cy="190500"/>
        </a:xfrm>
        <a:prstGeom prst="rect">
          <a:avLst/>
        </a:prstGeom>
        <a:pattFill prst="pct5">
          <a:fgClr>
            <a:schemeClr val="tx1"/>
          </a:fgClr>
          <a:bgClr>
            <a:schemeClr val="bg1"/>
          </a:bgClr>
        </a:patt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82769</xdr:colOff>
      <xdr:row>66</xdr:row>
      <xdr:rowOff>6569</xdr:rowOff>
    </xdr:from>
    <xdr:to>
      <xdr:col>39</xdr:col>
      <xdr:colOff>76200</xdr:colOff>
      <xdr:row>66</xdr:row>
      <xdr:rowOff>197069</xdr:rowOff>
    </xdr:to>
    <xdr:sp macro="" textlink="">
      <xdr:nvSpPr>
        <xdr:cNvPr id="1800" name="正方形/長方形 1799"/>
        <xdr:cNvSpPr/>
      </xdr:nvSpPr>
      <xdr:spPr>
        <a:xfrm>
          <a:off x="4416644" y="12608144"/>
          <a:ext cx="488731" cy="190500"/>
        </a:xfrm>
        <a:prstGeom prst="rect">
          <a:avLst/>
        </a:pr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82769</xdr:colOff>
      <xdr:row>68</xdr:row>
      <xdr:rowOff>6569</xdr:rowOff>
    </xdr:from>
    <xdr:to>
      <xdr:col>39</xdr:col>
      <xdr:colOff>76200</xdr:colOff>
      <xdr:row>68</xdr:row>
      <xdr:rowOff>197069</xdr:rowOff>
    </xdr:to>
    <xdr:sp macro="" textlink="">
      <xdr:nvSpPr>
        <xdr:cNvPr id="1801" name="正方形/長方形 1800"/>
        <xdr:cNvSpPr/>
      </xdr:nvSpPr>
      <xdr:spPr>
        <a:xfrm>
          <a:off x="4416644" y="12846269"/>
          <a:ext cx="488731" cy="1905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82769</xdr:colOff>
      <xdr:row>70</xdr:row>
      <xdr:rowOff>6569</xdr:rowOff>
    </xdr:from>
    <xdr:to>
      <xdr:col>39</xdr:col>
      <xdr:colOff>76200</xdr:colOff>
      <xdr:row>70</xdr:row>
      <xdr:rowOff>197069</xdr:rowOff>
    </xdr:to>
    <xdr:sp macro="" textlink="">
      <xdr:nvSpPr>
        <xdr:cNvPr id="1802" name="正方形/長方形 1801"/>
        <xdr:cNvSpPr/>
      </xdr:nvSpPr>
      <xdr:spPr>
        <a:xfrm>
          <a:off x="4416644" y="13084394"/>
          <a:ext cx="488731" cy="190500"/>
        </a:xfrm>
        <a:prstGeom prst="rect">
          <a:avLst/>
        </a:prstGeom>
        <a:pattFill prst="pct30">
          <a:fgClr>
            <a:schemeClr val="tx1"/>
          </a:fgClr>
          <a:bgClr>
            <a:schemeClr val="bg1"/>
          </a:bgClr>
        </a:patt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82769</xdr:colOff>
      <xdr:row>74</xdr:row>
      <xdr:rowOff>6569</xdr:rowOff>
    </xdr:from>
    <xdr:to>
      <xdr:col>39</xdr:col>
      <xdr:colOff>76200</xdr:colOff>
      <xdr:row>74</xdr:row>
      <xdr:rowOff>197069</xdr:rowOff>
    </xdr:to>
    <xdr:sp macro="" textlink="">
      <xdr:nvSpPr>
        <xdr:cNvPr id="1803" name="正方形/長方形 1802"/>
        <xdr:cNvSpPr/>
      </xdr:nvSpPr>
      <xdr:spPr>
        <a:xfrm>
          <a:off x="4416644" y="13560644"/>
          <a:ext cx="488731" cy="190500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4084</xdr:colOff>
      <xdr:row>31</xdr:row>
      <xdr:rowOff>190501</xdr:rowOff>
    </xdr:from>
    <xdr:to>
      <xdr:col>19</xdr:col>
      <xdr:colOff>44903</xdr:colOff>
      <xdr:row>32</xdr:row>
      <xdr:rowOff>142875</xdr:rowOff>
    </xdr:to>
    <xdr:cxnSp macro="">
      <xdr:nvCxnSpPr>
        <xdr:cNvPr id="1555" name="直線矢印コネクタ 1554"/>
        <xdr:cNvCxnSpPr/>
      </xdr:nvCxnSpPr>
      <xdr:spPr>
        <a:xfrm flipH="1" flipV="1">
          <a:off x="2232934" y="6115051"/>
          <a:ext cx="164644" cy="152399"/>
        </a:xfrm>
        <a:prstGeom prst="straightConnector1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13629</xdr:colOff>
      <xdr:row>10</xdr:row>
      <xdr:rowOff>85724</xdr:rowOff>
    </xdr:from>
    <xdr:to>
      <xdr:col>73</xdr:col>
      <xdr:colOff>220980</xdr:colOff>
      <xdr:row>33</xdr:row>
      <xdr:rowOff>6922</xdr:rowOff>
    </xdr:to>
    <xdr:grpSp>
      <xdr:nvGrpSpPr>
        <xdr:cNvPr id="3" name="グループ化 2"/>
        <xdr:cNvGrpSpPr>
          <a:grpSpLocks noChangeAspect="1"/>
        </xdr:cNvGrpSpPr>
      </xdr:nvGrpSpPr>
      <xdr:grpSpPr>
        <a:xfrm>
          <a:off x="7860764" y="1792897"/>
          <a:ext cx="7094658" cy="4471217"/>
          <a:chOff x="0" y="0"/>
          <a:chExt cx="9192019" cy="5882822"/>
        </a:xfrm>
      </xdr:grpSpPr>
      <xdr:sp macro="" textlink="">
        <xdr:nvSpPr>
          <xdr:cNvPr id="1556" name="Rectangle 1503"/>
          <xdr:cNvSpPr>
            <a:spLocks noChangeArrowheads="1"/>
          </xdr:cNvSpPr>
        </xdr:nvSpPr>
        <xdr:spPr bwMode="auto">
          <a:xfrm>
            <a:off x="403993" y="2189529"/>
            <a:ext cx="228528" cy="102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558" name="Rectangle 1504"/>
          <xdr:cNvSpPr>
            <a:spLocks noChangeArrowheads="1"/>
          </xdr:cNvSpPr>
        </xdr:nvSpPr>
        <xdr:spPr bwMode="auto">
          <a:xfrm>
            <a:off x="609274" y="1991839"/>
            <a:ext cx="230522" cy="1025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559" name="Rectangle 1506"/>
          <xdr:cNvSpPr>
            <a:spLocks noChangeArrowheads="1"/>
          </xdr:cNvSpPr>
        </xdr:nvSpPr>
        <xdr:spPr bwMode="auto">
          <a:xfrm>
            <a:off x="0" y="1782675"/>
            <a:ext cx="230523" cy="1005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560" name="Rectangle 1507"/>
          <xdr:cNvSpPr>
            <a:spLocks noChangeArrowheads="1"/>
          </xdr:cNvSpPr>
        </xdr:nvSpPr>
        <xdr:spPr bwMode="auto">
          <a:xfrm>
            <a:off x="114611" y="1468807"/>
            <a:ext cx="230523" cy="102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561" name="Rectangle 1508"/>
          <xdr:cNvSpPr>
            <a:spLocks noChangeArrowheads="1"/>
          </xdr:cNvSpPr>
        </xdr:nvSpPr>
        <xdr:spPr bwMode="auto">
          <a:xfrm>
            <a:off x="571065" y="1277635"/>
            <a:ext cx="230523" cy="1005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563" name="Rectangle 1510"/>
          <xdr:cNvSpPr>
            <a:spLocks noChangeArrowheads="1"/>
          </xdr:cNvSpPr>
        </xdr:nvSpPr>
        <xdr:spPr bwMode="auto">
          <a:xfrm>
            <a:off x="1409243" y="1935326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565" name="Rectangle 1511"/>
          <xdr:cNvSpPr>
            <a:spLocks noChangeArrowheads="1"/>
          </xdr:cNvSpPr>
        </xdr:nvSpPr>
        <xdr:spPr bwMode="auto">
          <a:xfrm>
            <a:off x="929540" y="1885794"/>
            <a:ext cx="230522" cy="102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566" name="Rectangle 1512"/>
          <xdr:cNvSpPr>
            <a:spLocks noChangeArrowheads="1"/>
          </xdr:cNvSpPr>
        </xdr:nvSpPr>
        <xdr:spPr bwMode="auto">
          <a:xfrm>
            <a:off x="1246877" y="1470744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568" name="Rectangle 1513"/>
          <xdr:cNvSpPr>
            <a:spLocks noChangeArrowheads="1"/>
          </xdr:cNvSpPr>
        </xdr:nvSpPr>
        <xdr:spPr bwMode="auto">
          <a:xfrm>
            <a:off x="1829491" y="1639445"/>
            <a:ext cx="229166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570" name="Rectangle 1514"/>
          <xdr:cNvSpPr>
            <a:spLocks noChangeArrowheads="1"/>
          </xdr:cNvSpPr>
        </xdr:nvSpPr>
        <xdr:spPr bwMode="auto">
          <a:xfrm>
            <a:off x="1852633" y="1038304"/>
            <a:ext cx="229167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571" name="Rectangle 1515"/>
          <xdr:cNvSpPr>
            <a:spLocks noChangeArrowheads="1"/>
          </xdr:cNvSpPr>
        </xdr:nvSpPr>
        <xdr:spPr bwMode="auto">
          <a:xfrm>
            <a:off x="1246877" y="1059053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572" name="Rectangle 1517"/>
          <xdr:cNvSpPr>
            <a:spLocks noChangeArrowheads="1"/>
          </xdr:cNvSpPr>
        </xdr:nvSpPr>
        <xdr:spPr bwMode="auto">
          <a:xfrm>
            <a:off x="1159724" y="681440"/>
            <a:ext cx="229168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574" name="Rectangle 1518"/>
          <xdr:cNvSpPr>
            <a:spLocks noChangeArrowheads="1"/>
          </xdr:cNvSpPr>
        </xdr:nvSpPr>
        <xdr:spPr bwMode="auto">
          <a:xfrm>
            <a:off x="1714877" y="429618"/>
            <a:ext cx="229167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７丁目</a:t>
            </a:r>
          </a:p>
        </xdr:txBody>
      </xdr:sp>
      <xdr:sp macro="" textlink="">
        <xdr:nvSpPr>
          <xdr:cNvPr id="1576" name="Rectangle 1519"/>
          <xdr:cNvSpPr>
            <a:spLocks noChangeArrowheads="1"/>
          </xdr:cNvSpPr>
        </xdr:nvSpPr>
        <xdr:spPr bwMode="auto">
          <a:xfrm>
            <a:off x="2133128" y="377541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８丁目</a:t>
            </a:r>
          </a:p>
        </xdr:txBody>
      </xdr:sp>
      <xdr:sp macro="" textlink="">
        <xdr:nvSpPr>
          <xdr:cNvPr id="1578" name="Rectangle 1520"/>
          <xdr:cNvSpPr>
            <a:spLocks noChangeArrowheads="1"/>
          </xdr:cNvSpPr>
        </xdr:nvSpPr>
        <xdr:spPr bwMode="auto">
          <a:xfrm>
            <a:off x="2203912" y="0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９丁目</a:t>
            </a:r>
          </a:p>
        </xdr:txBody>
      </xdr:sp>
      <xdr:sp macro="" textlink="">
        <xdr:nvSpPr>
          <xdr:cNvPr id="1579" name="Rectangle 1512"/>
          <xdr:cNvSpPr>
            <a:spLocks noChangeArrowheads="1"/>
          </xdr:cNvSpPr>
        </xdr:nvSpPr>
        <xdr:spPr bwMode="auto">
          <a:xfrm>
            <a:off x="2384991" y="1486256"/>
            <a:ext cx="229168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580" name="Rectangle 1513"/>
          <xdr:cNvSpPr>
            <a:spLocks noChangeArrowheads="1"/>
          </xdr:cNvSpPr>
        </xdr:nvSpPr>
        <xdr:spPr bwMode="auto">
          <a:xfrm>
            <a:off x="3120980" y="909751"/>
            <a:ext cx="229167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581" name="Rectangle 1510"/>
          <xdr:cNvSpPr>
            <a:spLocks noChangeArrowheads="1"/>
          </xdr:cNvSpPr>
        </xdr:nvSpPr>
        <xdr:spPr bwMode="auto">
          <a:xfrm>
            <a:off x="3905567" y="2661155"/>
            <a:ext cx="226965" cy="1013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582" name="Rectangle 1512"/>
          <xdr:cNvSpPr>
            <a:spLocks noChangeArrowheads="1"/>
          </xdr:cNvSpPr>
        </xdr:nvSpPr>
        <xdr:spPr bwMode="auto">
          <a:xfrm>
            <a:off x="2530913" y="985762"/>
            <a:ext cx="229168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583" name="Rectangle 1512"/>
          <xdr:cNvSpPr>
            <a:spLocks noChangeArrowheads="1"/>
          </xdr:cNvSpPr>
        </xdr:nvSpPr>
        <xdr:spPr bwMode="auto">
          <a:xfrm>
            <a:off x="2219931" y="1784838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584" name="Rectangle 1512"/>
          <xdr:cNvSpPr>
            <a:spLocks noChangeArrowheads="1"/>
          </xdr:cNvSpPr>
        </xdr:nvSpPr>
        <xdr:spPr bwMode="auto">
          <a:xfrm>
            <a:off x="2050088" y="2035865"/>
            <a:ext cx="231161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585" name="Rectangle 1512"/>
          <xdr:cNvSpPr>
            <a:spLocks noChangeArrowheads="1"/>
          </xdr:cNvSpPr>
        </xdr:nvSpPr>
        <xdr:spPr bwMode="auto">
          <a:xfrm>
            <a:off x="3741570" y="872050"/>
            <a:ext cx="229167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586" name="Rectangle 1513"/>
          <xdr:cNvSpPr>
            <a:spLocks noChangeArrowheads="1"/>
          </xdr:cNvSpPr>
        </xdr:nvSpPr>
        <xdr:spPr bwMode="auto">
          <a:xfrm>
            <a:off x="4073859" y="1346322"/>
            <a:ext cx="231160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587" name="Rectangle 1510"/>
          <xdr:cNvSpPr>
            <a:spLocks noChangeArrowheads="1"/>
          </xdr:cNvSpPr>
        </xdr:nvSpPr>
        <xdr:spPr bwMode="auto">
          <a:xfrm>
            <a:off x="3788794" y="1500289"/>
            <a:ext cx="229167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588" name="Rectangle 1512"/>
          <xdr:cNvSpPr>
            <a:spLocks noChangeArrowheads="1"/>
          </xdr:cNvSpPr>
        </xdr:nvSpPr>
        <xdr:spPr bwMode="auto">
          <a:xfrm>
            <a:off x="3358204" y="1642563"/>
            <a:ext cx="231161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589" name="Rectangle 1512"/>
          <xdr:cNvSpPr>
            <a:spLocks noChangeArrowheads="1"/>
          </xdr:cNvSpPr>
        </xdr:nvSpPr>
        <xdr:spPr bwMode="auto">
          <a:xfrm>
            <a:off x="4974909" y="1003303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590" name="Rectangle 1513"/>
          <xdr:cNvSpPr>
            <a:spLocks noChangeArrowheads="1"/>
          </xdr:cNvSpPr>
        </xdr:nvSpPr>
        <xdr:spPr bwMode="auto">
          <a:xfrm>
            <a:off x="4444646" y="1217689"/>
            <a:ext cx="229167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591" name="Rectangle 1510"/>
          <xdr:cNvSpPr>
            <a:spLocks noChangeArrowheads="1"/>
          </xdr:cNvSpPr>
        </xdr:nvSpPr>
        <xdr:spPr bwMode="auto">
          <a:xfrm>
            <a:off x="4795496" y="555040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592" name="Rectangle 1512"/>
          <xdr:cNvSpPr>
            <a:spLocks noChangeArrowheads="1"/>
          </xdr:cNvSpPr>
        </xdr:nvSpPr>
        <xdr:spPr bwMode="auto">
          <a:xfrm>
            <a:off x="4783537" y="93134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593" name="Rectangle 1512"/>
          <xdr:cNvSpPr>
            <a:spLocks noChangeArrowheads="1"/>
          </xdr:cNvSpPr>
        </xdr:nvSpPr>
        <xdr:spPr bwMode="auto">
          <a:xfrm>
            <a:off x="521771" y="3064032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594" name="Rectangle 1513"/>
          <xdr:cNvSpPr>
            <a:spLocks noChangeArrowheads="1"/>
          </xdr:cNvSpPr>
        </xdr:nvSpPr>
        <xdr:spPr bwMode="auto">
          <a:xfrm>
            <a:off x="620757" y="3869156"/>
            <a:ext cx="231160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595" name="Rectangle 1510"/>
          <xdr:cNvSpPr>
            <a:spLocks noChangeArrowheads="1"/>
          </xdr:cNvSpPr>
        </xdr:nvSpPr>
        <xdr:spPr bwMode="auto">
          <a:xfrm>
            <a:off x="207215" y="3968085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596" name="Rectangle 1512"/>
          <xdr:cNvSpPr>
            <a:spLocks noChangeArrowheads="1"/>
          </xdr:cNvSpPr>
        </xdr:nvSpPr>
        <xdr:spPr bwMode="auto">
          <a:xfrm>
            <a:off x="248458" y="3425788"/>
            <a:ext cx="231161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597" name="Rectangle 1512"/>
          <xdr:cNvSpPr>
            <a:spLocks noChangeArrowheads="1"/>
          </xdr:cNvSpPr>
        </xdr:nvSpPr>
        <xdr:spPr bwMode="auto">
          <a:xfrm>
            <a:off x="471178" y="2688758"/>
            <a:ext cx="228136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599" name="Rectangle 1512"/>
          <xdr:cNvSpPr>
            <a:spLocks noChangeArrowheads="1"/>
          </xdr:cNvSpPr>
        </xdr:nvSpPr>
        <xdr:spPr bwMode="auto">
          <a:xfrm>
            <a:off x="417560" y="2357834"/>
            <a:ext cx="228136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602" name="Rectangle 1512"/>
          <xdr:cNvSpPr>
            <a:spLocks noChangeArrowheads="1"/>
          </xdr:cNvSpPr>
        </xdr:nvSpPr>
        <xdr:spPr bwMode="auto">
          <a:xfrm>
            <a:off x="1257017" y="2587947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03" name="Rectangle 1513"/>
          <xdr:cNvSpPr>
            <a:spLocks noChangeArrowheads="1"/>
          </xdr:cNvSpPr>
        </xdr:nvSpPr>
        <xdr:spPr bwMode="auto">
          <a:xfrm>
            <a:off x="1897403" y="2795748"/>
            <a:ext cx="231160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04" name="Rectangle 1510"/>
          <xdr:cNvSpPr>
            <a:spLocks noChangeArrowheads="1"/>
          </xdr:cNvSpPr>
        </xdr:nvSpPr>
        <xdr:spPr bwMode="auto">
          <a:xfrm>
            <a:off x="2239730" y="2436601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05" name="Rectangle 1512"/>
          <xdr:cNvSpPr>
            <a:spLocks noChangeArrowheads="1"/>
          </xdr:cNvSpPr>
        </xdr:nvSpPr>
        <xdr:spPr bwMode="auto">
          <a:xfrm>
            <a:off x="1698331" y="2358036"/>
            <a:ext cx="228136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06" name="Rectangle 1512"/>
          <xdr:cNvSpPr>
            <a:spLocks noChangeArrowheads="1"/>
          </xdr:cNvSpPr>
        </xdr:nvSpPr>
        <xdr:spPr bwMode="auto">
          <a:xfrm>
            <a:off x="1669460" y="3150864"/>
            <a:ext cx="228136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607" name="Rectangle 1512"/>
          <xdr:cNvSpPr>
            <a:spLocks noChangeArrowheads="1"/>
          </xdr:cNvSpPr>
        </xdr:nvSpPr>
        <xdr:spPr bwMode="auto">
          <a:xfrm>
            <a:off x="1261144" y="3239575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608" name="Rectangle 1512"/>
          <xdr:cNvSpPr>
            <a:spLocks noChangeArrowheads="1"/>
          </xdr:cNvSpPr>
        </xdr:nvSpPr>
        <xdr:spPr bwMode="auto">
          <a:xfrm>
            <a:off x="880595" y="3346567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７丁目</a:t>
            </a:r>
          </a:p>
        </xdr:txBody>
      </xdr:sp>
      <xdr:sp macro="" textlink="">
        <xdr:nvSpPr>
          <xdr:cNvPr id="1609" name="Rectangle 1512"/>
          <xdr:cNvSpPr>
            <a:spLocks noChangeArrowheads="1"/>
          </xdr:cNvSpPr>
        </xdr:nvSpPr>
        <xdr:spPr bwMode="auto">
          <a:xfrm>
            <a:off x="330947" y="4783156"/>
            <a:ext cx="228136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10" name="Rectangle 1513"/>
          <xdr:cNvSpPr>
            <a:spLocks noChangeArrowheads="1"/>
          </xdr:cNvSpPr>
        </xdr:nvSpPr>
        <xdr:spPr bwMode="auto">
          <a:xfrm>
            <a:off x="884720" y="5312428"/>
            <a:ext cx="231160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11" name="Rectangle 1510"/>
          <xdr:cNvSpPr>
            <a:spLocks noChangeArrowheads="1"/>
          </xdr:cNvSpPr>
        </xdr:nvSpPr>
        <xdr:spPr bwMode="auto">
          <a:xfrm>
            <a:off x="563015" y="5304363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12" name="Rectangle 1512"/>
          <xdr:cNvSpPr>
            <a:spLocks noChangeArrowheads="1"/>
          </xdr:cNvSpPr>
        </xdr:nvSpPr>
        <xdr:spPr bwMode="auto">
          <a:xfrm>
            <a:off x="116478" y="5300533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13" name="Rectangle 1512"/>
          <xdr:cNvSpPr>
            <a:spLocks noChangeArrowheads="1"/>
          </xdr:cNvSpPr>
        </xdr:nvSpPr>
        <xdr:spPr bwMode="auto">
          <a:xfrm>
            <a:off x="380440" y="4460300"/>
            <a:ext cx="228137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614" name="Rectangle 1512"/>
          <xdr:cNvSpPr>
            <a:spLocks noChangeArrowheads="1"/>
          </xdr:cNvSpPr>
        </xdr:nvSpPr>
        <xdr:spPr bwMode="auto">
          <a:xfrm>
            <a:off x="371884" y="5646720"/>
            <a:ext cx="228137" cy="1034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15" name="Rectangle 1513"/>
          <xdr:cNvSpPr>
            <a:spLocks noChangeArrowheads="1"/>
          </xdr:cNvSpPr>
        </xdr:nvSpPr>
        <xdr:spPr bwMode="auto">
          <a:xfrm>
            <a:off x="1959270" y="5683175"/>
            <a:ext cx="231160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16" name="Rectangle 1510"/>
          <xdr:cNvSpPr>
            <a:spLocks noChangeArrowheads="1"/>
          </xdr:cNvSpPr>
        </xdr:nvSpPr>
        <xdr:spPr bwMode="auto">
          <a:xfrm>
            <a:off x="1432528" y="5781221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17" name="Rectangle 1512"/>
          <xdr:cNvSpPr>
            <a:spLocks noChangeArrowheads="1"/>
          </xdr:cNvSpPr>
        </xdr:nvSpPr>
        <xdr:spPr bwMode="auto">
          <a:xfrm>
            <a:off x="1508606" y="4845790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18" name="Rectangle 1513"/>
          <xdr:cNvSpPr>
            <a:spLocks noChangeArrowheads="1"/>
          </xdr:cNvSpPr>
        </xdr:nvSpPr>
        <xdr:spPr bwMode="auto">
          <a:xfrm>
            <a:off x="1797317" y="5305748"/>
            <a:ext cx="228136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19" name="Rectangle 1510"/>
          <xdr:cNvSpPr>
            <a:spLocks noChangeArrowheads="1"/>
          </xdr:cNvSpPr>
        </xdr:nvSpPr>
        <xdr:spPr bwMode="auto">
          <a:xfrm>
            <a:off x="2247977" y="4974827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20" name="Rectangle 1512"/>
          <xdr:cNvSpPr>
            <a:spLocks noChangeArrowheads="1"/>
          </xdr:cNvSpPr>
        </xdr:nvSpPr>
        <xdr:spPr bwMode="auto">
          <a:xfrm>
            <a:off x="2235607" y="4615881"/>
            <a:ext cx="231161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21" name="Rectangle 1512"/>
          <xdr:cNvSpPr>
            <a:spLocks noChangeArrowheads="1"/>
          </xdr:cNvSpPr>
        </xdr:nvSpPr>
        <xdr:spPr bwMode="auto">
          <a:xfrm>
            <a:off x="2781130" y="5033431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22" name="Rectangle 1513"/>
          <xdr:cNvSpPr>
            <a:spLocks noChangeArrowheads="1"/>
          </xdr:cNvSpPr>
        </xdr:nvSpPr>
        <xdr:spPr bwMode="auto">
          <a:xfrm>
            <a:off x="3528749" y="4722669"/>
            <a:ext cx="231160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23" name="Rectangle 1510"/>
          <xdr:cNvSpPr>
            <a:spLocks noChangeArrowheads="1"/>
          </xdr:cNvSpPr>
        </xdr:nvSpPr>
        <xdr:spPr bwMode="auto">
          <a:xfrm>
            <a:off x="3172949" y="4775090"/>
            <a:ext cx="228137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24" name="Rectangle 1512"/>
          <xdr:cNvSpPr>
            <a:spLocks noChangeArrowheads="1"/>
          </xdr:cNvSpPr>
        </xdr:nvSpPr>
        <xdr:spPr bwMode="auto">
          <a:xfrm>
            <a:off x="3238941" y="4236573"/>
            <a:ext cx="228137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25" name="Rectangle 1512"/>
          <xdr:cNvSpPr>
            <a:spLocks noChangeArrowheads="1"/>
          </xdr:cNvSpPr>
        </xdr:nvSpPr>
        <xdr:spPr bwMode="auto">
          <a:xfrm>
            <a:off x="2748133" y="4682349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626" name="Rectangle 1512"/>
          <xdr:cNvSpPr>
            <a:spLocks noChangeArrowheads="1"/>
          </xdr:cNvSpPr>
        </xdr:nvSpPr>
        <xdr:spPr bwMode="auto">
          <a:xfrm>
            <a:off x="2863617" y="4327230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627" name="Rectangle 1512"/>
          <xdr:cNvSpPr>
            <a:spLocks noChangeArrowheads="1"/>
          </xdr:cNvSpPr>
        </xdr:nvSpPr>
        <xdr:spPr bwMode="auto">
          <a:xfrm>
            <a:off x="3631858" y="4399814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28" name="Rectangle 1513"/>
          <xdr:cNvSpPr>
            <a:spLocks noChangeArrowheads="1"/>
          </xdr:cNvSpPr>
        </xdr:nvSpPr>
        <xdr:spPr bwMode="auto">
          <a:xfrm>
            <a:off x="4111392" y="4666220"/>
            <a:ext cx="231160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29" name="Rectangle 1510"/>
          <xdr:cNvSpPr>
            <a:spLocks noChangeArrowheads="1"/>
          </xdr:cNvSpPr>
        </xdr:nvSpPr>
        <xdr:spPr bwMode="auto">
          <a:xfrm>
            <a:off x="3987659" y="4395782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30" name="Rectangle 1512"/>
          <xdr:cNvSpPr>
            <a:spLocks noChangeArrowheads="1"/>
          </xdr:cNvSpPr>
        </xdr:nvSpPr>
        <xdr:spPr bwMode="auto">
          <a:xfrm>
            <a:off x="4024780" y="3984415"/>
            <a:ext cx="231161" cy="992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31" name="Rectangle 1512"/>
          <xdr:cNvSpPr>
            <a:spLocks noChangeArrowheads="1"/>
          </xdr:cNvSpPr>
        </xdr:nvSpPr>
        <xdr:spPr bwMode="auto">
          <a:xfrm>
            <a:off x="3569992" y="3988247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632" name="Rectangle 1512"/>
          <xdr:cNvSpPr>
            <a:spLocks noChangeArrowheads="1"/>
          </xdr:cNvSpPr>
        </xdr:nvSpPr>
        <xdr:spPr bwMode="auto">
          <a:xfrm>
            <a:off x="4474342" y="3411084"/>
            <a:ext cx="228137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33" name="Rectangle 1513"/>
          <xdr:cNvSpPr>
            <a:spLocks noChangeArrowheads="1"/>
          </xdr:cNvSpPr>
        </xdr:nvSpPr>
        <xdr:spPr bwMode="auto">
          <a:xfrm>
            <a:off x="4536483" y="4522935"/>
            <a:ext cx="228136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34" name="Rectangle 1510"/>
          <xdr:cNvSpPr>
            <a:spLocks noChangeArrowheads="1"/>
          </xdr:cNvSpPr>
        </xdr:nvSpPr>
        <xdr:spPr bwMode="auto">
          <a:xfrm>
            <a:off x="4478467" y="4192014"/>
            <a:ext cx="228137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35" name="Rectangle 1512"/>
          <xdr:cNvSpPr>
            <a:spLocks noChangeArrowheads="1"/>
          </xdr:cNvSpPr>
        </xdr:nvSpPr>
        <xdr:spPr bwMode="auto">
          <a:xfrm>
            <a:off x="4474343" y="3816940"/>
            <a:ext cx="228137" cy="992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36" name="Rectangle 1512"/>
          <xdr:cNvSpPr>
            <a:spLocks noChangeArrowheads="1"/>
          </xdr:cNvSpPr>
        </xdr:nvSpPr>
        <xdr:spPr bwMode="auto">
          <a:xfrm>
            <a:off x="5007490" y="3461622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37" name="Rectangle 1513"/>
          <xdr:cNvSpPr>
            <a:spLocks noChangeArrowheads="1"/>
          </xdr:cNvSpPr>
        </xdr:nvSpPr>
        <xdr:spPr bwMode="auto">
          <a:xfrm>
            <a:off x="5300325" y="4032601"/>
            <a:ext cx="228136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38" name="Rectangle 1510"/>
          <xdr:cNvSpPr>
            <a:spLocks noChangeArrowheads="1"/>
          </xdr:cNvSpPr>
        </xdr:nvSpPr>
        <xdr:spPr bwMode="auto">
          <a:xfrm>
            <a:off x="5416910" y="3713778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40" name="Rectangle 1512"/>
          <xdr:cNvSpPr>
            <a:spLocks noChangeArrowheads="1"/>
          </xdr:cNvSpPr>
        </xdr:nvSpPr>
        <xdr:spPr bwMode="auto">
          <a:xfrm>
            <a:off x="4912633" y="3905650"/>
            <a:ext cx="231161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41" name="Rectangle 1512"/>
          <xdr:cNvSpPr>
            <a:spLocks noChangeArrowheads="1"/>
          </xdr:cNvSpPr>
        </xdr:nvSpPr>
        <xdr:spPr bwMode="auto">
          <a:xfrm>
            <a:off x="5300327" y="3382859"/>
            <a:ext cx="228137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642" name="Rectangle 1512"/>
          <xdr:cNvSpPr>
            <a:spLocks noChangeArrowheads="1"/>
          </xdr:cNvSpPr>
        </xdr:nvSpPr>
        <xdr:spPr bwMode="auto">
          <a:xfrm>
            <a:off x="7361711" y="4327231"/>
            <a:ext cx="228138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43" name="Rectangle 1513"/>
          <xdr:cNvSpPr>
            <a:spLocks noChangeArrowheads="1"/>
          </xdr:cNvSpPr>
        </xdr:nvSpPr>
        <xdr:spPr bwMode="auto">
          <a:xfrm>
            <a:off x="8246538" y="4375618"/>
            <a:ext cx="231160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44" name="Rectangle 1510"/>
          <xdr:cNvSpPr>
            <a:spLocks noChangeArrowheads="1"/>
          </xdr:cNvSpPr>
        </xdr:nvSpPr>
        <xdr:spPr bwMode="auto">
          <a:xfrm>
            <a:off x="7911360" y="4411911"/>
            <a:ext cx="228137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45" name="Rectangle 1512"/>
          <xdr:cNvSpPr>
            <a:spLocks noChangeArrowheads="1"/>
          </xdr:cNvSpPr>
        </xdr:nvSpPr>
        <xdr:spPr bwMode="auto">
          <a:xfrm>
            <a:off x="7651522" y="4400015"/>
            <a:ext cx="231161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46" name="Rectangle 1512"/>
          <xdr:cNvSpPr>
            <a:spLocks noChangeArrowheads="1"/>
          </xdr:cNvSpPr>
        </xdr:nvSpPr>
        <xdr:spPr bwMode="auto">
          <a:xfrm>
            <a:off x="7081250" y="4260564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647" name="Rectangle 1512"/>
          <xdr:cNvSpPr>
            <a:spLocks noChangeArrowheads="1"/>
          </xdr:cNvSpPr>
        </xdr:nvSpPr>
        <xdr:spPr bwMode="auto">
          <a:xfrm>
            <a:off x="6763670" y="4228305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648" name="Rectangle 1513"/>
          <xdr:cNvSpPr>
            <a:spLocks noChangeArrowheads="1"/>
          </xdr:cNvSpPr>
        </xdr:nvSpPr>
        <xdr:spPr bwMode="auto">
          <a:xfrm>
            <a:off x="7705138" y="4730737"/>
            <a:ext cx="231160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49" name="Rectangle 1510"/>
          <xdr:cNvSpPr>
            <a:spLocks noChangeArrowheads="1"/>
          </xdr:cNvSpPr>
        </xdr:nvSpPr>
        <xdr:spPr bwMode="auto">
          <a:xfrm>
            <a:off x="7391682" y="4722671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50" name="Rectangle 1512"/>
          <xdr:cNvSpPr>
            <a:spLocks noChangeArrowheads="1"/>
          </xdr:cNvSpPr>
        </xdr:nvSpPr>
        <xdr:spPr bwMode="auto">
          <a:xfrm>
            <a:off x="7040007" y="4607816"/>
            <a:ext cx="231161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51" name="Rectangle 1512"/>
          <xdr:cNvSpPr>
            <a:spLocks noChangeArrowheads="1"/>
          </xdr:cNvSpPr>
        </xdr:nvSpPr>
        <xdr:spPr bwMode="auto">
          <a:xfrm>
            <a:off x="6738924" y="4591492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52" name="Rectangle 1513"/>
          <xdr:cNvSpPr>
            <a:spLocks noChangeArrowheads="1"/>
          </xdr:cNvSpPr>
        </xdr:nvSpPr>
        <xdr:spPr bwMode="auto">
          <a:xfrm>
            <a:off x="8223271" y="4159801"/>
            <a:ext cx="231160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53" name="Rectangle 1510"/>
          <xdr:cNvSpPr>
            <a:spLocks noChangeArrowheads="1"/>
          </xdr:cNvSpPr>
        </xdr:nvSpPr>
        <xdr:spPr bwMode="auto">
          <a:xfrm>
            <a:off x="7669931" y="4017832"/>
            <a:ext cx="231161" cy="9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54" name="Rectangle 1513"/>
          <xdr:cNvSpPr>
            <a:spLocks noChangeArrowheads="1"/>
          </xdr:cNvSpPr>
        </xdr:nvSpPr>
        <xdr:spPr bwMode="auto">
          <a:xfrm>
            <a:off x="7494794" y="5025368"/>
            <a:ext cx="231160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55" name="Rectangle 1510"/>
          <xdr:cNvSpPr>
            <a:spLocks noChangeArrowheads="1"/>
          </xdr:cNvSpPr>
        </xdr:nvSpPr>
        <xdr:spPr bwMode="auto">
          <a:xfrm>
            <a:off x="7163737" y="5013268"/>
            <a:ext cx="228138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56" name="Rectangle 1512"/>
          <xdr:cNvSpPr>
            <a:spLocks noChangeArrowheads="1"/>
          </xdr:cNvSpPr>
        </xdr:nvSpPr>
        <xdr:spPr bwMode="auto">
          <a:xfrm>
            <a:off x="6778327" y="4937010"/>
            <a:ext cx="231161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57" name="Rectangle 1513"/>
          <xdr:cNvSpPr>
            <a:spLocks noChangeArrowheads="1"/>
          </xdr:cNvSpPr>
        </xdr:nvSpPr>
        <xdr:spPr bwMode="auto">
          <a:xfrm>
            <a:off x="6449113" y="4167820"/>
            <a:ext cx="231160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58" name="Rectangle 1512"/>
          <xdr:cNvSpPr>
            <a:spLocks noChangeArrowheads="1"/>
          </xdr:cNvSpPr>
        </xdr:nvSpPr>
        <xdr:spPr bwMode="auto">
          <a:xfrm>
            <a:off x="5858223" y="4216412"/>
            <a:ext cx="228137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59" name="Rectangle 1512"/>
          <xdr:cNvSpPr>
            <a:spLocks noChangeArrowheads="1"/>
          </xdr:cNvSpPr>
        </xdr:nvSpPr>
        <xdr:spPr bwMode="auto">
          <a:xfrm>
            <a:off x="5569513" y="4255600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60" name="Rectangle 1513"/>
          <xdr:cNvSpPr>
            <a:spLocks noChangeArrowheads="1"/>
          </xdr:cNvSpPr>
        </xdr:nvSpPr>
        <xdr:spPr bwMode="auto">
          <a:xfrm>
            <a:off x="6464367" y="4498100"/>
            <a:ext cx="228136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61" name="Rectangle 1510"/>
          <xdr:cNvSpPr>
            <a:spLocks noChangeArrowheads="1"/>
          </xdr:cNvSpPr>
        </xdr:nvSpPr>
        <xdr:spPr bwMode="auto">
          <a:xfrm>
            <a:off x="6148030" y="4567292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62" name="Rectangle 1512"/>
          <xdr:cNvSpPr>
            <a:spLocks noChangeArrowheads="1"/>
          </xdr:cNvSpPr>
        </xdr:nvSpPr>
        <xdr:spPr bwMode="auto">
          <a:xfrm>
            <a:off x="5796357" y="4527171"/>
            <a:ext cx="228137" cy="992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63" name="Rectangle 1512"/>
          <xdr:cNvSpPr>
            <a:spLocks noChangeArrowheads="1"/>
          </xdr:cNvSpPr>
        </xdr:nvSpPr>
        <xdr:spPr bwMode="auto">
          <a:xfrm>
            <a:off x="5849973" y="4926646"/>
            <a:ext cx="228137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64" name="Rectangle 1510"/>
          <xdr:cNvSpPr>
            <a:spLocks noChangeArrowheads="1"/>
          </xdr:cNvSpPr>
        </xdr:nvSpPr>
        <xdr:spPr bwMode="auto">
          <a:xfrm>
            <a:off x="6090288" y="4962725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65" name="Rectangle 1513"/>
          <xdr:cNvSpPr>
            <a:spLocks noChangeArrowheads="1"/>
          </xdr:cNvSpPr>
        </xdr:nvSpPr>
        <xdr:spPr bwMode="auto">
          <a:xfrm>
            <a:off x="6418996" y="4958062"/>
            <a:ext cx="231160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66" name="Rectangle 1513"/>
          <xdr:cNvSpPr>
            <a:spLocks noChangeArrowheads="1"/>
          </xdr:cNvSpPr>
        </xdr:nvSpPr>
        <xdr:spPr bwMode="auto">
          <a:xfrm>
            <a:off x="8711773" y="4341154"/>
            <a:ext cx="226963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67" name="Rectangle 1510"/>
          <xdr:cNvSpPr>
            <a:spLocks noChangeArrowheads="1"/>
          </xdr:cNvSpPr>
        </xdr:nvSpPr>
        <xdr:spPr bwMode="auto">
          <a:xfrm>
            <a:off x="8960858" y="4071992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68" name="Rectangle 1510"/>
          <xdr:cNvSpPr>
            <a:spLocks noChangeArrowheads="1"/>
          </xdr:cNvSpPr>
        </xdr:nvSpPr>
        <xdr:spPr bwMode="auto">
          <a:xfrm>
            <a:off x="8713248" y="3425343"/>
            <a:ext cx="226964" cy="1016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69" name="Rectangle 1513"/>
          <xdr:cNvSpPr>
            <a:spLocks noChangeArrowheads="1"/>
          </xdr:cNvSpPr>
        </xdr:nvSpPr>
        <xdr:spPr bwMode="auto">
          <a:xfrm>
            <a:off x="8788153" y="3787238"/>
            <a:ext cx="231160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70" name="Rectangle 1513"/>
          <xdr:cNvSpPr>
            <a:spLocks noChangeArrowheads="1"/>
          </xdr:cNvSpPr>
        </xdr:nvSpPr>
        <xdr:spPr bwMode="auto">
          <a:xfrm>
            <a:off x="8394496" y="3601779"/>
            <a:ext cx="231160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71" name="Rectangle 1510"/>
          <xdr:cNvSpPr>
            <a:spLocks noChangeArrowheads="1"/>
          </xdr:cNvSpPr>
        </xdr:nvSpPr>
        <xdr:spPr bwMode="auto">
          <a:xfrm>
            <a:off x="8360719" y="3307176"/>
            <a:ext cx="231161" cy="9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72" name="Rectangle 1512"/>
          <xdr:cNvSpPr>
            <a:spLocks noChangeArrowheads="1"/>
          </xdr:cNvSpPr>
        </xdr:nvSpPr>
        <xdr:spPr bwMode="auto">
          <a:xfrm>
            <a:off x="8533685" y="2704619"/>
            <a:ext cx="226964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73" name="Rectangle 1513"/>
          <xdr:cNvSpPr>
            <a:spLocks noChangeArrowheads="1"/>
          </xdr:cNvSpPr>
        </xdr:nvSpPr>
        <xdr:spPr bwMode="auto">
          <a:xfrm>
            <a:off x="5899333" y="3942971"/>
            <a:ext cx="226964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74" name="Rectangle 1510"/>
          <xdr:cNvSpPr>
            <a:spLocks noChangeArrowheads="1"/>
          </xdr:cNvSpPr>
        </xdr:nvSpPr>
        <xdr:spPr bwMode="auto">
          <a:xfrm>
            <a:off x="6067884" y="3738867"/>
            <a:ext cx="231161" cy="10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75" name="Rectangle 1512"/>
          <xdr:cNvSpPr>
            <a:spLocks noChangeArrowheads="1"/>
          </xdr:cNvSpPr>
        </xdr:nvSpPr>
        <xdr:spPr bwMode="auto">
          <a:xfrm>
            <a:off x="6251881" y="3451596"/>
            <a:ext cx="232332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76" name="Rectangle 1512"/>
          <xdr:cNvSpPr>
            <a:spLocks noChangeArrowheads="1"/>
          </xdr:cNvSpPr>
        </xdr:nvSpPr>
        <xdr:spPr bwMode="auto">
          <a:xfrm>
            <a:off x="7420293" y="3741075"/>
            <a:ext cx="231161" cy="10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77" name="Rectangle 1512"/>
          <xdr:cNvSpPr>
            <a:spLocks noChangeArrowheads="1"/>
          </xdr:cNvSpPr>
        </xdr:nvSpPr>
        <xdr:spPr bwMode="auto">
          <a:xfrm>
            <a:off x="6402965" y="3912784"/>
            <a:ext cx="232332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78" name="Rectangle 1512"/>
          <xdr:cNvSpPr>
            <a:spLocks noChangeArrowheads="1"/>
          </xdr:cNvSpPr>
        </xdr:nvSpPr>
        <xdr:spPr bwMode="auto">
          <a:xfrm>
            <a:off x="6683338" y="3314352"/>
            <a:ext cx="226964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79" name="Rectangle 1510"/>
          <xdr:cNvSpPr>
            <a:spLocks noChangeArrowheads="1"/>
          </xdr:cNvSpPr>
        </xdr:nvSpPr>
        <xdr:spPr bwMode="auto">
          <a:xfrm>
            <a:off x="6980265" y="3483653"/>
            <a:ext cx="231161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80" name="Rectangle 1513"/>
          <xdr:cNvSpPr>
            <a:spLocks noChangeArrowheads="1"/>
          </xdr:cNvSpPr>
        </xdr:nvSpPr>
        <xdr:spPr bwMode="auto">
          <a:xfrm>
            <a:off x="7019036" y="3795259"/>
            <a:ext cx="231160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81" name="Rectangle 1513"/>
          <xdr:cNvSpPr>
            <a:spLocks noChangeArrowheads="1"/>
          </xdr:cNvSpPr>
        </xdr:nvSpPr>
        <xdr:spPr bwMode="auto">
          <a:xfrm>
            <a:off x="1243341" y="5334471"/>
            <a:ext cx="232332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82" name="Rectangle 1510"/>
          <xdr:cNvSpPr>
            <a:spLocks noChangeArrowheads="1"/>
          </xdr:cNvSpPr>
        </xdr:nvSpPr>
        <xdr:spPr bwMode="auto">
          <a:xfrm>
            <a:off x="1006194" y="4960906"/>
            <a:ext cx="226964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83" name="Rectangle 1512"/>
          <xdr:cNvSpPr>
            <a:spLocks noChangeArrowheads="1"/>
          </xdr:cNvSpPr>
        </xdr:nvSpPr>
        <xdr:spPr bwMode="auto">
          <a:xfrm>
            <a:off x="930957" y="4606215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７丁目</a:t>
            </a:r>
          </a:p>
        </xdr:txBody>
      </xdr:sp>
      <xdr:sp macro="" textlink="">
        <xdr:nvSpPr>
          <xdr:cNvPr id="1684" name="Rectangle 1512"/>
          <xdr:cNvSpPr>
            <a:spLocks noChangeArrowheads="1"/>
          </xdr:cNvSpPr>
        </xdr:nvSpPr>
        <xdr:spPr bwMode="auto">
          <a:xfrm>
            <a:off x="935993" y="4194263"/>
            <a:ext cx="231161" cy="974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８丁目</a:t>
            </a:r>
          </a:p>
        </xdr:txBody>
      </xdr:sp>
      <xdr:sp macro="" textlink="">
        <xdr:nvSpPr>
          <xdr:cNvPr id="1685" name="Rectangle 1512"/>
          <xdr:cNvSpPr>
            <a:spLocks noChangeArrowheads="1"/>
          </xdr:cNvSpPr>
        </xdr:nvSpPr>
        <xdr:spPr bwMode="auto">
          <a:xfrm>
            <a:off x="1336685" y="3792671"/>
            <a:ext cx="231161" cy="974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686" name="Rectangle 1512"/>
          <xdr:cNvSpPr>
            <a:spLocks noChangeArrowheads="1"/>
          </xdr:cNvSpPr>
        </xdr:nvSpPr>
        <xdr:spPr bwMode="auto">
          <a:xfrm>
            <a:off x="1452908" y="4111807"/>
            <a:ext cx="232333" cy="1035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687" name="Rectangle 1512"/>
          <xdr:cNvSpPr>
            <a:spLocks noChangeArrowheads="1"/>
          </xdr:cNvSpPr>
        </xdr:nvSpPr>
        <xdr:spPr bwMode="auto">
          <a:xfrm>
            <a:off x="1415395" y="4547640"/>
            <a:ext cx="232332" cy="10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88" name="Rectangle 1510"/>
          <xdr:cNvSpPr>
            <a:spLocks noChangeArrowheads="1"/>
          </xdr:cNvSpPr>
        </xdr:nvSpPr>
        <xdr:spPr bwMode="auto">
          <a:xfrm>
            <a:off x="1915593" y="4077891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89" name="Rectangle 1512"/>
          <xdr:cNvSpPr>
            <a:spLocks noChangeArrowheads="1"/>
          </xdr:cNvSpPr>
        </xdr:nvSpPr>
        <xdr:spPr bwMode="auto">
          <a:xfrm>
            <a:off x="1893150" y="3542512"/>
            <a:ext cx="231161" cy="1014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90" name="Rectangle 1513"/>
          <xdr:cNvSpPr>
            <a:spLocks noChangeArrowheads="1"/>
          </xdr:cNvSpPr>
        </xdr:nvSpPr>
        <xdr:spPr bwMode="auto">
          <a:xfrm>
            <a:off x="2301769" y="4011635"/>
            <a:ext cx="232332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91" name="Rectangle 1512"/>
          <xdr:cNvSpPr>
            <a:spLocks noChangeArrowheads="1"/>
          </xdr:cNvSpPr>
        </xdr:nvSpPr>
        <xdr:spPr bwMode="auto">
          <a:xfrm>
            <a:off x="2818641" y="3942972"/>
            <a:ext cx="231161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692" name="Rectangle 1512"/>
          <xdr:cNvSpPr>
            <a:spLocks noChangeArrowheads="1"/>
          </xdr:cNvSpPr>
        </xdr:nvSpPr>
        <xdr:spPr bwMode="auto">
          <a:xfrm>
            <a:off x="2596703" y="3646119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693" name="Rectangle 1512"/>
          <xdr:cNvSpPr>
            <a:spLocks noChangeArrowheads="1"/>
          </xdr:cNvSpPr>
        </xdr:nvSpPr>
        <xdr:spPr bwMode="auto">
          <a:xfrm>
            <a:off x="3082820" y="3604696"/>
            <a:ext cx="228137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694" name="Rectangle 1512"/>
          <xdr:cNvSpPr>
            <a:spLocks noChangeArrowheads="1"/>
          </xdr:cNvSpPr>
        </xdr:nvSpPr>
        <xdr:spPr bwMode="auto">
          <a:xfrm>
            <a:off x="4543542" y="2106613"/>
            <a:ext cx="226964" cy="974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７丁目</a:t>
            </a:r>
          </a:p>
        </xdr:txBody>
      </xdr:sp>
      <xdr:sp macro="" textlink="">
        <xdr:nvSpPr>
          <xdr:cNvPr id="1695" name="Rectangle 1512"/>
          <xdr:cNvSpPr>
            <a:spLocks noChangeArrowheads="1"/>
          </xdr:cNvSpPr>
        </xdr:nvSpPr>
        <xdr:spPr bwMode="auto">
          <a:xfrm>
            <a:off x="2554270" y="2983853"/>
            <a:ext cx="226965" cy="974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８丁目</a:t>
            </a:r>
          </a:p>
        </xdr:txBody>
      </xdr:sp>
      <xdr:sp macro="" textlink="">
        <xdr:nvSpPr>
          <xdr:cNvPr id="1696" name="Rectangle 1512"/>
          <xdr:cNvSpPr>
            <a:spLocks noChangeArrowheads="1"/>
          </xdr:cNvSpPr>
        </xdr:nvSpPr>
        <xdr:spPr bwMode="auto">
          <a:xfrm>
            <a:off x="2948058" y="3028673"/>
            <a:ext cx="232332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697" name="Rectangle 1510"/>
          <xdr:cNvSpPr>
            <a:spLocks noChangeArrowheads="1"/>
          </xdr:cNvSpPr>
        </xdr:nvSpPr>
        <xdr:spPr bwMode="auto">
          <a:xfrm>
            <a:off x="3205683" y="3034066"/>
            <a:ext cx="226964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698" name="Rectangle 1513"/>
          <xdr:cNvSpPr>
            <a:spLocks noChangeArrowheads="1"/>
          </xdr:cNvSpPr>
        </xdr:nvSpPr>
        <xdr:spPr bwMode="auto">
          <a:xfrm>
            <a:off x="3502048" y="3643997"/>
            <a:ext cx="232332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699" name="Rectangle 1513"/>
          <xdr:cNvSpPr>
            <a:spLocks noChangeArrowheads="1"/>
          </xdr:cNvSpPr>
        </xdr:nvSpPr>
        <xdr:spPr bwMode="auto">
          <a:xfrm>
            <a:off x="2991085" y="2447805"/>
            <a:ext cx="231160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00" name="Rectangle 1510"/>
          <xdr:cNvSpPr>
            <a:spLocks noChangeArrowheads="1"/>
          </xdr:cNvSpPr>
        </xdr:nvSpPr>
        <xdr:spPr bwMode="auto">
          <a:xfrm>
            <a:off x="3066498" y="2050090"/>
            <a:ext cx="226964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01" name="Rectangle 1512"/>
          <xdr:cNvSpPr>
            <a:spLocks noChangeArrowheads="1"/>
          </xdr:cNvSpPr>
        </xdr:nvSpPr>
        <xdr:spPr bwMode="auto">
          <a:xfrm>
            <a:off x="2621626" y="2440918"/>
            <a:ext cx="232333" cy="972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02" name="Rectangle 1512"/>
          <xdr:cNvSpPr>
            <a:spLocks noChangeArrowheads="1"/>
          </xdr:cNvSpPr>
        </xdr:nvSpPr>
        <xdr:spPr bwMode="auto">
          <a:xfrm>
            <a:off x="3436705" y="2133519"/>
            <a:ext cx="231161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703" name="Rectangle 1512"/>
          <xdr:cNvSpPr>
            <a:spLocks noChangeArrowheads="1"/>
          </xdr:cNvSpPr>
        </xdr:nvSpPr>
        <xdr:spPr bwMode="auto">
          <a:xfrm>
            <a:off x="3776645" y="2191988"/>
            <a:ext cx="229168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04" name="Rectangle 1512"/>
          <xdr:cNvSpPr>
            <a:spLocks noChangeArrowheads="1"/>
          </xdr:cNvSpPr>
        </xdr:nvSpPr>
        <xdr:spPr bwMode="auto">
          <a:xfrm>
            <a:off x="4084248" y="2348296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05" name="Rectangle 1512"/>
          <xdr:cNvSpPr>
            <a:spLocks noChangeArrowheads="1"/>
          </xdr:cNvSpPr>
        </xdr:nvSpPr>
        <xdr:spPr bwMode="auto">
          <a:xfrm>
            <a:off x="3450428" y="2515186"/>
            <a:ext cx="231161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706" name="Rectangle 1513"/>
          <xdr:cNvSpPr>
            <a:spLocks noChangeArrowheads="1"/>
          </xdr:cNvSpPr>
        </xdr:nvSpPr>
        <xdr:spPr bwMode="auto">
          <a:xfrm>
            <a:off x="4401209" y="2703624"/>
            <a:ext cx="226963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07" name="Rectangle 1513"/>
          <xdr:cNvSpPr>
            <a:spLocks noChangeArrowheads="1"/>
          </xdr:cNvSpPr>
        </xdr:nvSpPr>
        <xdr:spPr bwMode="auto">
          <a:xfrm>
            <a:off x="4038606" y="3394582"/>
            <a:ext cx="231160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08" name="Rectangle 1510"/>
          <xdr:cNvSpPr>
            <a:spLocks noChangeArrowheads="1"/>
          </xdr:cNvSpPr>
        </xdr:nvSpPr>
        <xdr:spPr bwMode="auto">
          <a:xfrm>
            <a:off x="4253902" y="3028791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09" name="Rectangle 1512"/>
          <xdr:cNvSpPr>
            <a:spLocks noChangeArrowheads="1"/>
          </xdr:cNvSpPr>
        </xdr:nvSpPr>
        <xdr:spPr bwMode="auto">
          <a:xfrm>
            <a:off x="3687996" y="3300246"/>
            <a:ext cx="232333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10" name="Rectangle 1512"/>
          <xdr:cNvSpPr>
            <a:spLocks noChangeArrowheads="1"/>
          </xdr:cNvSpPr>
        </xdr:nvSpPr>
        <xdr:spPr bwMode="auto">
          <a:xfrm>
            <a:off x="3490719" y="2897596"/>
            <a:ext cx="231161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711" name="Rectangle 1512"/>
          <xdr:cNvSpPr>
            <a:spLocks noChangeArrowheads="1"/>
          </xdr:cNvSpPr>
        </xdr:nvSpPr>
        <xdr:spPr bwMode="auto">
          <a:xfrm>
            <a:off x="3968858" y="2970753"/>
            <a:ext cx="233364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12" name="Rectangle 1512"/>
          <xdr:cNvSpPr>
            <a:spLocks noChangeArrowheads="1"/>
          </xdr:cNvSpPr>
        </xdr:nvSpPr>
        <xdr:spPr bwMode="auto">
          <a:xfrm>
            <a:off x="4046917" y="1917697"/>
            <a:ext cx="231161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713" name="Rectangle 1512"/>
          <xdr:cNvSpPr>
            <a:spLocks noChangeArrowheads="1"/>
          </xdr:cNvSpPr>
        </xdr:nvSpPr>
        <xdr:spPr bwMode="auto">
          <a:xfrm>
            <a:off x="4377918" y="1545217"/>
            <a:ext cx="231161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714" name="Rectangle 1512"/>
          <xdr:cNvSpPr>
            <a:spLocks noChangeArrowheads="1"/>
          </xdr:cNvSpPr>
        </xdr:nvSpPr>
        <xdr:spPr bwMode="auto">
          <a:xfrm>
            <a:off x="7420288" y="2981218"/>
            <a:ext cx="231161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715" name="Rectangle 1512"/>
          <xdr:cNvSpPr>
            <a:spLocks noChangeArrowheads="1"/>
          </xdr:cNvSpPr>
        </xdr:nvSpPr>
        <xdr:spPr bwMode="auto">
          <a:xfrm>
            <a:off x="4881237" y="2456228"/>
            <a:ext cx="233364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16" name="Rectangle 1512"/>
          <xdr:cNvSpPr>
            <a:spLocks noChangeArrowheads="1"/>
          </xdr:cNvSpPr>
        </xdr:nvSpPr>
        <xdr:spPr bwMode="auto">
          <a:xfrm>
            <a:off x="4837914" y="2932608"/>
            <a:ext cx="232333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17" name="Rectangle 1510"/>
          <xdr:cNvSpPr>
            <a:spLocks noChangeArrowheads="1"/>
          </xdr:cNvSpPr>
        </xdr:nvSpPr>
        <xdr:spPr bwMode="auto">
          <a:xfrm>
            <a:off x="5125991" y="2935242"/>
            <a:ext cx="226964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18" name="Rectangle 1513"/>
          <xdr:cNvSpPr>
            <a:spLocks noChangeArrowheads="1"/>
          </xdr:cNvSpPr>
        </xdr:nvSpPr>
        <xdr:spPr bwMode="auto">
          <a:xfrm>
            <a:off x="5435294" y="2948166"/>
            <a:ext cx="231160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19" name="Rectangle 1512"/>
          <xdr:cNvSpPr>
            <a:spLocks noChangeArrowheads="1"/>
          </xdr:cNvSpPr>
        </xdr:nvSpPr>
        <xdr:spPr bwMode="auto">
          <a:xfrm>
            <a:off x="4811865" y="1706879"/>
            <a:ext cx="231161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720" name="Rectangle 1512"/>
          <xdr:cNvSpPr>
            <a:spLocks noChangeArrowheads="1"/>
          </xdr:cNvSpPr>
        </xdr:nvSpPr>
        <xdr:spPr bwMode="auto">
          <a:xfrm>
            <a:off x="4968852" y="2099683"/>
            <a:ext cx="232333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21" name="Rectangle 1510"/>
          <xdr:cNvSpPr>
            <a:spLocks noChangeArrowheads="1"/>
          </xdr:cNvSpPr>
        </xdr:nvSpPr>
        <xdr:spPr bwMode="auto">
          <a:xfrm>
            <a:off x="5302254" y="1480287"/>
            <a:ext cx="226964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22" name="Rectangle 1513"/>
          <xdr:cNvSpPr>
            <a:spLocks noChangeArrowheads="1"/>
          </xdr:cNvSpPr>
        </xdr:nvSpPr>
        <xdr:spPr bwMode="auto">
          <a:xfrm>
            <a:off x="5685214" y="860721"/>
            <a:ext cx="233364" cy="1035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23" name="Rectangle 1512"/>
          <xdr:cNvSpPr>
            <a:spLocks noChangeArrowheads="1"/>
          </xdr:cNvSpPr>
        </xdr:nvSpPr>
        <xdr:spPr bwMode="auto">
          <a:xfrm>
            <a:off x="5381788" y="1834075"/>
            <a:ext cx="231161" cy="1035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724" name="Rectangle 1512"/>
          <xdr:cNvSpPr>
            <a:spLocks noChangeArrowheads="1"/>
          </xdr:cNvSpPr>
        </xdr:nvSpPr>
        <xdr:spPr bwMode="auto">
          <a:xfrm>
            <a:off x="5770437" y="1732047"/>
            <a:ext cx="232333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25" name="Rectangle 1513"/>
          <xdr:cNvSpPr>
            <a:spLocks noChangeArrowheads="1"/>
          </xdr:cNvSpPr>
        </xdr:nvSpPr>
        <xdr:spPr bwMode="auto">
          <a:xfrm>
            <a:off x="6315571" y="1614868"/>
            <a:ext cx="233364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26" name="Rectangle 1512"/>
          <xdr:cNvSpPr>
            <a:spLocks noChangeArrowheads="1"/>
          </xdr:cNvSpPr>
        </xdr:nvSpPr>
        <xdr:spPr bwMode="auto">
          <a:xfrm>
            <a:off x="5756348" y="1194505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27" name="Rectangle 1510"/>
          <xdr:cNvSpPr>
            <a:spLocks noChangeArrowheads="1"/>
          </xdr:cNvSpPr>
        </xdr:nvSpPr>
        <xdr:spPr bwMode="auto">
          <a:xfrm>
            <a:off x="6275908" y="1127421"/>
            <a:ext cx="231161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28" name="Rectangle 1510"/>
          <xdr:cNvSpPr>
            <a:spLocks noChangeArrowheads="1"/>
          </xdr:cNvSpPr>
        </xdr:nvSpPr>
        <xdr:spPr bwMode="auto">
          <a:xfrm>
            <a:off x="6411885" y="2126934"/>
            <a:ext cx="231161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29" name="Rectangle 1512"/>
          <xdr:cNvSpPr>
            <a:spLocks noChangeArrowheads="1"/>
          </xdr:cNvSpPr>
        </xdr:nvSpPr>
        <xdr:spPr bwMode="auto">
          <a:xfrm>
            <a:off x="5912468" y="2223561"/>
            <a:ext cx="226965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30" name="Rectangle 1513"/>
          <xdr:cNvSpPr>
            <a:spLocks noChangeArrowheads="1"/>
          </xdr:cNvSpPr>
        </xdr:nvSpPr>
        <xdr:spPr bwMode="auto">
          <a:xfrm>
            <a:off x="6317457" y="3081108"/>
            <a:ext cx="231160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31" name="Rectangle 1513"/>
          <xdr:cNvSpPr>
            <a:spLocks noChangeArrowheads="1"/>
          </xdr:cNvSpPr>
        </xdr:nvSpPr>
        <xdr:spPr bwMode="auto">
          <a:xfrm>
            <a:off x="7371688" y="2649462"/>
            <a:ext cx="231160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32" name="Rectangle 1513"/>
          <xdr:cNvSpPr>
            <a:spLocks noChangeArrowheads="1"/>
          </xdr:cNvSpPr>
        </xdr:nvSpPr>
        <xdr:spPr bwMode="auto">
          <a:xfrm>
            <a:off x="8404935" y="2271979"/>
            <a:ext cx="231160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33" name="Rectangle 1513"/>
          <xdr:cNvSpPr>
            <a:spLocks noChangeArrowheads="1"/>
          </xdr:cNvSpPr>
        </xdr:nvSpPr>
        <xdr:spPr bwMode="auto">
          <a:xfrm>
            <a:off x="7890972" y="1859012"/>
            <a:ext cx="231160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34" name="Rectangle 1513"/>
          <xdr:cNvSpPr>
            <a:spLocks noChangeArrowheads="1"/>
          </xdr:cNvSpPr>
        </xdr:nvSpPr>
        <xdr:spPr bwMode="auto">
          <a:xfrm>
            <a:off x="8036458" y="1125575"/>
            <a:ext cx="226964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35" name="Rectangle 1513"/>
          <xdr:cNvSpPr>
            <a:spLocks noChangeArrowheads="1"/>
          </xdr:cNvSpPr>
        </xdr:nvSpPr>
        <xdr:spPr bwMode="auto">
          <a:xfrm>
            <a:off x="8324358" y="1727909"/>
            <a:ext cx="231160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36" name="Rectangle 1513"/>
          <xdr:cNvSpPr>
            <a:spLocks noChangeArrowheads="1"/>
          </xdr:cNvSpPr>
        </xdr:nvSpPr>
        <xdr:spPr bwMode="auto">
          <a:xfrm>
            <a:off x="7839682" y="3704358"/>
            <a:ext cx="226964" cy="10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１丁目</a:t>
            </a:r>
          </a:p>
        </xdr:txBody>
      </xdr:sp>
      <xdr:sp macro="" textlink="">
        <xdr:nvSpPr>
          <xdr:cNvPr id="1737" name="Rectangle 1512"/>
          <xdr:cNvSpPr>
            <a:spLocks noChangeArrowheads="1"/>
          </xdr:cNvSpPr>
        </xdr:nvSpPr>
        <xdr:spPr bwMode="auto">
          <a:xfrm>
            <a:off x="6068409" y="2834955"/>
            <a:ext cx="232333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38" name="Rectangle 1512"/>
          <xdr:cNvSpPr>
            <a:spLocks noChangeArrowheads="1"/>
          </xdr:cNvSpPr>
        </xdr:nvSpPr>
        <xdr:spPr bwMode="auto">
          <a:xfrm>
            <a:off x="6875031" y="2894040"/>
            <a:ext cx="232333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39" name="Rectangle 1512"/>
          <xdr:cNvSpPr>
            <a:spLocks noChangeArrowheads="1"/>
          </xdr:cNvSpPr>
        </xdr:nvSpPr>
        <xdr:spPr bwMode="auto">
          <a:xfrm>
            <a:off x="7535603" y="2134148"/>
            <a:ext cx="232333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40" name="Rectangle 1512"/>
          <xdr:cNvSpPr>
            <a:spLocks noChangeArrowheads="1"/>
          </xdr:cNvSpPr>
        </xdr:nvSpPr>
        <xdr:spPr bwMode="auto">
          <a:xfrm>
            <a:off x="8226394" y="2565792"/>
            <a:ext cx="232333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41" name="Rectangle 1512"/>
          <xdr:cNvSpPr>
            <a:spLocks noChangeArrowheads="1"/>
          </xdr:cNvSpPr>
        </xdr:nvSpPr>
        <xdr:spPr bwMode="auto">
          <a:xfrm>
            <a:off x="6955608" y="879422"/>
            <a:ext cx="232333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42" name="Rectangle 1512"/>
          <xdr:cNvSpPr>
            <a:spLocks noChangeArrowheads="1"/>
          </xdr:cNvSpPr>
        </xdr:nvSpPr>
        <xdr:spPr bwMode="auto">
          <a:xfrm>
            <a:off x="7983820" y="3065548"/>
            <a:ext cx="228138" cy="101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  <xdr:sp macro="" textlink="">
        <xdr:nvSpPr>
          <xdr:cNvPr id="1743" name="Rectangle 1512"/>
          <xdr:cNvSpPr>
            <a:spLocks noChangeArrowheads="1"/>
          </xdr:cNvSpPr>
        </xdr:nvSpPr>
        <xdr:spPr bwMode="auto">
          <a:xfrm>
            <a:off x="6703801" y="1055856"/>
            <a:ext cx="232333" cy="972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８丁目</a:t>
            </a:r>
          </a:p>
        </xdr:txBody>
      </xdr:sp>
      <xdr:sp macro="" textlink="">
        <xdr:nvSpPr>
          <xdr:cNvPr id="1744" name="Rectangle 1512"/>
          <xdr:cNvSpPr>
            <a:spLocks noChangeArrowheads="1"/>
          </xdr:cNvSpPr>
        </xdr:nvSpPr>
        <xdr:spPr bwMode="auto">
          <a:xfrm>
            <a:off x="7393722" y="3357962"/>
            <a:ext cx="231161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745" name="Rectangle 1512"/>
          <xdr:cNvSpPr>
            <a:spLocks noChangeArrowheads="1"/>
          </xdr:cNvSpPr>
        </xdr:nvSpPr>
        <xdr:spPr bwMode="auto">
          <a:xfrm>
            <a:off x="7065534" y="1240768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746" name="Rectangle 1512"/>
          <xdr:cNvSpPr>
            <a:spLocks noChangeArrowheads="1"/>
          </xdr:cNvSpPr>
        </xdr:nvSpPr>
        <xdr:spPr bwMode="auto">
          <a:xfrm>
            <a:off x="5734317" y="2848359"/>
            <a:ext cx="231161" cy="1035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５丁目</a:t>
            </a:r>
          </a:p>
        </xdr:txBody>
      </xdr:sp>
      <xdr:sp macro="" textlink="">
        <xdr:nvSpPr>
          <xdr:cNvPr id="1747" name="Rectangle 1512"/>
          <xdr:cNvSpPr>
            <a:spLocks noChangeArrowheads="1"/>
          </xdr:cNvSpPr>
        </xdr:nvSpPr>
        <xdr:spPr bwMode="auto">
          <a:xfrm>
            <a:off x="7823183" y="2411477"/>
            <a:ext cx="231161" cy="10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48" name="Rectangle 1512"/>
          <xdr:cNvSpPr>
            <a:spLocks noChangeArrowheads="1"/>
          </xdr:cNvSpPr>
        </xdr:nvSpPr>
        <xdr:spPr bwMode="auto">
          <a:xfrm>
            <a:off x="7286443" y="1869729"/>
            <a:ext cx="226964" cy="10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49" name="Rectangle 1512"/>
          <xdr:cNvSpPr>
            <a:spLocks noChangeArrowheads="1"/>
          </xdr:cNvSpPr>
        </xdr:nvSpPr>
        <xdr:spPr bwMode="auto">
          <a:xfrm>
            <a:off x="7400147" y="1320252"/>
            <a:ext cx="231161" cy="10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50" name="Rectangle 1512"/>
          <xdr:cNvSpPr>
            <a:spLocks noChangeArrowheads="1"/>
          </xdr:cNvSpPr>
        </xdr:nvSpPr>
        <xdr:spPr bwMode="auto">
          <a:xfrm>
            <a:off x="6896259" y="1489507"/>
            <a:ext cx="231161" cy="1016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７丁目</a:t>
            </a:r>
          </a:p>
        </xdr:txBody>
      </xdr:sp>
      <xdr:sp macro="" textlink="">
        <xdr:nvSpPr>
          <xdr:cNvPr id="1751" name="Rectangle 1512"/>
          <xdr:cNvSpPr>
            <a:spLocks noChangeArrowheads="1"/>
          </xdr:cNvSpPr>
        </xdr:nvSpPr>
        <xdr:spPr bwMode="auto">
          <a:xfrm>
            <a:off x="6976267" y="1736343"/>
            <a:ext cx="231161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752" name="Rectangle 1512"/>
          <xdr:cNvSpPr>
            <a:spLocks noChangeArrowheads="1"/>
          </xdr:cNvSpPr>
        </xdr:nvSpPr>
        <xdr:spPr bwMode="auto">
          <a:xfrm>
            <a:off x="6719431" y="2584002"/>
            <a:ext cx="231161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53" name="Rectangle 1510"/>
          <xdr:cNvSpPr>
            <a:spLocks noChangeArrowheads="1"/>
          </xdr:cNvSpPr>
        </xdr:nvSpPr>
        <xdr:spPr bwMode="auto">
          <a:xfrm>
            <a:off x="7892645" y="3415543"/>
            <a:ext cx="226965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54" name="Rectangle 1510"/>
          <xdr:cNvSpPr>
            <a:spLocks noChangeArrowheads="1"/>
          </xdr:cNvSpPr>
        </xdr:nvSpPr>
        <xdr:spPr bwMode="auto">
          <a:xfrm>
            <a:off x="8165436" y="2091888"/>
            <a:ext cx="231161" cy="97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55" name="Rectangle 1510"/>
          <xdr:cNvSpPr>
            <a:spLocks noChangeArrowheads="1"/>
          </xdr:cNvSpPr>
        </xdr:nvSpPr>
        <xdr:spPr bwMode="auto">
          <a:xfrm>
            <a:off x="7960493" y="1469859"/>
            <a:ext cx="226965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56" name="Rectangle 1510"/>
          <xdr:cNvSpPr>
            <a:spLocks noChangeArrowheads="1"/>
          </xdr:cNvSpPr>
        </xdr:nvSpPr>
        <xdr:spPr bwMode="auto">
          <a:xfrm>
            <a:off x="7585440" y="1641368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57" name="Rectangle 1510"/>
          <xdr:cNvSpPr>
            <a:spLocks noChangeArrowheads="1"/>
          </xdr:cNvSpPr>
        </xdr:nvSpPr>
        <xdr:spPr bwMode="auto">
          <a:xfrm>
            <a:off x="7540115" y="975025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58" name="Rectangle 1510"/>
          <xdr:cNvSpPr>
            <a:spLocks noChangeArrowheads="1"/>
          </xdr:cNvSpPr>
        </xdr:nvSpPr>
        <xdr:spPr bwMode="auto">
          <a:xfrm>
            <a:off x="6970192" y="2175591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59" name="Rectangle 1512"/>
          <xdr:cNvSpPr>
            <a:spLocks noChangeArrowheads="1"/>
          </xdr:cNvSpPr>
        </xdr:nvSpPr>
        <xdr:spPr bwMode="auto">
          <a:xfrm>
            <a:off x="5690380" y="3402978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４丁目</a:t>
            </a:r>
          </a:p>
        </xdr:txBody>
      </xdr:sp>
      <xdr:sp macro="" textlink="">
        <xdr:nvSpPr>
          <xdr:cNvPr id="1760" name="Rectangle 1512"/>
          <xdr:cNvSpPr>
            <a:spLocks noChangeArrowheads="1"/>
          </xdr:cNvSpPr>
        </xdr:nvSpPr>
        <xdr:spPr bwMode="auto">
          <a:xfrm>
            <a:off x="5376255" y="2404460"/>
            <a:ext cx="231161" cy="1012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761" name="Rectangle 1510"/>
          <xdr:cNvSpPr>
            <a:spLocks noChangeArrowheads="1"/>
          </xdr:cNvSpPr>
        </xdr:nvSpPr>
        <xdr:spPr bwMode="auto">
          <a:xfrm>
            <a:off x="2921915" y="1589527"/>
            <a:ext cx="231161" cy="994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62" name="Rectangle 1512"/>
          <xdr:cNvSpPr>
            <a:spLocks noChangeArrowheads="1"/>
          </xdr:cNvSpPr>
        </xdr:nvSpPr>
        <xdr:spPr bwMode="auto">
          <a:xfrm>
            <a:off x="4534919" y="1727477"/>
            <a:ext cx="227971" cy="972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６丁目</a:t>
            </a:r>
          </a:p>
        </xdr:txBody>
      </xdr:sp>
      <xdr:sp macro="" textlink="">
        <xdr:nvSpPr>
          <xdr:cNvPr id="1763" name="Rectangle 1510"/>
          <xdr:cNvSpPr>
            <a:spLocks noChangeArrowheads="1"/>
          </xdr:cNvSpPr>
        </xdr:nvSpPr>
        <xdr:spPr bwMode="auto">
          <a:xfrm>
            <a:off x="6126836" y="4227040"/>
            <a:ext cx="231161" cy="1016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２丁目</a:t>
            </a:r>
          </a:p>
        </xdr:txBody>
      </xdr:sp>
      <xdr:sp macro="" textlink="">
        <xdr:nvSpPr>
          <xdr:cNvPr id="1764" name="Rectangle 1512"/>
          <xdr:cNvSpPr>
            <a:spLocks noChangeArrowheads="1"/>
          </xdr:cNvSpPr>
        </xdr:nvSpPr>
        <xdr:spPr bwMode="auto">
          <a:xfrm>
            <a:off x="977793" y="5575120"/>
            <a:ext cx="232334" cy="101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600" b="0" i="0" strike="noStrike">
                <a:solidFill>
                  <a:schemeClr val="bg1"/>
                </a:solidFill>
                <a:latin typeface="ＭＳ ゴシック"/>
                <a:ea typeface="ＭＳ ゴシック"/>
              </a:rPr>
              <a:t>３丁目</a:t>
            </a:r>
          </a:p>
        </xdr:txBody>
      </xdr:sp>
    </xdr:grpSp>
    <xdr:clientData/>
  </xdr:twoCellAnchor>
  <xdr:twoCellAnchor>
    <xdr:from>
      <xdr:col>35</xdr:col>
      <xdr:colOff>82769</xdr:colOff>
      <xdr:row>72</xdr:row>
      <xdr:rowOff>6569</xdr:rowOff>
    </xdr:from>
    <xdr:to>
      <xdr:col>39</xdr:col>
      <xdr:colOff>76200</xdr:colOff>
      <xdr:row>72</xdr:row>
      <xdr:rowOff>197069</xdr:rowOff>
    </xdr:to>
    <xdr:sp macro="" textlink="">
      <xdr:nvSpPr>
        <xdr:cNvPr id="1765" name="正方形/長方形 1764"/>
        <xdr:cNvSpPr/>
      </xdr:nvSpPr>
      <xdr:spPr>
        <a:xfrm>
          <a:off x="4416644" y="13322519"/>
          <a:ext cx="488731" cy="190500"/>
        </a:xfrm>
        <a:prstGeom prst="rect">
          <a:avLst/>
        </a:prstGeom>
        <a:pattFill prst="pct40">
          <a:fgClr>
            <a:schemeClr val="tx1"/>
          </a:fgClr>
          <a:bgClr>
            <a:schemeClr val="bg1"/>
          </a:bgClr>
        </a:patt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0</xdr:colOff>
      <xdr:row>34</xdr:row>
      <xdr:rowOff>0</xdr:rowOff>
    </xdr:from>
    <xdr:to>
      <xdr:col>57</xdr:col>
      <xdr:colOff>104775</xdr:colOff>
      <xdr:row>44</xdr:row>
      <xdr:rowOff>76200</xdr:rowOff>
    </xdr:to>
    <xdr:pic>
      <xdr:nvPicPr>
        <xdr:cNvPr id="1768" name="図 1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524625"/>
          <a:ext cx="1590675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5</xdr:row>
      <xdr:rowOff>85725</xdr:rowOff>
    </xdr:from>
    <xdr:to>
      <xdr:col>11</xdr:col>
      <xdr:colOff>266700</xdr:colOff>
      <xdr:row>60</xdr:row>
      <xdr:rowOff>95250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6325"/>
          <a:ext cx="6648450" cy="943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9525</xdr:rowOff>
    </xdr:from>
    <xdr:to>
      <xdr:col>62</xdr:col>
      <xdr:colOff>9525</xdr:colOff>
      <xdr:row>76</xdr:row>
      <xdr:rowOff>114300</xdr:rowOff>
    </xdr:to>
    <xdr:graphicFrame macro="">
      <xdr:nvGraphicFramePr>
        <xdr:cNvPr id="62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0.0172</cdr:x>
      <cdr:y>0.01446</cdr:y>
    </cdr:from>
    <cdr:to>
      <cdr:x>0.10198</cdr:x>
      <cdr:y>0.07572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9539" y="71438"/>
          <a:ext cx="49529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ゴシック" pitchFamily="49" charset="-128"/>
              <a:ea typeface="ＭＳ ゴシック" pitchFamily="49" charset="-128"/>
            </a:rPr>
            <a:t>(</a:t>
          </a:r>
          <a:r>
            <a:rPr lang="ja-JP" altLang="en-US" sz="900">
              <a:latin typeface="ＭＳ ゴシック" pitchFamily="49" charset="-128"/>
              <a:ea typeface="ＭＳ ゴシック" pitchFamily="49" charset="-128"/>
            </a:rPr>
            <a:t>指数</a:t>
          </a:r>
          <a:r>
            <a:rPr lang="en-US" altLang="ja-JP" sz="900">
              <a:latin typeface="ＭＳ ゴシック" pitchFamily="49" charset="-128"/>
              <a:ea typeface="ＭＳ ゴシック" pitchFamily="49" charset="-128"/>
            </a:rPr>
            <a:t>)</a:t>
          </a:r>
          <a:endParaRPr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0.86232</cdr:x>
      <cdr:y>0.13037</cdr:y>
    </cdr:from>
    <cdr:to>
      <cdr:x>0.95689</cdr:x>
      <cdr:y>0.18026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21622" y="656891"/>
          <a:ext cx="715219" cy="251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明朝" pitchFamily="17" charset="-128"/>
              <a:ea typeface="ＭＳ 明朝" pitchFamily="17" charset="-128"/>
            </a:rPr>
            <a:t>老年化指数</a:t>
          </a:r>
          <a:endParaRPr lang="en-US" altLang="ja-JP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0.86688</cdr:x>
      <cdr:y>0.65466</cdr:y>
    </cdr:from>
    <cdr:to>
      <cdr:x>0.97353</cdr:x>
      <cdr:y>0.7048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556062" y="3298657"/>
          <a:ext cx="806578" cy="252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明朝" pitchFamily="17" charset="-128"/>
              <a:ea typeface="ＭＳ 明朝" pitchFamily="17" charset="-128"/>
            </a:rPr>
            <a:t>従属人口指数</a:t>
          </a:r>
          <a:endParaRPr lang="en-US" altLang="ja-JP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0.87269</cdr:x>
      <cdr:y>0.74723</cdr:y>
    </cdr:from>
    <cdr:to>
      <cdr:x>0.97984</cdr:x>
      <cdr:y>0.79738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00049" y="3765092"/>
          <a:ext cx="810359" cy="252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明朝" pitchFamily="17" charset="-128"/>
              <a:ea typeface="ＭＳ 明朝" pitchFamily="17" charset="-128"/>
            </a:rPr>
            <a:t>老年人口指数</a:t>
          </a:r>
          <a:endParaRPr lang="en-US" altLang="ja-JP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0.86915</cdr:x>
      <cdr:y>0.8422</cdr:y>
    </cdr:from>
    <cdr:to>
      <cdr:x>0.97606</cdr:x>
      <cdr:y>0.89234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6573251" y="4243598"/>
          <a:ext cx="808544" cy="25264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0" rtlCol="0" anchor="ctr" anchorCtr="1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明朝" pitchFamily="17" charset="-128"/>
              <a:ea typeface="ＭＳ 明朝" pitchFamily="17" charset="-128"/>
            </a:rPr>
            <a:t>年少人口指数</a:t>
          </a:r>
          <a:endParaRPr lang="en-US" altLang="ja-JP" sz="900">
            <a:latin typeface="ＭＳ 明朝" pitchFamily="17" charset="-128"/>
            <a:ea typeface="ＭＳ 明朝" pitchFamily="17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142875</xdr:rowOff>
    </xdr:from>
    <xdr:to>
      <xdr:col>61</xdr:col>
      <xdr:colOff>114300</xdr:colOff>
      <xdr:row>35</xdr:row>
      <xdr:rowOff>28575</xdr:rowOff>
    </xdr:to>
    <xdr:graphicFrame macro="">
      <xdr:nvGraphicFramePr>
        <xdr:cNvPr id="2652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0.01453</cdr:x>
      <cdr:y>0.01764</cdr:y>
    </cdr:from>
    <cdr:to>
      <cdr:x>0.06759</cdr:x>
      <cdr:y>0.06592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9538" y="90489"/>
          <a:ext cx="400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ゴシック" pitchFamily="49" charset="-128"/>
              <a:ea typeface="ＭＳ ゴシック" pitchFamily="49" charset="-128"/>
            </a:rPr>
            <a:t>(</a:t>
          </a:r>
          <a:r>
            <a:rPr lang="ja-JP" altLang="en-US" sz="900">
              <a:latin typeface="ＭＳ ゴシック" pitchFamily="49" charset="-128"/>
              <a:ea typeface="ＭＳ ゴシック" pitchFamily="49" charset="-128"/>
            </a:rPr>
            <a:t>人</a:t>
          </a:r>
          <a:r>
            <a:rPr lang="en-US" altLang="ja-JP" sz="900">
              <a:latin typeface="ＭＳ ゴシック" pitchFamily="49" charset="-128"/>
              <a:ea typeface="ＭＳ ゴシック" pitchFamily="49" charset="-128"/>
            </a:rPr>
            <a:t>)</a:t>
          </a:r>
          <a:endParaRPr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0.87373</cdr:x>
      <cdr:y>0.44345</cdr:y>
    </cdr:from>
    <cdr:to>
      <cdr:x>0.98863</cdr:x>
      <cdr:y>0.50496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6591260" y="2149945"/>
          <a:ext cx="866782" cy="298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転入　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40,856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0.8729</cdr:x>
      <cdr:y>0.62108</cdr:y>
    </cdr:from>
    <cdr:to>
      <cdr:x>0.9878</cdr:x>
      <cdr:y>0.68259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584949" y="3011113"/>
          <a:ext cx="866783" cy="298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転出　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39,432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47625</xdr:rowOff>
    </xdr:from>
    <xdr:to>
      <xdr:col>62</xdr:col>
      <xdr:colOff>0</xdr:colOff>
      <xdr:row>34</xdr:row>
      <xdr:rowOff>95250</xdr:rowOff>
    </xdr:to>
    <xdr:graphicFrame macro="">
      <xdr:nvGraphicFramePr>
        <xdr:cNvPr id="115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6</xdr:row>
      <xdr:rowOff>9525</xdr:rowOff>
    </xdr:from>
    <xdr:to>
      <xdr:col>6</xdr:col>
      <xdr:colOff>0</xdr:colOff>
      <xdr:row>7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390525" y="933450"/>
          <a:ext cx="3524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kumimoji="1" lang="en-US" altLang="ja-JP" sz="900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900">
              <a:latin typeface="ＭＳ ゴシック" pitchFamily="49" charset="-128"/>
              <a:ea typeface="ＭＳ ゴシック" pitchFamily="49" charset="-128"/>
            </a:rPr>
            <a:t>人</a:t>
          </a:r>
          <a:r>
            <a:rPr kumimoji="1" lang="en-US" altLang="ja-JP" sz="900">
              <a:latin typeface="ＭＳ ゴシック" pitchFamily="49" charset="-128"/>
              <a:ea typeface="ＭＳ ゴシック" pitchFamily="49" charset="-128"/>
            </a:rPr>
            <a:t>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0.08385</cdr:x>
      <cdr:y>0.13122</cdr:y>
    </cdr:from>
    <cdr:to>
      <cdr:x>0.13903</cdr:x>
      <cdr:y>0.17588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2580" y="636160"/>
          <a:ext cx="416267" cy="216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itchFamily="17" charset="-128"/>
              <a:ea typeface="ＭＳ 明朝" pitchFamily="17" charset="-128"/>
            </a:rPr>
            <a:t>12,351</a:t>
          </a:r>
          <a:endParaRPr lang="ja-JP" altLang="en-US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0.16835</cdr:x>
      <cdr:y>0.15474</cdr:y>
    </cdr:from>
    <cdr:to>
      <cdr:x>0.23018</cdr:x>
      <cdr:y>0.19449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269986" y="750237"/>
          <a:ext cx="466433" cy="19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itchFamily="17" charset="-128"/>
              <a:ea typeface="ＭＳ 明朝" pitchFamily="17" charset="-128"/>
            </a:rPr>
            <a:t>12,114</a:t>
          </a:r>
          <a:endParaRPr lang="ja-JP" altLang="en-US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0.25038</cdr:x>
      <cdr:y>0.15081</cdr:y>
    </cdr:from>
    <cdr:to>
      <cdr:x>0.32161</cdr:x>
      <cdr:y>0.19647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888843" y="731138"/>
          <a:ext cx="537345" cy="22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itchFamily="17" charset="-128"/>
              <a:ea typeface="ＭＳ 明朝" pitchFamily="17" charset="-128"/>
            </a:rPr>
            <a:t>12,114</a:t>
          </a:r>
          <a:endParaRPr lang="ja-JP" altLang="en-US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0.341</cdr:x>
      <cdr:y>0.14085</cdr:y>
    </cdr:from>
    <cdr:to>
      <cdr:x>0.40106</cdr:x>
      <cdr:y>0.17855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2572407" y="682876"/>
          <a:ext cx="453080" cy="182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itchFamily="17" charset="-128"/>
              <a:ea typeface="ＭＳ 明朝" pitchFamily="17" charset="-128"/>
            </a:rPr>
            <a:t>12,361</a:t>
          </a:r>
          <a:endParaRPr lang="ja-JP" altLang="en-US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0.42172</cdr:x>
      <cdr:y>0.09127</cdr:y>
    </cdr:from>
    <cdr:to>
      <cdr:x>0.48679</cdr:x>
      <cdr:y>0.13556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3181402" y="442497"/>
          <a:ext cx="490875" cy="214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itchFamily="17" charset="-128"/>
              <a:ea typeface="ＭＳ 明朝" pitchFamily="17" charset="-128"/>
            </a:rPr>
            <a:t>13,067</a:t>
          </a:r>
          <a:endParaRPr lang="ja-JP" altLang="en-US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0.50906</cdr:x>
      <cdr:y>0.03974</cdr:y>
    </cdr:from>
    <cdr:to>
      <cdr:x>0.57444</cdr:x>
      <cdr:y>0.08448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3840257" y="192650"/>
          <a:ext cx="493214" cy="216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itchFamily="17" charset="-128"/>
              <a:ea typeface="ＭＳ 明朝" pitchFamily="17" charset="-128"/>
            </a:rPr>
            <a:t>13,735</a:t>
          </a:r>
          <a:endParaRPr lang="ja-JP" altLang="en-US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0.59942</cdr:x>
      <cdr:y>0.03373</cdr:y>
    </cdr:from>
    <cdr:to>
      <cdr:x>0.65498</cdr:x>
      <cdr:y>0.07525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4521876" y="163531"/>
          <a:ext cx="419133" cy="201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itchFamily="17" charset="-128"/>
              <a:ea typeface="ＭＳ 明朝" pitchFamily="17" charset="-128"/>
            </a:rPr>
            <a:t>13,999</a:t>
          </a:r>
          <a:endParaRPr lang="ja-JP" altLang="en-US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0.67866</cdr:x>
      <cdr:y>0.03177</cdr:y>
    </cdr:from>
    <cdr:to>
      <cdr:x>0.74846</cdr:x>
      <cdr:y>0.07466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5119686" y="154006"/>
          <a:ext cx="526557" cy="207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itchFamily="17" charset="-128"/>
              <a:ea typeface="ＭＳ 明朝" pitchFamily="17" charset="-128"/>
            </a:rPr>
            <a:t>13,912</a:t>
          </a:r>
          <a:endParaRPr lang="ja-JP" altLang="en-US" sz="90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0.76388</cdr:x>
      <cdr:y>0.09527</cdr:y>
    </cdr:from>
    <cdr:to>
      <cdr:x>0.8327</cdr:x>
      <cdr:y>0.13626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5762588" y="461894"/>
          <a:ext cx="519165" cy="198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13,017</a:t>
          </a:r>
          <a:endParaRPr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0.84764</cdr:x>
      <cdr:y>0.11264</cdr:y>
    </cdr:from>
    <cdr:to>
      <cdr:x>0.91646</cdr:x>
      <cdr:y>0.15363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6394450" y="546100"/>
          <a:ext cx="519165" cy="198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ＭＳ ゴシック" pitchFamily="49" charset="-128"/>
              <a:ea typeface="ＭＳ ゴシック" pitchFamily="49" charset="-128"/>
            </a:rPr>
            <a:t>12,740</a:t>
          </a:r>
          <a:endParaRPr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362" customWidth="1"/>
    <col min="3" max="3" width="0.75" style="362" customWidth="1"/>
    <col min="4" max="52" width="1.625" style="362" customWidth="1"/>
    <col min="53" max="57" width="1.75" style="362" customWidth="1"/>
    <col min="58" max="60" width="1.625" style="362" customWidth="1"/>
    <col min="61" max="67" width="1.625" style="361" customWidth="1"/>
    <col min="68" max="16384" width="9" style="361"/>
  </cols>
  <sheetData>
    <row r="1" spans="1:71" ht="11.1" customHeight="1">
      <c r="A1" s="361"/>
      <c r="AQ1"/>
      <c r="AR1"/>
      <c r="AS1"/>
      <c r="AT1"/>
      <c r="AU1"/>
      <c r="AV1"/>
      <c r="AW1"/>
      <c r="AX1"/>
      <c r="AY1"/>
      <c r="AZ1" s="454">
        <v>11</v>
      </c>
      <c r="BA1" s="454"/>
      <c r="BB1" s="454"/>
      <c r="BC1" s="454"/>
      <c r="BD1" s="454"/>
      <c r="BE1" s="454"/>
      <c r="BF1" s="454"/>
      <c r="BG1" s="454"/>
      <c r="BH1" s="454"/>
      <c r="BI1" s="454"/>
      <c r="BJ1" s="454"/>
    </row>
    <row r="2" spans="1:71" ht="11.1" customHeight="1">
      <c r="A2" s="361"/>
      <c r="B2" s="361"/>
      <c r="AQ2"/>
      <c r="AR2"/>
      <c r="AS2"/>
      <c r="AT2"/>
      <c r="AU2"/>
      <c r="AV2"/>
      <c r="AW2"/>
      <c r="AX2"/>
      <c r="AY2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</row>
    <row r="3" spans="1:71" ht="11.1" customHeight="1">
      <c r="A3" s="361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</row>
    <row r="4" spans="1:71" ht="11.1" customHeight="1">
      <c r="A4" s="361"/>
      <c r="B4" s="361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</row>
    <row r="5" spans="1:71" ht="11.1" customHeight="1">
      <c r="A5" s="364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</row>
    <row r="6" spans="1:71" ht="11.1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</row>
    <row r="7" spans="1:71" ht="11.1" customHeight="1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</row>
    <row r="8" spans="1:71" ht="11.1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446"/>
      <c r="BE8" s="446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</row>
    <row r="9" spans="1:71" ht="3" customHeight="1">
      <c r="A9" s="367"/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403"/>
      <c r="BE9" s="445"/>
      <c r="BF9" s="440"/>
      <c r="BG9" s="440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</row>
    <row r="10" spans="1:71" ht="31.5" customHeight="1">
      <c r="A10" s="368"/>
      <c r="B10" s="368"/>
      <c r="C10" s="370"/>
      <c r="D10" s="371"/>
      <c r="E10" s="372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2"/>
      <c r="BA10" s="373"/>
      <c r="BB10" s="373"/>
      <c r="BC10" s="373"/>
      <c r="BD10" s="404"/>
      <c r="BE10" s="443"/>
      <c r="BF10" s="444"/>
      <c r="BG10" s="440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</row>
    <row r="11" spans="1:71" ht="18" customHeight="1">
      <c r="A11" s="368"/>
      <c r="B11" s="368"/>
      <c r="C11" s="366"/>
      <c r="D11" s="366"/>
      <c r="E11" s="366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66"/>
      <c r="BA11" s="373"/>
      <c r="BB11" s="373"/>
      <c r="BC11" s="373"/>
      <c r="BD11" s="404"/>
      <c r="BE11" s="443"/>
      <c r="BF11" s="438"/>
      <c r="BG11" s="440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</row>
    <row r="12" spans="1:71" ht="3" customHeight="1">
      <c r="A12" s="368"/>
      <c r="B12" s="368"/>
      <c r="C12" s="366"/>
      <c r="D12" s="366"/>
      <c r="E12" s="375"/>
      <c r="F12" s="370"/>
      <c r="G12" s="366"/>
      <c r="H12" s="366"/>
      <c r="I12" s="366"/>
      <c r="J12" s="366"/>
      <c r="K12" s="366"/>
      <c r="L12" s="366"/>
      <c r="M12" s="366"/>
      <c r="N12" s="376"/>
      <c r="O12" s="376"/>
      <c r="P12" s="376"/>
      <c r="Q12" s="376"/>
      <c r="R12" s="376"/>
      <c r="S12" s="376"/>
      <c r="T12" s="375"/>
      <c r="U12" s="375"/>
      <c r="V12" s="375"/>
      <c r="W12" s="375"/>
      <c r="X12" s="375"/>
      <c r="Y12" s="375"/>
      <c r="Z12" s="375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405"/>
      <c r="BE12" s="442"/>
      <c r="BF12" s="441"/>
      <c r="BG12" s="440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</row>
    <row r="13" spans="1:71" ht="3" customHeight="1">
      <c r="A13" s="368"/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403"/>
      <c r="BE13" s="445"/>
      <c r="BF13" s="440"/>
      <c r="BG13" s="440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</row>
    <row r="14" spans="1:71" ht="31.5" customHeight="1">
      <c r="A14" s="368"/>
      <c r="B14" s="368"/>
      <c r="C14" s="370"/>
      <c r="D14" s="371"/>
      <c r="E14" s="372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2"/>
      <c r="BA14" s="373"/>
      <c r="BB14" s="373"/>
      <c r="BC14" s="373"/>
      <c r="BD14" s="404"/>
      <c r="BE14" s="443"/>
      <c r="BF14" s="444"/>
      <c r="BG14" s="440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</row>
    <row r="15" spans="1:71" ht="18" customHeight="1">
      <c r="A15" s="368"/>
      <c r="B15" s="368"/>
      <c r="C15" s="366"/>
      <c r="D15" s="366"/>
      <c r="E15" s="366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66"/>
      <c r="BA15" s="373"/>
      <c r="BB15" s="373"/>
      <c r="BC15" s="373"/>
      <c r="BD15" s="404"/>
      <c r="BE15" s="443"/>
      <c r="BF15" s="438"/>
      <c r="BG15" s="440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</row>
    <row r="16" spans="1:71" ht="3" customHeight="1">
      <c r="A16" s="375"/>
      <c r="B16" s="366"/>
      <c r="C16" s="366"/>
      <c r="D16" s="366"/>
      <c r="E16" s="375"/>
      <c r="F16" s="370"/>
      <c r="G16" s="366"/>
      <c r="H16" s="366"/>
      <c r="I16" s="366"/>
      <c r="J16" s="366"/>
      <c r="K16" s="366"/>
      <c r="L16" s="366"/>
      <c r="M16" s="366"/>
      <c r="N16" s="376"/>
      <c r="O16" s="376"/>
      <c r="P16" s="376"/>
      <c r="Q16" s="376"/>
      <c r="R16" s="376"/>
      <c r="S16" s="376"/>
      <c r="T16" s="375"/>
      <c r="U16" s="375"/>
      <c r="V16" s="375"/>
      <c r="W16" s="375"/>
      <c r="X16" s="375"/>
      <c r="Y16" s="375"/>
      <c r="Z16" s="375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405"/>
      <c r="BE16" s="442"/>
      <c r="BF16" s="441"/>
      <c r="BG16" s="440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</row>
    <row r="17" spans="1:71" ht="3" customHeight="1">
      <c r="A17" s="377"/>
      <c r="B17" s="378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403"/>
      <c r="BE17" s="445"/>
      <c r="BF17" s="440"/>
      <c r="BG17" s="440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</row>
    <row r="18" spans="1:71" ht="31.5" customHeight="1">
      <c r="A18" s="378"/>
      <c r="B18" s="378"/>
      <c r="C18" s="370"/>
      <c r="D18" s="371"/>
      <c r="E18" s="372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2"/>
      <c r="BA18" s="373"/>
      <c r="BB18" s="373"/>
      <c r="BC18" s="373"/>
      <c r="BD18" s="404"/>
      <c r="BE18" s="443"/>
      <c r="BF18" s="444"/>
      <c r="BG18" s="440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</row>
    <row r="19" spans="1:71" ht="18" customHeight="1">
      <c r="A19" s="378"/>
      <c r="B19" s="378"/>
      <c r="C19" s="366"/>
      <c r="D19" s="366"/>
      <c r="E19" s="366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66"/>
      <c r="BA19" s="373"/>
      <c r="BB19" s="373"/>
      <c r="BC19" s="373"/>
      <c r="BD19" s="404"/>
      <c r="BE19" s="443"/>
      <c r="BF19" s="438"/>
      <c r="BG19" s="440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</row>
    <row r="20" spans="1:71" ht="3" customHeight="1">
      <c r="A20" s="378"/>
      <c r="B20" s="378"/>
      <c r="C20" s="366"/>
      <c r="D20" s="366"/>
      <c r="E20" s="375"/>
      <c r="F20" s="370"/>
      <c r="G20" s="366"/>
      <c r="H20" s="366"/>
      <c r="I20" s="366"/>
      <c r="J20" s="366"/>
      <c r="K20" s="366"/>
      <c r="L20" s="366"/>
      <c r="M20" s="366"/>
      <c r="N20" s="376"/>
      <c r="O20" s="376"/>
      <c r="P20" s="376"/>
      <c r="Q20" s="376"/>
      <c r="R20" s="376"/>
      <c r="S20" s="376"/>
      <c r="T20" s="375"/>
      <c r="U20" s="375"/>
      <c r="V20" s="375"/>
      <c r="W20" s="375"/>
      <c r="X20" s="375"/>
      <c r="Y20" s="375"/>
      <c r="Z20" s="375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405"/>
      <c r="BE20" s="442"/>
      <c r="BF20" s="441"/>
      <c r="BG20" s="440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</row>
    <row r="21" spans="1:71" ht="3" customHeight="1">
      <c r="A21" s="378"/>
      <c r="B21" s="378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403"/>
      <c r="BE21" s="445"/>
      <c r="BF21" s="440"/>
      <c r="BG21" s="440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</row>
    <row r="22" spans="1:71" ht="31.5" customHeight="1">
      <c r="A22" s="378"/>
      <c r="B22" s="378"/>
      <c r="C22" s="370"/>
      <c r="D22" s="455" t="s">
        <v>563</v>
      </c>
      <c r="E22" s="455"/>
      <c r="F22" s="455"/>
      <c r="G22" s="455"/>
      <c r="H22" s="455"/>
      <c r="I22" s="455"/>
      <c r="J22" s="457" t="s">
        <v>562</v>
      </c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04"/>
      <c r="BE22" s="443"/>
      <c r="BF22" s="444"/>
      <c r="BG22" s="440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</row>
    <row r="23" spans="1:71" ht="18" customHeight="1">
      <c r="A23" s="378"/>
      <c r="B23" s="378"/>
      <c r="C23" s="366"/>
      <c r="D23" s="456"/>
      <c r="E23" s="456"/>
      <c r="F23" s="456"/>
      <c r="G23" s="456"/>
      <c r="H23" s="456"/>
      <c r="I23" s="456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04"/>
      <c r="BE23" s="443"/>
      <c r="BF23" s="438"/>
      <c r="BG23" s="440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</row>
    <row r="24" spans="1:71" ht="3" customHeight="1">
      <c r="A24" s="378"/>
      <c r="B24" s="378"/>
      <c r="C24" s="366"/>
      <c r="D24" s="366"/>
      <c r="E24" s="375"/>
      <c r="F24" s="370"/>
      <c r="G24" s="366"/>
      <c r="H24" s="366"/>
      <c r="I24" s="366"/>
      <c r="J24" s="366"/>
      <c r="K24" s="366"/>
      <c r="L24" s="366"/>
      <c r="M24" s="366"/>
      <c r="N24" s="376"/>
      <c r="O24" s="376"/>
      <c r="P24" s="376"/>
      <c r="Q24" s="376"/>
      <c r="R24" s="376"/>
      <c r="S24" s="376"/>
      <c r="T24" s="375"/>
      <c r="U24" s="375"/>
      <c r="V24" s="375"/>
      <c r="W24" s="375"/>
      <c r="X24" s="375"/>
      <c r="Y24" s="375"/>
      <c r="Z24" s="375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405"/>
      <c r="BE24" s="442"/>
      <c r="BF24" s="441"/>
      <c r="BG24" s="440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</row>
    <row r="25" spans="1:71" ht="3" customHeight="1">
      <c r="A25" s="378"/>
      <c r="B25" s="378"/>
      <c r="C25" s="36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403"/>
      <c r="BE25" s="445"/>
      <c r="BF25" s="440"/>
      <c r="BG25" s="440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</row>
    <row r="26" spans="1:71" ht="31.5" customHeight="1">
      <c r="A26" s="378"/>
      <c r="B26" s="378"/>
      <c r="C26" s="370"/>
      <c r="D26" s="371"/>
      <c r="E26" s="372"/>
      <c r="F26" s="380" t="s">
        <v>510</v>
      </c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2"/>
      <c r="BA26" s="373"/>
      <c r="BB26" s="373"/>
      <c r="BC26" s="373"/>
      <c r="BD26" s="404"/>
      <c r="BE26" s="443"/>
      <c r="BF26" s="444"/>
      <c r="BG26" s="440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</row>
    <row r="27" spans="1:71" ht="18" customHeight="1">
      <c r="A27" s="378"/>
      <c r="B27" s="378"/>
      <c r="C27" s="366"/>
      <c r="D27" s="366"/>
      <c r="E27" s="366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66"/>
      <c r="BA27" s="373"/>
      <c r="BB27" s="373"/>
      <c r="BC27" s="373"/>
      <c r="BD27" s="404"/>
      <c r="BE27" s="443"/>
      <c r="BF27" s="438"/>
      <c r="BG27" s="44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</row>
    <row r="28" spans="1:71" ht="3" customHeight="1">
      <c r="A28" s="378"/>
      <c r="B28" s="378"/>
      <c r="C28" s="366"/>
      <c r="D28" s="366"/>
      <c r="E28" s="375"/>
      <c r="F28" s="370"/>
      <c r="G28" s="366"/>
      <c r="H28" s="366"/>
      <c r="I28" s="366"/>
      <c r="J28" s="366"/>
      <c r="K28" s="366"/>
      <c r="L28" s="366"/>
      <c r="M28" s="366"/>
      <c r="N28" s="376"/>
      <c r="O28" s="376"/>
      <c r="P28" s="376"/>
      <c r="Q28" s="376"/>
      <c r="R28" s="376"/>
      <c r="S28" s="376"/>
      <c r="T28" s="375"/>
      <c r="U28" s="375"/>
      <c r="V28" s="375"/>
      <c r="W28" s="375"/>
      <c r="X28" s="375"/>
      <c r="Y28" s="375"/>
      <c r="Z28" s="375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405"/>
      <c r="BE28" s="442"/>
      <c r="BF28" s="441"/>
      <c r="BG28" s="440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</row>
    <row r="29" spans="1:71" ht="3" customHeight="1">
      <c r="A29" s="378"/>
      <c r="B29" s="378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403"/>
      <c r="BE29" s="445"/>
      <c r="BF29" s="440"/>
      <c r="BG29" s="440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</row>
    <row r="30" spans="1:71" ht="31.5" customHeight="1">
      <c r="A30" s="378"/>
      <c r="B30" s="378"/>
      <c r="C30" s="370"/>
      <c r="D30" s="371"/>
      <c r="E30" s="372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2"/>
      <c r="BA30" s="373"/>
      <c r="BB30" s="373"/>
      <c r="BC30" s="373"/>
      <c r="BD30" s="404"/>
      <c r="BE30" s="443"/>
      <c r="BF30" s="444"/>
      <c r="BG30" s="440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</row>
    <row r="31" spans="1:71" ht="18" customHeight="1">
      <c r="A31" s="378"/>
      <c r="B31" s="378"/>
      <c r="C31" s="366"/>
      <c r="D31" s="366"/>
      <c r="E31" s="366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66"/>
      <c r="BA31" s="373"/>
      <c r="BB31" s="373"/>
      <c r="BC31" s="373"/>
      <c r="BD31" s="404"/>
      <c r="BE31" s="443"/>
      <c r="BF31" s="438"/>
      <c r="BG31" s="440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</row>
    <row r="32" spans="1:71" ht="3" customHeight="1">
      <c r="A32" s="378"/>
      <c r="B32" s="378"/>
      <c r="C32" s="366"/>
      <c r="D32" s="366"/>
      <c r="E32" s="375"/>
      <c r="F32" s="370"/>
      <c r="G32" s="366"/>
      <c r="H32" s="366"/>
      <c r="I32" s="366"/>
      <c r="J32" s="366"/>
      <c r="K32" s="366"/>
      <c r="L32" s="366"/>
      <c r="M32" s="366"/>
      <c r="N32" s="376"/>
      <c r="O32" s="376"/>
      <c r="P32" s="376"/>
      <c r="Q32" s="376"/>
      <c r="R32" s="376"/>
      <c r="S32" s="376"/>
      <c r="T32" s="375"/>
      <c r="U32" s="375"/>
      <c r="V32" s="375"/>
      <c r="W32" s="375"/>
      <c r="X32" s="375"/>
      <c r="Y32" s="375"/>
      <c r="Z32" s="375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405"/>
      <c r="BE32" s="442"/>
      <c r="BF32" s="441"/>
      <c r="BG32" s="440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</row>
    <row r="33" spans="1:71" ht="3" customHeight="1">
      <c r="A33" s="378"/>
      <c r="B33" s="378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403"/>
      <c r="BE33" s="445"/>
      <c r="BF33" s="440"/>
      <c r="BG33" s="440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</row>
    <row r="34" spans="1:71" ht="31.5" customHeight="1">
      <c r="A34" s="378"/>
      <c r="B34" s="378"/>
      <c r="C34" s="370"/>
      <c r="D34" s="371"/>
      <c r="E34" s="372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2"/>
      <c r="BA34" s="373"/>
      <c r="BB34" s="373"/>
      <c r="BC34" s="373"/>
      <c r="BD34" s="404"/>
      <c r="BE34" s="443"/>
      <c r="BF34" s="444"/>
      <c r="BG34" s="440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</row>
    <row r="35" spans="1:71" ht="18" customHeight="1">
      <c r="A35" s="378"/>
      <c r="B35" s="378"/>
      <c r="C35" s="366"/>
      <c r="D35" s="366"/>
      <c r="E35" s="366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66"/>
      <c r="BA35" s="373"/>
      <c r="BB35" s="373"/>
      <c r="BC35" s="373"/>
      <c r="BD35" s="404"/>
      <c r="BE35" s="443"/>
      <c r="BF35" s="438"/>
      <c r="BG35" s="440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</row>
    <row r="36" spans="1:71" ht="3" customHeight="1">
      <c r="A36" s="375"/>
      <c r="B36" s="366"/>
      <c r="C36" s="366"/>
      <c r="D36" s="366"/>
      <c r="E36" s="375"/>
      <c r="F36" s="370"/>
      <c r="G36" s="366"/>
      <c r="H36" s="366"/>
      <c r="I36" s="366"/>
      <c r="J36" s="366"/>
      <c r="K36" s="366"/>
      <c r="L36" s="366"/>
      <c r="M36" s="366"/>
      <c r="N36" s="376"/>
      <c r="O36" s="376"/>
      <c r="P36" s="376"/>
      <c r="Q36" s="376"/>
      <c r="R36" s="376"/>
      <c r="S36" s="376"/>
      <c r="T36" s="375"/>
      <c r="U36" s="375"/>
      <c r="V36" s="375"/>
      <c r="W36" s="375"/>
      <c r="X36" s="375"/>
      <c r="Y36" s="375"/>
      <c r="Z36" s="375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405"/>
      <c r="BE36" s="442"/>
      <c r="BF36" s="441"/>
      <c r="BG36" s="440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</row>
    <row r="37" spans="1:71" ht="3" customHeight="1">
      <c r="A37" s="377"/>
      <c r="B37" s="378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403"/>
      <c r="BE37" s="445"/>
      <c r="BF37" s="440"/>
      <c r="BG37" s="440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</row>
    <row r="38" spans="1:71" ht="31.5" customHeight="1">
      <c r="A38" s="378"/>
      <c r="B38" s="378"/>
      <c r="C38" s="370"/>
      <c r="D38" s="371"/>
      <c r="E38" s="372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2"/>
      <c r="BA38" s="373"/>
      <c r="BB38" s="373"/>
      <c r="BC38" s="373"/>
      <c r="BD38" s="404"/>
      <c r="BE38" s="443"/>
      <c r="BF38" s="444"/>
      <c r="BG38" s="440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</row>
    <row r="39" spans="1:71" ht="18" customHeight="1">
      <c r="A39" s="378"/>
      <c r="B39" s="378"/>
      <c r="C39" s="366"/>
      <c r="D39" s="366"/>
      <c r="E39" s="366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66"/>
      <c r="BA39" s="373"/>
      <c r="BB39" s="373"/>
      <c r="BC39" s="373"/>
      <c r="BD39" s="404"/>
      <c r="BE39" s="443"/>
      <c r="BF39" s="438"/>
      <c r="BG39" s="440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</row>
    <row r="40" spans="1:71" ht="3" customHeight="1">
      <c r="A40" s="378"/>
      <c r="B40" s="378"/>
      <c r="C40" s="366"/>
      <c r="D40" s="366"/>
      <c r="E40" s="375"/>
      <c r="F40" s="370"/>
      <c r="G40" s="366"/>
      <c r="H40" s="366"/>
      <c r="I40" s="366"/>
      <c r="J40" s="366"/>
      <c r="K40" s="366"/>
      <c r="L40" s="366"/>
      <c r="M40" s="366"/>
      <c r="N40" s="376"/>
      <c r="O40" s="376"/>
      <c r="P40" s="376"/>
      <c r="Q40" s="376"/>
      <c r="R40" s="376"/>
      <c r="S40" s="376"/>
      <c r="T40" s="375"/>
      <c r="U40" s="375"/>
      <c r="V40" s="375"/>
      <c r="W40" s="375"/>
      <c r="X40" s="375"/>
      <c r="Y40" s="375"/>
      <c r="Z40" s="375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405"/>
      <c r="BE40" s="442"/>
      <c r="BF40" s="441"/>
      <c r="BG40" s="440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</row>
    <row r="41" spans="1:71" ht="3" customHeight="1">
      <c r="A41" s="378"/>
      <c r="B41" s="378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403"/>
      <c r="BE41" s="445"/>
      <c r="BF41" s="440"/>
      <c r="BG41" s="440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</row>
    <row r="42" spans="1:71" ht="31.5" customHeight="1">
      <c r="A42" s="378"/>
      <c r="B42" s="378"/>
      <c r="C42" s="370"/>
      <c r="D42" s="371"/>
      <c r="E42" s="372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2"/>
      <c r="BA42" s="373"/>
      <c r="BB42" s="373"/>
      <c r="BC42" s="373"/>
      <c r="BD42" s="404"/>
      <c r="BE42" s="443"/>
      <c r="BF42" s="444"/>
      <c r="BG42" s="440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</row>
    <row r="43" spans="1:71" ht="21" customHeight="1">
      <c r="A43" s="378"/>
      <c r="B43" s="378"/>
      <c r="C43" s="366"/>
      <c r="D43" s="366"/>
      <c r="E43" s="366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66"/>
      <c r="BA43" s="373"/>
      <c r="BB43" s="373"/>
      <c r="BC43" s="373"/>
      <c r="BD43" s="404"/>
      <c r="BE43" s="443"/>
      <c r="BF43" s="438"/>
      <c r="BG43" s="440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</row>
    <row r="44" spans="1:71" ht="3" customHeight="1">
      <c r="A44" s="378"/>
      <c r="B44" s="378"/>
      <c r="C44" s="366"/>
      <c r="D44" s="366"/>
      <c r="E44" s="375"/>
      <c r="F44" s="370"/>
      <c r="G44" s="366"/>
      <c r="H44" s="366"/>
      <c r="I44" s="366"/>
      <c r="J44" s="366"/>
      <c r="K44" s="366"/>
      <c r="L44" s="366"/>
      <c r="M44" s="366"/>
      <c r="N44" s="376"/>
      <c r="O44" s="376"/>
      <c r="P44" s="376"/>
      <c r="Q44" s="376"/>
      <c r="R44" s="376"/>
      <c r="S44" s="376"/>
      <c r="T44" s="375"/>
      <c r="U44" s="375"/>
      <c r="V44" s="375"/>
      <c r="W44" s="375"/>
      <c r="X44" s="375"/>
      <c r="Y44" s="375"/>
      <c r="Z44" s="375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5"/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405"/>
      <c r="BE44" s="442"/>
      <c r="BF44" s="441"/>
      <c r="BG44" s="440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</row>
    <row r="45" spans="1:71" ht="3" customHeight="1">
      <c r="A45" s="378"/>
      <c r="B45" s="378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403"/>
      <c r="BE45" s="445"/>
      <c r="BF45" s="440"/>
      <c r="BG45" s="440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</row>
    <row r="46" spans="1:71" ht="31.5" customHeight="1">
      <c r="A46" s="378"/>
      <c r="B46" s="378"/>
      <c r="C46" s="370"/>
      <c r="D46" s="371"/>
      <c r="E46" s="372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2"/>
      <c r="BA46" s="373"/>
      <c r="BB46" s="373"/>
      <c r="BC46" s="373"/>
      <c r="BD46" s="404"/>
      <c r="BE46" s="443"/>
      <c r="BF46" s="444"/>
      <c r="BG46" s="440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</row>
    <row r="47" spans="1:71" ht="20.25" customHeight="1">
      <c r="A47" s="378"/>
      <c r="B47" s="378"/>
      <c r="C47" s="366"/>
      <c r="D47" s="366"/>
      <c r="E47" s="366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66"/>
      <c r="BA47" s="373"/>
      <c r="BB47" s="373"/>
      <c r="BC47" s="373"/>
      <c r="BD47" s="404"/>
      <c r="BE47" s="443"/>
      <c r="BF47" s="438"/>
      <c r="BG47" s="440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</row>
    <row r="48" spans="1:71" ht="3" customHeight="1">
      <c r="A48" s="378"/>
      <c r="B48" s="378"/>
      <c r="C48" s="366"/>
      <c r="D48" s="366"/>
      <c r="E48" s="375"/>
      <c r="F48" s="370"/>
      <c r="G48" s="366"/>
      <c r="H48" s="366"/>
      <c r="I48" s="366"/>
      <c r="J48" s="366"/>
      <c r="K48" s="366"/>
      <c r="L48" s="366"/>
      <c r="M48" s="366"/>
      <c r="N48" s="376"/>
      <c r="O48" s="376"/>
      <c r="P48" s="376"/>
      <c r="Q48" s="376"/>
      <c r="R48" s="376"/>
      <c r="S48" s="376"/>
      <c r="T48" s="375"/>
      <c r="U48" s="375"/>
      <c r="V48" s="375"/>
      <c r="W48" s="375"/>
      <c r="X48" s="375"/>
      <c r="Y48" s="375"/>
      <c r="Z48" s="375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5"/>
      <c r="AY48" s="375"/>
      <c r="AZ48" s="375"/>
      <c r="BA48" s="375"/>
      <c r="BB48" s="375"/>
      <c r="BC48" s="375"/>
      <c r="BD48" s="405"/>
      <c r="BE48" s="442"/>
      <c r="BF48" s="441"/>
      <c r="BG48" s="440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</row>
    <row r="49" spans="1:71" ht="3" customHeight="1">
      <c r="A49" s="378"/>
      <c r="B49" s="378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403"/>
      <c r="BE49" s="445"/>
      <c r="BF49" s="440"/>
      <c r="BG49" s="440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</row>
    <row r="50" spans="1:71" ht="31.5" customHeight="1">
      <c r="A50" s="378"/>
      <c r="B50" s="378"/>
      <c r="C50" s="370"/>
      <c r="D50" s="371"/>
      <c r="E50" s="372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2"/>
      <c r="BA50" s="373"/>
      <c r="BB50" s="373"/>
      <c r="BC50" s="373"/>
      <c r="BD50" s="404"/>
      <c r="BE50" s="443"/>
      <c r="BF50" s="444"/>
      <c r="BG50" s="440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</row>
    <row r="51" spans="1:71" ht="18" customHeight="1">
      <c r="A51" s="378"/>
      <c r="B51" s="378"/>
      <c r="C51" s="366"/>
      <c r="D51" s="366"/>
      <c r="E51" s="366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66"/>
      <c r="BA51" s="373"/>
      <c r="BB51" s="373"/>
      <c r="BC51" s="373"/>
      <c r="BD51" s="404"/>
      <c r="BE51" s="443"/>
      <c r="BF51" s="438"/>
      <c r="BG51" s="440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</row>
    <row r="52" spans="1:71" ht="3" customHeight="1">
      <c r="A52" s="378"/>
      <c r="B52" s="378"/>
      <c r="C52" s="366"/>
      <c r="D52" s="366"/>
      <c r="E52" s="375"/>
      <c r="F52" s="370"/>
      <c r="G52" s="366"/>
      <c r="H52" s="366"/>
      <c r="I52" s="366"/>
      <c r="J52" s="366"/>
      <c r="K52" s="366"/>
      <c r="L52" s="366"/>
      <c r="M52" s="366"/>
      <c r="N52" s="376"/>
      <c r="O52" s="376"/>
      <c r="P52" s="376"/>
      <c r="Q52" s="376"/>
      <c r="R52" s="376"/>
      <c r="S52" s="376"/>
      <c r="T52" s="375"/>
      <c r="U52" s="375"/>
      <c r="V52" s="375"/>
      <c r="W52" s="375"/>
      <c r="X52" s="375"/>
      <c r="Y52" s="375"/>
      <c r="Z52" s="375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405"/>
      <c r="BE52" s="442"/>
      <c r="BF52" s="441"/>
      <c r="BG52" s="440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</row>
    <row r="53" spans="1:71" ht="3" customHeight="1">
      <c r="A53" s="378"/>
      <c r="B53" s="378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403"/>
      <c r="BE53" s="445"/>
      <c r="BF53" s="440"/>
      <c r="BG53" s="440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</row>
    <row r="54" spans="1:71" ht="31.5" customHeight="1">
      <c r="A54" s="378"/>
      <c r="B54" s="378"/>
      <c r="C54" s="370"/>
      <c r="D54" s="371"/>
      <c r="E54" s="372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71"/>
      <c r="AX54" s="371"/>
      <c r="AY54" s="371"/>
      <c r="AZ54" s="372"/>
      <c r="BA54" s="373"/>
      <c r="BB54" s="373"/>
      <c r="BC54" s="373"/>
      <c r="BD54" s="404"/>
      <c r="BE54" s="443"/>
      <c r="BF54" s="444"/>
      <c r="BG54" s="440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</row>
    <row r="55" spans="1:71" ht="18" customHeight="1">
      <c r="A55" s="378"/>
      <c r="B55" s="378"/>
      <c r="C55" s="366"/>
      <c r="D55" s="366"/>
      <c r="E55" s="366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66"/>
      <c r="BA55" s="373"/>
      <c r="BB55" s="373"/>
      <c r="BC55" s="373"/>
      <c r="BD55" s="404"/>
      <c r="BE55" s="443"/>
      <c r="BF55" s="438"/>
      <c r="BG55" s="440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</row>
    <row r="56" spans="1:71" ht="3" customHeight="1">
      <c r="A56" s="366"/>
      <c r="B56" s="366"/>
      <c r="C56" s="366"/>
      <c r="D56" s="366"/>
      <c r="E56" s="375"/>
      <c r="F56" s="370"/>
      <c r="G56" s="366"/>
      <c r="H56" s="366"/>
      <c r="I56" s="366"/>
      <c r="J56" s="366"/>
      <c r="K56" s="366"/>
      <c r="L56" s="366"/>
      <c r="M56" s="366"/>
      <c r="N56" s="376"/>
      <c r="O56" s="376"/>
      <c r="P56" s="376"/>
      <c r="Q56" s="376"/>
      <c r="R56" s="376"/>
      <c r="S56" s="376"/>
      <c r="T56" s="375"/>
      <c r="U56" s="375"/>
      <c r="V56" s="375"/>
      <c r="W56" s="375"/>
      <c r="X56" s="375"/>
      <c r="Y56" s="375"/>
      <c r="Z56" s="375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405"/>
      <c r="BE56" s="442"/>
      <c r="BF56" s="441"/>
      <c r="BG56" s="440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</row>
    <row r="57" spans="1:71" ht="3" customHeight="1">
      <c r="A57" s="381"/>
      <c r="B57" s="382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403"/>
      <c r="BE57" s="445"/>
      <c r="BF57" s="440"/>
      <c r="BG57" s="440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</row>
    <row r="58" spans="1:71" ht="31.5" customHeight="1">
      <c r="A58" s="382"/>
      <c r="B58" s="382"/>
      <c r="C58" s="370"/>
      <c r="D58" s="371"/>
      <c r="E58" s="372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2"/>
      <c r="BA58" s="373"/>
      <c r="BB58" s="373"/>
      <c r="BC58" s="373"/>
      <c r="BD58" s="404"/>
      <c r="BE58" s="443"/>
      <c r="BF58" s="444"/>
      <c r="BG58" s="440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</row>
    <row r="59" spans="1:71" ht="18" customHeight="1">
      <c r="A59" s="382"/>
      <c r="B59" s="382"/>
      <c r="C59" s="366"/>
      <c r="D59" s="366"/>
      <c r="E59" s="366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  <c r="AZ59" s="366"/>
      <c r="BA59" s="373"/>
      <c r="BB59" s="373"/>
      <c r="BC59" s="373"/>
      <c r="BD59" s="404"/>
      <c r="BE59" s="443"/>
      <c r="BF59" s="438"/>
      <c r="BG59" s="440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</row>
    <row r="60" spans="1:71" ht="3" customHeight="1">
      <c r="A60" s="382"/>
      <c r="B60" s="382"/>
      <c r="C60" s="366"/>
      <c r="D60" s="366"/>
      <c r="E60" s="375"/>
      <c r="F60" s="370"/>
      <c r="G60" s="366"/>
      <c r="H60" s="366"/>
      <c r="I60" s="366"/>
      <c r="J60" s="366"/>
      <c r="K60" s="366"/>
      <c r="L60" s="366"/>
      <c r="M60" s="366"/>
      <c r="N60" s="376"/>
      <c r="O60" s="376"/>
      <c r="P60" s="376"/>
      <c r="Q60" s="376"/>
      <c r="R60" s="376"/>
      <c r="S60" s="376"/>
      <c r="T60" s="375"/>
      <c r="U60" s="375"/>
      <c r="V60" s="375"/>
      <c r="W60" s="375"/>
      <c r="X60" s="375"/>
      <c r="Y60" s="375"/>
      <c r="Z60" s="375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405"/>
      <c r="BE60" s="442"/>
      <c r="BF60" s="441"/>
      <c r="BG60" s="440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</row>
    <row r="61" spans="1:71" ht="3" customHeight="1">
      <c r="A61" s="382"/>
      <c r="B61" s="382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403"/>
      <c r="BE61" s="445"/>
      <c r="BF61" s="440"/>
      <c r="BG61" s="440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</row>
    <row r="62" spans="1:71" ht="31.5" customHeight="1">
      <c r="A62" s="382"/>
      <c r="B62" s="382"/>
      <c r="C62" s="370"/>
      <c r="D62" s="371"/>
      <c r="E62" s="372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2"/>
      <c r="BA62" s="373"/>
      <c r="BB62" s="373"/>
      <c r="BC62" s="373"/>
      <c r="BD62" s="404"/>
      <c r="BE62" s="443"/>
      <c r="BF62" s="444"/>
      <c r="BG62" s="440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</row>
    <row r="63" spans="1:71" ht="18" customHeight="1">
      <c r="A63" s="382"/>
      <c r="B63" s="382"/>
      <c r="C63" s="366"/>
      <c r="D63" s="366"/>
      <c r="E63" s="366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4"/>
      <c r="AU63" s="374"/>
      <c r="AV63" s="374"/>
      <c r="AW63" s="374"/>
      <c r="AX63" s="374"/>
      <c r="AY63" s="374"/>
      <c r="AZ63" s="366"/>
      <c r="BA63" s="373"/>
      <c r="BB63" s="373"/>
      <c r="BC63" s="373"/>
      <c r="BD63" s="404"/>
      <c r="BE63" s="443"/>
      <c r="BF63" s="438"/>
      <c r="BG63" s="440"/>
      <c r="BH63" s="437"/>
      <c r="BI63" s="437"/>
      <c r="BJ63" s="437"/>
      <c r="BK63" s="437"/>
      <c r="BL63" s="437"/>
      <c r="BM63" s="437"/>
      <c r="BN63" s="437"/>
      <c r="BO63" s="437"/>
      <c r="BP63" s="437"/>
      <c r="BQ63" s="437"/>
      <c r="BR63" s="437"/>
      <c r="BS63" s="437"/>
    </row>
    <row r="64" spans="1:71" ht="3" customHeight="1">
      <c r="A64" s="375"/>
      <c r="B64" s="366"/>
      <c r="C64" s="366"/>
      <c r="D64" s="366"/>
      <c r="E64" s="375"/>
      <c r="F64" s="370"/>
      <c r="G64" s="366"/>
      <c r="H64" s="366"/>
      <c r="I64" s="366"/>
      <c r="J64" s="366"/>
      <c r="K64" s="366"/>
      <c r="L64" s="366"/>
      <c r="M64" s="366"/>
      <c r="N64" s="376"/>
      <c r="O64" s="376"/>
      <c r="P64" s="376"/>
      <c r="Q64" s="376"/>
      <c r="R64" s="376"/>
      <c r="S64" s="376"/>
      <c r="T64" s="375"/>
      <c r="U64" s="375"/>
      <c r="V64" s="375"/>
      <c r="W64" s="375"/>
      <c r="X64" s="375"/>
      <c r="Y64" s="375"/>
      <c r="Z64" s="375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405"/>
      <c r="BE64" s="442"/>
      <c r="BF64" s="441"/>
      <c r="BG64" s="440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</row>
    <row r="65" spans="1:71" ht="3" customHeight="1">
      <c r="A65" s="383"/>
      <c r="B65" s="383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75"/>
      <c r="BB65" s="369"/>
      <c r="BC65" s="369"/>
      <c r="BD65" s="403"/>
      <c r="BE65" s="445"/>
      <c r="BF65" s="440"/>
      <c r="BG65" s="440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</row>
    <row r="66" spans="1:71" ht="31.5" customHeight="1">
      <c r="A66" s="383"/>
      <c r="B66" s="383"/>
      <c r="C66" s="370"/>
      <c r="D66" s="371"/>
      <c r="E66" s="372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71"/>
      <c r="AZ66" s="372"/>
      <c r="BA66" s="373"/>
      <c r="BB66" s="373"/>
      <c r="BC66" s="373"/>
      <c r="BD66" s="404"/>
      <c r="BE66" s="443"/>
      <c r="BF66" s="444"/>
      <c r="BG66" s="440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</row>
    <row r="67" spans="1:71" ht="18" customHeight="1">
      <c r="A67" s="383"/>
      <c r="B67" s="383"/>
      <c r="C67" s="366"/>
      <c r="D67" s="366"/>
      <c r="E67" s="366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4"/>
      <c r="AV67" s="374"/>
      <c r="AW67" s="374"/>
      <c r="AX67" s="374"/>
      <c r="AY67" s="374"/>
      <c r="AZ67" s="366"/>
      <c r="BA67" s="373"/>
      <c r="BB67" s="373"/>
      <c r="BC67" s="373"/>
      <c r="BD67" s="404"/>
      <c r="BE67" s="443"/>
      <c r="BF67" s="438"/>
      <c r="BG67" s="440"/>
      <c r="BH67" s="437"/>
      <c r="BI67" s="437"/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</row>
    <row r="68" spans="1:71" ht="3" customHeight="1">
      <c r="A68" s="375"/>
      <c r="B68" s="366"/>
      <c r="C68" s="366"/>
      <c r="D68" s="366"/>
      <c r="E68" s="375"/>
      <c r="F68" s="370"/>
      <c r="G68" s="366"/>
      <c r="H68" s="366"/>
      <c r="I68" s="366"/>
      <c r="J68" s="366"/>
      <c r="K68" s="366"/>
      <c r="L68" s="366"/>
      <c r="M68" s="366"/>
      <c r="N68" s="376"/>
      <c r="O68" s="376"/>
      <c r="P68" s="376"/>
      <c r="Q68" s="376"/>
      <c r="R68" s="376"/>
      <c r="S68" s="376"/>
      <c r="T68" s="375"/>
      <c r="U68" s="375"/>
      <c r="V68" s="375"/>
      <c r="W68" s="375"/>
      <c r="X68" s="375"/>
      <c r="Y68" s="375"/>
      <c r="Z68" s="375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5"/>
      <c r="AL68" s="375"/>
      <c r="AM68" s="375"/>
      <c r="AN68" s="375"/>
      <c r="AO68" s="375"/>
      <c r="AP68" s="375"/>
      <c r="AQ68" s="375"/>
      <c r="AR68" s="375"/>
      <c r="AS68" s="375"/>
      <c r="AT68" s="375"/>
      <c r="AU68" s="375"/>
      <c r="AV68" s="375"/>
      <c r="AW68" s="375"/>
      <c r="AX68" s="375"/>
      <c r="AY68" s="375"/>
      <c r="AZ68" s="375"/>
      <c r="BA68" s="375"/>
      <c r="BB68" s="375"/>
      <c r="BC68" s="375"/>
      <c r="BD68" s="405"/>
      <c r="BE68" s="442"/>
      <c r="BF68" s="441"/>
      <c r="BG68" s="440"/>
      <c r="BH68" s="437"/>
      <c r="BI68" s="437"/>
      <c r="BJ68" s="437"/>
      <c r="BK68" s="437"/>
      <c r="BL68" s="437"/>
      <c r="BM68" s="437"/>
      <c r="BN68" s="437"/>
      <c r="BO68" s="437"/>
      <c r="BP68" s="437"/>
      <c r="BQ68" s="437"/>
      <c r="BR68" s="437"/>
      <c r="BS68" s="437"/>
    </row>
    <row r="69" spans="1:71">
      <c r="G69" s="384"/>
      <c r="H69" s="384"/>
      <c r="I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5"/>
      <c r="AB69" s="385"/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5"/>
      <c r="AN69" s="385"/>
      <c r="AO69" s="385"/>
      <c r="AP69" s="386"/>
      <c r="AQ69" s="386"/>
      <c r="AR69" s="386"/>
      <c r="AS69" s="386"/>
      <c r="AT69" s="386"/>
      <c r="AU69" s="386"/>
      <c r="AV69" s="386"/>
      <c r="BD69" s="406"/>
      <c r="BE69" s="439"/>
      <c r="BF69" s="438"/>
      <c r="BG69" s="438"/>
      <c r="BH69" s="438"/>
      <c r="BI69" s="437"/>
      <c r="BJ69" s="437"/>
      <c r="BK69" s="437"/>
      <c r="BL69" s="437"/>
      <c r="BM69" s="437"/>
      <c r="BN69" s="437"/>
      <c r="BO69" s="437"/>
      <c r="BP69" s="437"/>
      <c r="BQ69" s="437"/>
      <c r="BR69" s="437"/>
      <c r="BS69" s="437"/>
    </row>
    <row r="70" spans="1:71">
      <c r="AY70" s="387"/>
      <c r="BA70" s="387"/>
      <c r="BB70" s="387"/>
      <c r="BC70" s="387"/>
      <c r="BD70" s="387"/>
      <c r="BE70" s="387"/>
      <c r="BF70" s="387"/>
      <c r="BG70" s="387"/>
      <c r="BH70" s="361"/>
    </row>
    <row r="71" spans="1:71" ht="12" customHeight="1">
      <c r="AY71" s="387"/>
      <c r="BA71" s="387"/>
      <c r="BB71" s="387"/>
      <c r="BC71" s="387"/>
      <c r="BD71" s="387"/>
      <c r="BE71" s="387"/>
      <c r="BF71" s="387"/>
      <c r="BG71" s="387"/>
      <c r="BH71" s="361"/>
    </row>
    <row r="72" spans="1:71" ht="12" customHeight="1">
      <c r="AY72" s="387"/>
      <c r="BA72" s="387"/>
      <c r="BB72" s="387"/>
      <c r="BC72" s="387"/>
      <c r="BD72" s="387"/>
      <c r="BE72" s="387"/>
      <c r="BF72" s="387"/>
      <c r="BG72" s="387"/>
      <c r="BH72" s="361"/>
    </row>
    <row r="73" spans="1:71" ht="12" customHeight="1">
      <c r="AY73" s="387"/>
      <c r="BA73" s="387"/>
      <c r="BB73" s="387"/>
      <c r="BC73" s="387"/>
      <c r="BD73" s="387"/>
      <c r="BE73" s="387"/>
      <c r="BF73" s="387"/>
      <c r="BG73" s="387"/>
      <c r="BH73" s="361"/>
    </row>
    <row r="74" spans="1:71" ht="12" customHeight="1">
      <c r="AY74" s="387"/>
      <c r="BA74" s="387"/>
      <c r="BB74" s="387"/>
      <c r="BC74" s="387"/>
      <c r="BD74" s="387"/>
      <c r="BE74" s="387"/>
      <c r="BF74" s="387"/>
      <c r="BG74" s="387"/>
      <c r="BH74" s="361"/>
    </row>
    <row r="75" spans="1:71">
      <c r="AY75" s="387"/>
      <c r="BA75" s="387"/>
      <c r="BB75" s="387"/>
      <c r="BC75" s="387"/>
      <c r="BD75" s="387"/>
      <c r="BE75" s="387"/>
      <c r="BF75" s="387"/>
      <c r="BG75" s="387"/>
      <c r="BH75" s="361"/>
    </row>
    <row r="76" spans="1:71">
      <c r="AY76" s="387"/>
      <c r="BA76" s="387"/>
      <c r="BB76" s="387"/>
      <c r="BC76" s="387"/>
      <c r="BD76" s="387"/>
      <c r="BE76" s="387"/>
      <c r="BF76" s="387"/>
      <c r="BG76" s="387"/>
      <c r="BH76" s="361"/>
    </row>
    <row r="77" spans="1:71">
      <c r="AY77" s="387"/>
      <c r="BA77" s="387"/>
      <c r="BB77" s="387"/>
      <c r="BC77" s="387"/>
      <c r="BD77" s="387"/>
      <c r="BE77" s="387"/>
      <c r="BF77" s="387"/>
      <c r="BG77" s="387"/>
      <c r="BH77" s="361"/>
    </row>
    <row r="78" spans="1:71">
      <c r="AY78" s="387"/>
      <c r="BA78" s="387"/>
      <c r="BB78" s="387"/>
      <c r="BC78" s="387"/>
      <c r="BD78" s="387"/>
      <c r="BE78" s="387"/>
      <c r="BF78" s="387"/>
      <c r="BG78" s="387"/>
      <c r="BH78" s="361"/>
    </row>
    <row r="80" spans="1:71">
      <c r="A80" s="361"/>
      <c r="B80" s="361"/>
    </row>
    <row r="81" spans="1:62" s="362" customFormat="1">
      <c r="A81" s="361"/>
      <c r="B81" s="361"/>
      <c r="BI81" s="361"/>
      <c r="BJ81" s="361"/>
    </row>
    <row r="82" spans="1:62" s="362" customFormat="1">
      <c r="A82" s="361"/>
      <c r="B82" s="361"/>
      <c r="BI82" s="361"/>
      <c r="BJ82" s="361"/>
    </row>
    <row r="83" spans="1:62" s="362" customFormat="1">
      <c r="A83" s="361"/>
      <c r="B83" s="361"/>
      <c r="BI83" s="361"/>
      <c r="BJ83" s="361"/>
    </row>
    <row r="84" spans="1:62" s="362" customFormat="1">
      <c r="A84" s="361"/>
      <c r="B84" s="361"/>
      <c r="BI84" s="361"/>
      <c r="BJ84" s="361"/>
    </row>
    <row r="85" spans="1:62" s="362" customFormat="1">
      <c r="A85" s="361"/>
      <c r="B85" s="361"/>
      <c r="BI85" s="361"/>
      <c r="BJ85" s="361"/>
    </row>
    <row r="86" spans="1:62" s="362" customFormat="1">
      <c r="A86" s="361"/>
      <c r="B86" s="361"/>
      <c r="BI86" s="361"/>
      <c r="BJ86" s="361"/>
    </row>
    <row r="87" spans="1:62" s="362" customFormat="1">
      <c r="A87" s="361"/>
      <c r="B87" s="361"/>
      <c r="BI87" s="361"/>
      <c r="BJ87" s="361"/>
    </row>
    <row r="88" spans="1:62" s="362" customFormat="1">
      <c r="A88" s="361"/>
      <c r="B88" s="361"/>
      <c r="BI88" s="361"/>
      <c r="BJ88" s="361"/>
    </row>
    <row r="89" spans="1:62" s="362" customFormat="1">
      <c r="A89" s="361"/>
      <c r="B89" s="361"/>
      <c r="BI89" s="361"/>
      <c r="BJ89" s="361"/>
    </row>
    <row r="90" spans="1:62" s="362" customFormat="1">
      <c r="A90" s="361"/>
      <c r="B90" s="361"/>
      <c r="BI90" s="361"/>
      <c r="BJ90" s="361"/>
    </row>
    <row r="91" spans="1:62" s="362" customFormat="1">
      <c r="A91" s="361"/>
      <c r="B91" s="361"/>
      <c r="BI91" s="361"/>
      <c r="BJ91" s="361"/>
    </row>
    <row r="92" spans="1:62" s="362" customFormat="1">
      <c r="A92" s="361"/>
      <c r="B92" s="361"/>
      <c r="BI92" s="361"/>
      <c r="BJ92" s="361"/>
    </row>
    <row r="93" spans="1:62" s="362" customFormat="1">
      <c r="A93" s="361"/>
      <c r="B93" s="361"/>
      <c r="BI93" s="361"/>
      <c r="BJ93" s="361"/>
    </row>
    <row r="94" spans="1:62" s="362" customFormat="1">
      <c r="A94" s="361"/>
      <c r="B94" s="361"/>
      <c r="BI94" s="361"/>
      <c r="BJ94" s="361"/>
    </row>
    <row r="95" spans="1:62" s="362" customFormat="1">
      <c r="A95" s="361"/>
      <c r="B95" s="361"/>
      <c r="BI95" s="361"/>
      <c r="BJ95" s="361"/>
    </row>
    <row r="96" spans="1:62" s="362" customFormat="1">
      <c r="A96" s="361"/>
      <c r="B96" s="361"/>
      <c r="BI96" s="361"/>
      <c r="BJ96" s="361"/>
    </row>
    <row r="97" spans="1:62" s="362" customFormat="1">
      <c r="A97" s="361"/>
      <c r="B97" s="361"/>
      <c r="BI97" s="361"/>
      <c r="BJ97" s="361"/>
    </row>
  </sheetData>
  <mergeCells count="3">
    <mergeCell ref="AZ1:BJ2"/>
    <mergeCell ref="D22:I23"/>
    <mergeCell ref="J22:BC23"/>
  </mergeCells>
  <phoneticPr fontId="38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view="pageBreakPreview" zoomScaleNormal="100" zoomScaleSheetLayoutView="100" workbookViewId="0">
      <selection sqref="A1:L2"/>
    </sheetView>
  </sheetViews>
  <sheetFormatPr defaultRowHeight="11.25"/>
  <cols>
    <col min="1" max="11" width="1.625" style="46" customWidth="1"/>
    <col min="12" max="19" width="10.25" style="46" customWidth="1"/>
    <col min="20" max="20" width="1.625" style="46" customWidth="1"/>
    <col min="21" max="21" width="9" style="46"/>
    <col min="22" max="30" width="1.625" style="46" customWidth="1"/>
    <col min="31" max="31" width="7.5" style="46" bestFit="1" customWidth="1"/>
    <col min="32" max="32" width="11" style="46" customWidth="1"/>
    <col min="33" max="33" width="10.75" style="46" customWidth="1"/>
    <col min="34" max="34" width="9.75" style="46" customWidth="1"/>
    <col min="35" max="35" width="9.625" style="46" customWidth="1"/>
    <col min="36" max="16384" width="9" style="46"/>
  </cols>
  <sheetData>
    <row r="1" spans="1:36" customFormat="1" ht="11.1" customHeight="1">
      <c r="A1" s="460">
        <f>'19'!Q1+1</f>
        <v>20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36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36" ht="11.1" customHeight="1"/>
    <row r="4" spans="1:36" ht="11.1" customHeight="1"/>
    <row r="5" spans="1:36" s="48" customFormat="1" ht="18" customHeight="1">
      <c r="B5" s="558" t="s">
        <v>504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49"/>
    </row>
    <row r="6" spans="1:36" ht="12.95" customHeight="1"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6" ht="15.95" customHeight="1">
      <c r="B7" s="559" t="s">
        <v>126</v>
      </c>
      <c r="C7" s="560"/>
      <c r="D7" s="560"/>
      <c r="E7" s="560"/>
      <c r="F7" s="560"/>
      <c r="G7" s="560"/>
      <c r="H7" s="560"/>
      <c r="I7" s="560"/>
      <c r="J7" s="560"/>
      <c r="K7" s="560"/>
      <c r="L7" s="560" t="s">
        <v>127</v>
      </c>
      <c r="M7" s="560" t="s">
        <v>128</v>
      </c>
      <c r="N7" s="560"/>
      <c r="O7" s="560"/>
      <c r="P7" s="563" t="s">
        <v>129</v>
      </c>
      <c r="Q7" s="563" t="s">
        <v>130</v>
      </c>
      <c r="R7" s="560" t="s">
        <v>131</v>
      </c>
      <c r="S7" s="564"/>
      <c r="T7" s="107"/>
      <c r="U7" s="51"/>
      <c r="V7" s="53"/>
      <c r="W7" s="54"/>
      <c r="X7" s="54"/>
      <c r="Y7" s="54"/>
      <c r="Z7" s="54"/>
      <c r="AA7" s="54"/>
      <c r="AB7" s="54"/>
      <c r="AC7" s="54"/>
      <c r="AD7" s="54"/>
      <c r="AE7" s="551" t="s">
        <v>132</v>
      </c>
      <c r="AF7" s="553" t="s">
        <v>133</v>
      </c>
      <c r="AG7" s="555" t="s">
        <v>134</v>
      </c>
      <c r="AH7" s="556"/>
      <c r="AI7" s="556"/>
      <c r="AJ7" s="51"/>
    </row>
    <row r="8" spans="1:36" ht="15.95" customHeight="1">
      <c r="B8" s="561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262" t="s">
        <v>1</v>
      </c>
      <c r="N8" s="262" t="s">
        <v>135</v>
      </c>
      <c r="O8" s="262" t="s">
        <v>136</v>
      </c>
      <c r="P8" s="562"/>
      <c r="Q8" s="562"/>
      <c r="R8" s="262" t="s">
        <v>127</v>
      </c>
      <c r="S8" s="263" t="s">
        <v>137</v>
      </c>
      <c r="T8" s="55"/>
      <c r="U8" s="51"/>
      <c r="V8" s="56"/>
      <c r="W8" s="57"/>
      <c r="X8" s="57"/>
      <c r="Y8" s="57"/>
      <c r="Z8" s="57"/>
      <c r="AA8" s="57"/>
      <c r="AB8" s="57"/>
      <c r="AC8" s="57"/>
      <c r="AD8" s="57"/>
      <c r="AE8" s="552"/>
      <c r="AF8" s="554"/>
      <c r="AG8" s="59" t="s">
        <v>138</v>
      </c>
      <c r="AH8" s="60" t="s">
        <v>2</v>
      </c>
      <c r="AI8" s="59" t="s">
        <v>3</v>
      </c>
      <c r="AJ8" s="51"/>
    </row>
    <row r="9" spans="1:36" ht="11.1" customHeight="1">
      <c r="K9" s="264"/>
      <c r="L9" s="51"/>
      <c r="M9" s="51"/>
      <c r="N9" s="51"/>
      <c r="O9" s="51"/>
      <c r="V9" s="61"/>
      <c r="W9" s="54"/>
      <c r="X9" s="54"/>
      <c r="Y9" s="54"/>
      <c r="Z9" s="54"/>
      <c r="AA9" s="54"/>
      <c r="AB9" s="54"/>
      <c r="AC9" s="54"/>
      <c r="AD9" s="62"/>
      <c r="AE9" s="126"/>
      <c r="AF9" s="108"/>
      <c r="AG9" s="54"/>
      <c r="AH9" s="127"/>
      <c r="AI9" s="128"/>
    </row>
    <row r="10" spans="1:36" s="66" customFormat="1" ht="11.1" customHeight="1">
      <c r="C10" s="550" t="s">
        <v>174</v>
      </c>
      <c r="D10" s="550"/>
      <c r="E10" s="550"/>
      <c r="F10" s="550"/>
      <c r="G10" s="550"/>
      <c r="H10" s="550"/>
      <c r="I10" s="550"/>
      <c r="J10" s="550"/>
      <c r="K10" s="89"/>
      <c r="L10" s="81">
        <v>6446</v>
      </c>
      <c r="M10" s="81">
        <v>12874</v>
      </c>
      <c r="N10" s="81">
        <v>6405</v>
      </c>
      <c r="O10" s="81">
        <v>6469</v>
      </c>
      <c r="P10" s="69">
        <f>SUM(M10/AE10)</f>
        <v>16697.795071335928</v>
      </c>
      <c r="Q10" s="70">
        <f>SUM(M10/L10)</f>
        <v>1.9972075705864101</v>
      </c>
      <c r="R10" s="69">
        <f t="shared" ref="R10:S13" si="0">SUM(L10-AF10)</f>
        <v>62</v>
      </c>
      <c r="S10" s="69">
        <f t="shared" si="0"/>
        <v>-41</v>
      </c>
      <c r="V10" s="73"/>
      <c r="W10" s="550" t="s">
        <v>174</v>
      </c>
      <c r="X10" s="550"/>
      <c r="Y10" s="550"/>
      <c r="Z10" s="550"/>
      <c r="AA10" s="550"/>
      <c r="AB10" s="550"/>
      <c r="AC10" s="550"/>
      <c r="AD10" s="89"/>
      <c r="AE10" s="112">
        <v>0.77100000000000002</v>
      </c>
      <c r="AF10" s="63">
        <v>6384</v>
      </c>
      <c r="AG10" s="63">
        <v>12915</v>
      </c>
      <c r="AH10" s="129">
        <v>6414</v>
      </c>
      <c r="AI10" s="130">
        <v>6501</v>
      </c>
    </row>
    <row r="11" spans="1:36" ht="11.1" customHeight="1">
      <c r="C11" s="76"/>
      <c r="D11" s="76"/>
      <c r="E11" s="76"/>
      <c r="F11" s="76"/>
      <c r="G11" s="548" t="s">
        <v>140</v>
      </c>
      <c r="H11" s="548"/>
      <c r="I11" s="548"/>
      <c r="J11" s="548"/>
      <c r="K11" s="82"/>
      <c r="L11" s="90">
        <v>1816</v>
      </c>
      <c r="M11" s="91">
        <v>4228</v>
      </c>
      <c r="N11" s="91">
        <v>2081</v>
      </c>
      <c r="O11" s="90">
        <v>2147</v>
      </c>
      <c r="P11" s="85">
        <f>SUM(M11/AE11)</f>
        <v>17186.9918699187</v>
      </c>
      <c r="Q11" s="86">
        <f>SUM(M11/L11)</f>
        <v>2.3281938325991192</v>
      </c>
      <c r="R11" s="85">
        <f t="shared" si="0"/>
        <v>-16</v>
      </c>
      <c r="S11" s="85">
        <f t="shared" si="0"/>
        <v>-36</v>
      </c>
      <c r="T11" s="78"/>
      <c r="U11" s="51"/>
      <c r="V11" s="61"/>
      <c r="W11" s="76"/>
      <c r="X11" s="76"/>
      <c r="Y11" s="76"/>
      <c r="Z11" s="548" t="s">
        <v>140</v>
      </c>
      <c r="AA11" s="548"/>
      <c r="AB11" s="548"/>
      <c r="AC11" s="548"/>
      <c r="AD11" s="82"/>
      <c r="AE11" s="116">
        <v>0.246</v>
      </c>
      <c r="AF11" s="117">
        <v>1832</v>
      </c>
      <c r="AG11" s="117">
        <v>4264</v>
      </c>
      <c r="AH11" s="118">
        <v>2095</v>
      </c>
      <c r="AI11" s="119">
        <v>2169</v>
      </c>
      <c r="AJ11" s="51"/>
    </row>
    <row r="12" spans="1:36" ht="11.1" customHeight="1">
      <c r="C12" s="76"/>
      <c r="D12" s="76"/>
      <c r="E12" s="76"/>
      <c r="F12" s="76"/>
      <c r="G12" s="548" t="s">
        <v>141</v>
      </c>
      <c r="H12" s="548"/>
      <c r="I12" s="548"/>
      <c r="J12" s="548"/>
      <c r="K12" s="82"/>
      <c r="L12" s="90">
        <v>2469</v>
      </c>
      <c r="M12" s="91">
        <v>4488</v>
      </c>
      <c r="N12" s="91">
        <v>2239</v>
      </c>
      <c r="O12" s="90">
        <v>2249</v>
      </c>
      <c r="P12" s="85">
        <f>SUM(M12/AE12)</f>
        <v>15162.162162162163</v>
      </c>
      <c r="Q12" s="86">
        <f>SUM(M12/L12)</f>
        <v>1.8177399756986634</v>
      </c>
      <c r="R12" s="85">
        <f t="shared" si="0"/>
        <v>72</v>
      </c>
      <c r="S12" s="85">
        <f t="shared" si="0"/>
        <v>26</v>
      </c>
      <c r="T12" s="78"/>
      <c r="U12" s="51"/>
      <c r="V12" s="61"/>
      <c r="W12" s="76"/>
      <c r="X12" s="76"/>
      <c r="Y12" s="76"/>
      <c r="Z12" s="548" t="s">
        <v>141</v>
      </c>
      <c r="AA12" s="548"/>
      <c r="AB12" s="548"/>
      <c r="AC12" s="548"/>
      <c r="AD12" s="82"/>
      <c r="AE12" s="116">
        <v>0.29599999999999999</v>
      </c>
      <c r="AF12" s="117">
        <v>2397</v>
      </c>
      <c r="AG12" s="117">
        <v>4462</v>
      </c>
      <c r="AH12" s="118">
        <v>2216</v>
      </c>
      <c r="AI12" s="119">
        <v>2246</v>
      </c>
      <c r="AJ12" s="51"/>
    </row>
    <row r="13" spans="1:36" ht="11.1" customHeight="1">
      <c r="C13" s="76"/>
      <c r="D13" s="76"/>
      <c r="E13" s="76"/>
      <c r="F13" s="76"/>
      <c r="G13" s="548" t="s">
        <v>145</v>
      </c>
      <c r="H13" s="548"/>
      <c r="I13" s="548"/>
      <c r="J13" s="548"/>
      <c r="K13" s="82"/>
      <c r="L13" s="90">
        <v>2161</v>
      </c>
      <c r="M13" s="91">
        <v>4158</v>
      </c>
      <c r="N13" s="91">
        <v>2085</v>
      </c>
      <c r="O13" s="90">
        <v>2073</v>
      </c>
      <c r="P13" s="85">
        <f>SUM(M13/AE13)</f>
        <v>18157.205240174673</v>
      </c>
      <c r="Q13" s="86">
        <f>SUM(M13/L13)</f>
        <v>1.9241092086996761</v>
      </c>
      <c r="R13" s="85">
        <f t="shared" si="0"/>
        <v>6</v>
      </c>
      <c r="S13" s="85">
        <f t="shared" si="0"/>
        <v>-31</v>
      </c>
      <c r="T13" s="78"/>
      <c r="U13" s="51"/>
      <c r="V13" s="61"/>
      <c r="W13" s="76"/>
      <c r="X13" s="76"/>
      <c r="Y13" s="76"/>
      <c r="Z13" s="548" t="s">
        <v>145</v>
      </c>
      <c r="AA13" s="548"/>
      <c r="AB13" s="548"/>
      <c r="AC13" s="548"/>
      <c r="AD13" s="82"/>
      <c r="AE13" s="116">
        <v>0.22900000000000001</v>
      </c>
      <c r="AF13" s="117">
        <v>2155</v>
      </c>
      <c r="AG13" s="117">
        <v>4189</v>
      </c>
      <c r="AH13" s="118">
        <v>2103</v>
      </c>
      <c r="AI13" s="119">
        <v>2086</v>
      </c>
      <c r="AJ13" s="51"/>
    </row>
    <row r="14" spans="1:36" ht="8.4499999999999993" customHeight="1">
      <c r="C14" s="76"/>
      <c r="D14" s="76"/>
      <c r="E14" s="76"/>
      <c r="F14" s="76"/>
      <c r="G14" s="76"/>
      <c r="H14" s="76"/>
      <c r="I14" s="76"/>
      <c r="J14" s="76"/>
      <c r="K14" s="82"/>
      <c r="L14" s="81"/>
      <c r="M14" s="81"/>
      <c r="N14" s="81"/>
      <c r="O14" s="81"/>
      <c r="P14" s="69"/>
      <c r="Q14" s="70"/>
      <c r="R14" s="69"/>
      <c r="S14" s="69"/>
      <c r="V14" s="61"/>
      <c r="W14" s="51"/>
      <c r="X14" s="51"/>
      <c r="Y14" s="51"/>
      <c r="Z14" s="51"/>
      <c r="AA14" s="51"/>
      <c r="AB14" s="51"/>
      <c r="AC14" s="51"/>
      <c r="AD14" s="82"/>
      <c r="AE14" s="121"/>
      <c r="AF14" s="63"/>
      <c r="AG14" s="117"/>
      <c r="AH14" s="129"/>
      <c r="AI14" s="130"/>
    </row>
    <row r="15" spans="1:36" s="66" customFormat="1" ht="11.1" customHeight="1">
      <c r="C15" s="550" t="s">
        <v>175</v>
      </c>
      <c r="D15" s="550"/>
      <c r="E15" s="550"/>
      <c r="F15" s="550"/>
      <c r="G15" s="550"/>
      <c r="H15" s="550"/>
      <c r="I15" s="550"/>
      <c r="J15" s="550"/>
      <c r="K15" s="89"/>
      <c r="L15" s="81">
        <v>5390</v>
      </c>
      <c r="M15" s="81">
        <v>12911</v>
      </c>
      <c r="N15" s="81">
        <v>6454</v>
      </c>
      <c r="O15" s="81">
        <v>6457</v>
      </c>
      <c r="P15" s="69">
        <f>SUM(M15/AE15)</f>
        <v>10913.778529163144</v>
      </c>
      <c r="Q15" s="70">
        <f>SUM(M15/L15)</f>
        <v>2.3953617810760668</v>
      </c>
      <c r="R15" s="69">
        <f t="shared" ref="R15:S19" si="1">SUM(L15-AF15)</f>
        <v>92</v>
      </c>
      <c r="S15" s="69">
        <f t="shared" si="1"/>
        <v>188</v>
      </c>
      <c r="V15" s="73"/>
      <c r="W15" s="550" t="s">
        <v>175</v>
      </c>
      <c r="X15" s="550"/>
      <c r="Y15" s="550"/>
      <c r="Z15" s="550"/>
      <c r="AA15" s="550"/>
      <c r="AB15" s="550"/>
      <c r="AC15" s="550"/>
      <c r="AD15" s="89"/>
      <c r="AE15" s="112">
        <v>1.1830000000000001</v>
      </c>
      <c r="AF15" s="63">
        <v>5298</v>
      </c>
      <c r="AG15" s="63">
        <v>12723</v>
      </c>
      <c r="AH15" s="129">
        <v>6356</v>
      </c>
      <c r="AI15" s="130">
        <v>6367</v>
      </c>
    </row>
    <row r="16" spans="1:36" ht="11.1" customHeight="1">
      <c r="C16" s="76"/>
      <c r="D16" s="76"/>
      <c r="E16" s="76"/>
      <c r="F16" s="76"/>
      <c r="G16" s="548" t="s">
        <v>140</v>
      </c>
      <c r="H16" s="548"/>
      <c r="I16" s="548"/>
      <c r="J16" s="548"/>
      <c r="K16" s="82"/>
      <c r="L16" s="90">
        <v>1439</v>
      </c>
      <c r="M16" s="91">
        <v>3415</v>
      </c>
      <c r="N16" s="91">
        <v>1686</v>
      </c>
      <c r="O16" s="90">
        <v>1729</v>
      </c>
      <c r="P16" s="85">
        <f>SUM(M16/AE16)</f>
        <v>13995.901639344263</v>
      </c>
      <c r="Q16" s="86">
        <f>SUM(M16/L16)</f>
        <v>2.3731758165392636</v>
      </c>
      <c r="R16" s="85">
        <f t="shared" si="1"/>
        <v>48</v>
      </c>
      <c r="S16" s="85">
        <f t="shared" si="1"/>
        <v>103</v>
      </c>
      <c r="T16" s="78"/>
      <c r="U16" s="51"/>
      <c r="V16" s="61"/>
      <c r="W16" s="76"/>
      <c r="X16" s="76"/>
      <c r="Y16" s="76"/>
      <c r="Z16" s="548" t="s">
        <v>140</v>
      </c>
      <c r="AA16" s="548"/>
      <c r="AB16" s="548"/>
      <c r="AC16" s="548"/>
      <c r="AD16" s="82"/>
      <c r="AE16" s="116">
        <v>0.24399999999999999</v>
      </c>
      <c r="AF16" s="117">
        <v>1391</v>
      </c>
      <c r="AG16" s="117">
        <v>3312</v>
      </c>
      <c r="AH16" s="118">
        <v>1650</v>
      </c>
      <c r="AI16" s="119">
        <v>1662</v>
      </c>
      <c r="AJ16" s="51"/>
    </row>
    <row r="17" spans="3:36" ht="11.1" customHeight="1">
      <c r="C17" s="76"/>
      <c r="D17" s="76"/>
      <c r="E17" s="76"/>
      <c r="F17" s="76"/>
      <c r="G17" s="548" t="s">
        <v>141</v>
      </c>
      <c r="H17" s="548"/>
      <c r="I17" s="548"/>
      <c r="J17" s="548"/>
      <c r="K17" s="82"/>
      <c r="L17" s="90">
        <v>1005</v>
      </c>
      <c r="M17" s="91">
        <v>2326</v>
      </c>
      <c r="N17" s="91">
        <v>1171</v>
      </c>
      <c r="O17" s="90">
        <v>1155</v>
      </c>
      <c r="P17" s="85">
        <f>SUM(M17/AE17)</f>
        <v>7911.5646258503402</v>
      </c>
      <c r="Q17" s="86">
        <f>SUM(M17/L17)</f>
        <v>2.3144278606965174</v>
      </c>
      <c r="R17" s="85">
        <f t="shared" si="1"/>
        <v>0</v>
      </c>
      <c r="S17" s="85">
        <f t="shared" si="1"/>
        <v>-3</v>
      </c>
      <c r="T17" s="78"/>
      <c r="U17" s="51"/>
      <c r="V17" s="61"/>
      <c r="W17" s="76"/>
      <c r="X17" s="76"/>
      <c r="Y17" s="76"/>
      <c r="Z17" s="548" t="s">
        <v>141</v>
      </c>
      <c r="AA17" s="548"/>
      <c r="AB17" s="548"/>
      <c r="AC17" s="548"/>
      <c r="AD17" s="82"/>
      <c r="AE17" s="116">
        <v>0.29399999999999998</v>
      </c>
      <c r="AF17" s="117">
        <v>1005</v>
      </c>
      <c r="AG17" s="117">
        <v>2329</v>
      </c>
      <c r="AH17" s="118">
        <v>1169</v>
      </c>
      <c r="AI17" s="119">
        <v>1160</v>
      </c>
      <c r="AJ17" s="51"/>
    </row>
    <row r="18" spans="3:36" ht="11.1" customHeight="1">
      <c r="C18" s="76"/>
      <c r="D18" s="76"/>
      <c r="E18" s="76"/>
      <c r="F18" s="76"/>
      <c r="G18" s="548" t="s">
        <v>145</v>
      </c>
      <c r="H18" s="548"/>
      <c r="I18" s="548"/>
      <c r="J18" s="548"/>
      <c r="K18" s="82"/>
      <c r="L18" s="90">
        <v>1615</v>
      </c>
      <c r="M18" s="91">
        <v>3934</v>
      </c>
      <c r="N18" s="91">
        <v>1953</v>
      </c>
      <c r="O18" s="90">
        <v>1981</v>
      </c>
      <c r="P18" s="85">
        <f>SUM(M18/AE18)</f>
        <v>12649.51768488746</v>
      </c>
      <c r="Q18" s="86">
        <f>SUM(M18/L18)</f>
        <v>2.4359133126934984</v>
      </c>
      <c r="R18" s="85">
        <f t="shared" si="1"/>
        <v>32</v>
      </c>
      <c r="S18" s="85">
        <f t="shared" si="1"/>
        <v>87</v>
      </c>
      <c r="T18" s="78"/>
      <c r="U18" s="51"/>
      <c r="V18" s="61"/>
      <c r="W18" s="76"/>
      <c r="X18" s="76"/>
      <c r="Y18" s="76"/>
      <c r="Z18" s="548" t="s">
        <v>145</v>
      </c>
      <c r="AA18" s="548"/>
      <c r="AB18" s="548"/>
      <c r="AC18" s="548"/>
      <c r="AD18" s="82"/>
      <c r="AE18" s="116">
        <v>0.311</v>
      </c>
      <c r="AF18" s="117">
        <v>1583</v>
      </c>
      <c r="AG18" s="117">
        <v>3847</v>
      </c>
      <c r="AH18" s="118">
        <v>1903</v>
      </c>
      <c r="AI18" s="119">
        <v>1944</v>
      </c>
      <c r="AJ18" s="51"/>
    </row>
    <row r="19" spans="3:36" ht="11.1" customHeight="1">
      <c r="C19" s="76"/>
      <c r="D19" s="76"/>
      <c r="E19" s="76"/>
      <c r="F19" s="76"/>
      <c r="G19" s="548" t="s">
        <v>148</v>
      </c>
      <c r="H19" s="548"/>
      <c r="I19" s="548"/>
      <c r="J19" s="548"/>
      <c r="K19" s="82"/>
      <c r="L19" s="90">
        <v>1331</v>
      </c>
      <c r="M19" s="91">
        <v>3236</v>
      </c>
      <c r="N19" s="91">
        <v>1644</v>
      </c>
      <c r="O19" s="90">
        <v>1592</v>
      </c>
      <c r="P19" s="85">
        <f>SUM(M19/AE19)</f>
        <v>9688.622754491018</v>
      </c>
      <c r="Q19" s="86">
        <f>SUM(M19/L19)</f>
        <v>2.4312546957175059</v>
      </c>
      <c r="R19" s="85">
        <f t="shared" si="1"/>
        <v>12</v>
      </c>
      <c r="S19" s="85">
        <f t="shared" si="1"/>
        <v>1</v>
      </c>
      <c r="T19" s="78"/>
      <c r="U19" s="51"/>
      <c r="V19" s="61"/>
      <c r="W19" s="76"/>
      <c r="X19" s="76"/>
      <c r="Y19" s="76"/>
      <c r="Z19" s="548" t="s">
        <v>148</v>
      </c>
      <c r="AA19" s="548"/>
      <c r="AB19" s="548"/>
      <c r="AC19" s="548"/>
      <c r="AD19" s="82"/>
      <c r="AE19" s="116">
        <v>0.33400000000000002</v>
      </c>
      <c r="AF19" s="117">
        <v>1319</v>
      </c>
      <c r="AG19" s="117">
        <v>3235</v>
      </c>
      <c r="AH19" s="118">
        <v>1634</v>
      </c>
      <c r="AI19" s="119">
        <v>1601</v>
      </c>
      <c r="AJ19" s="51"/>
    </row>
    <row r="20" spans="3:36" ht="8.4499999999999993" customHeight="1">
      <c r="C20" s="76"/>
      <c r="D20" s="76"/>
      <c r="E20" s="76"/>
      <c r="F20" s="76"/>
      <c r="G20" s="76"/>
      <c r="H20" s="76"/>
      <c r="I20" s="76"/>
      <c r="J20" s="76"/>
      <c r="K20" s="82"/>
      <c r="L20" s="81"/>
      <c r="M20" s="81"/>
      <c r="N20" s="81"/>
      <c r="O20" s="81"/>
      <c r="P20" s="69"/>
      <c r="Q20" s="70"/>
      <c r="R20" s="69"/>
      <c r="S20" s="69"/>
      <c r="V20" s="61"/>
      <c r="W20" s="51"/>
      <c r="X20" s="51"/>
      <c r="Y20" s="51"/>
      <c r="Z20" s="51"/>
      <c r="AA20" s="51"/>
      <c r="AB20" s="51"/>
      <c r="AC20" s="51"/>
      <c r="AD20" s="82"/>
      <c r="AE20" s="121"/>
      <c r="AF20" s="63"/>
      <c r="AG20" s="117"/>
      <c r="AH20" s="129"/>
      <c r="AI20" s="130"/>
    </row>
    <row r="21" spans="3:36" s="66" customFormat="1" ht="11.1" customHeight="1">
      <c r="C21" s="550" t="s">
        <v>176</v>
      </c>
      <c r="D21" s="550"/>
      <c r="E21" s="550"/>
      <c r="F21" s="550"/>
      <c r="G21" s="550"/>
      <c r="H21" s="550"/>
      <c r="I21" s="550"/>
      <c r="J21" s="550"/>
      <c r="K21" s="89"/>
      <c r="L21" s="81">
        <v>7357</v>
      </c>
      <c r="M21" s="81">
        <v>15169</v>
      </c>
      <c r="N21" s="81">
        <v>7475</v>
      </c>
      <c r="O21" s="81">
        <v>7694</v>
      </c>
      <c r="P21" s="69">
        <f>SUM(M21/AE21)</f>
        <v>15784.599375650363</v>
      </c>
      <c r="Q21" s="70">
        <f>SUM(M21/L21)</f>
        <v>2.0618458610846813</v>
      </c>
      <c r="R21" s="69">
        <f t="shared" ref="R21:S25" si="2">SUM(L21-AF21)</f>
        <v>5</v>
      </c>
      <c r="S21" s="69">
        <f t="shared" si="2"/>
        <v>-33</v>
      </c>
      <c r="V21" s="73"/>
      <c r="W21" s="550" t="s">
        <v>176</v>
      </c>
      <c r="X21" s="550"/>
      <c r="Y21" s="550"/>
      <c r="Z21" s="550"/>
      <c r="AA21" s="550"/>
      <c r="AB21" s="550"/>
      <c r="AC21" s="550"/>
      <c r="AD21" s="89"/>
      <c r="AE21" s="112">
        <v>0.96100000000000008</v>
      </c>
      <c r="AF21" s="63">
        <v>7352</v>
      </c>
      <c r="AG21" s="63">
        <v>15202</v>
      </c>
      <c r="AH21" s="129">
        <v>7494</v>
      </c>
      <c r="AI21" s="130">
        <v>7708</v>
      </c>
    </row>
    <row r="22" spans="3:36" ht="11.1" customHeight="1">
      <c r="C22" s="76"/>
      <c r="D22" s="76"/>
      <c r="E22" s="76"/>
      <c r="F22" s="76"/>
      <c r="G22" s="548" t="s">
        <v>140</v>
      </c>
      <c r="H22" s="548"/>
      <c r="I22" s="548"/>
      <c r="J22" s="548"/>
      <c r="K22" s="82"/>
      <c r="L22" s="90">
        <v>1484</v>
      </c>
      <c r="M22" s="91">
        <v>3136</v>
      </c>
      <c r="N22" s="91">
        <v>1561</v>
      </c>
      <c r="O22" s="90">
        <v>1575</v>
      </c>
      <c r="P22" s="85">
        <f>SUM(M22/AE22)</f>
        <v>18666.666666666664</v>
      </c>
      <c r="Q22" s="86">
        <f>SUM(M22/L22)</f>
        <v>2.1132075471698113</v>
      </c>
      <c r="R22" s="85">
        <f t="shared" si="2"/>
        <v>-10</v>
      </c>
      <c r="S22" s="85">
        <f t="shared" si="2"/>
        <v>-16</v>
      </c>
      <c r="T22" s="78"/>
      <c r="U22" s="51"/>
      <c r="V22" s="61"/>
      <c r="W22" s="76"/>
      <c r="X22" s="76"/>
      <c r="Y22" s="76"/>
      <c r="Z22" s="548" t="s">
        <v>140</v>
      </c>
      <c r="AA22" s="548"/>
      <c r="AB22" s="548"/>
      <c r="AC22" s="548"/>
      <c r="AD22" s="82"/>
      <c r="AE22" s="116">
        <v>0.16800000000000001</v>
      </c>
      <c r="AF22" s="117">
        <v>1494</v>
      </c>
      <c r="AG22" s="117">
        <v>3152</v>
      </c>
      <c r="AH22" s="118">
        <v>1589</v>
      </c>
      <c r="AI22" s="119">
        <v>1563</v>
      </c>
      <c r="AJ22" s="51"/>
    </row>
    <row r="23" spans="3:36" ht="11.1" customHeight="1">
      <c r="C23" s="76"/>
      <c r="D23" s="76"/>
      <c r="E23" s="76"/>
      <c r="F23" s="76"/>
      <c r="G23" s="548" t="s">
        <v>141</v>
      </c>
      <c r="H23" s="548"/>
      <c r="I23" s="548"/>
      <c r="J23" s="548"/>
      <c r="K23" s="82"/>
      <c r="L23" s="90">
        <v>2161</v>
      </c>
      <c r="M23" s="91">
        <v>4188</v>
      </c>
      <c r="N23" s="91">
        <v>2083</v>
      </c>
      <c r="O23" s="90">
        <v>2105</v>
      </c>
      <c r="P23" s="85">
        <f>SUM(M23/AE23)</f>
        <v>18051.724137931033</v>
      </c>
      <c r="Q23" s="86">
        <f>SUM(M23/L23)</f>
        <v>1.9379916705229061</v>
      </c>
      <c r="R23" s="85">
        <f t="shared" si="2"/>
        <v>-25</v>
      </c>
      <c r="S23" s="85">
        <f t="shared" si="2"/>
        <v>-5</v>
      </c>
      <c r="T23" s="78"/>
      <c r="U23" s="51"/>
      <c r="V23" s="61"/>
      <c r="W23" s="76"/>
      <c r="X23" s="76"/>
      <c r="Y23" s="76"/>
      <c r="Z23" s="548" t="s">
        <v>141</v>
      </c>
      <c r="AA23" s="548"/>
      <c r="AB23" s="548"/>
      <c r="AC23" s="548"/>
      <c r="AD23" s="82"/>
      <c r="AE23" s="116">
        <v>0.23200000000000001</v>
      </c>
      <c r="AF23" s="117">
        <v>2186</v>
      </c>
      <c r="AG23" s="117">
        <v>4193</v>
      </c>
      <c r="AH23" s="118">
        <v>2074</v>
      </c>
      <c r="AI23" s="119">
        <v>2119</v>
      </c>
      <c r="AJ23" s="51"/>
    </row>
    <row r="24" spans="3:36" ht="11.1" customHeight="1">
      <c r="C24" s="76"/>
      <c r="D24" s="76"/>
      <c r="E24" s="76"/>
      <c r="F24" s="76"/>
      <c r="G24" s="548" t="s">
        <v>145</v>
      </c>
      <c r="H24" s="548"/>
      <c r="I24" s="548"/>
      <c r="J24" s="548"/>
      <c r="K24" s="82"/>
      <c r="L24" s="90">
        <v>1974</v>
      </c>
      <c r="M24" s="91">
        <v>3863</v>
      </c>
      <c r="N24" s="91">
        <v>1867</v>
      </c>
      <c r="O24" s="90">
        <v>1996</v>
      </c>
      <c r="P24" s="85">
        <f>SUM(M24/AE24)</f>
        <v>15031.12840466926</v>
      </c>
      <c r="Q24" s="86">
        <f>SUM(M24/L24)</f>
        <v>1.9569402228976698</v>
      </c>
      <c r="R24" s="85">
        <f t="shared" si="2"/>
        <v>22</v>
      </c>
      <c r="S24" s="85">
        <f t="shared" si="2"/>
        <v>-15</v>
      </c>
      <c r="T24" s="78"/>
      <c r="U24" s="51"/>
      <c r="V24" s="61"/>
      <c r="W24" s="76"/>
      <c r="X24" s="76"/>
      <c r="Y24" s="76"/>
      <c r="Z24" s="548" t="s">
        <v>145</v>
      </c>
      <c r="AA24" s="548"/>
      <c r="AB24" s="548"/>
      <c r="AC24" s="548"/>
      <c r="AD24" s="82"/>
      <c r="AE24" s="116">
        <v>0.25700000000000001</v>
      </c>
      <c r="AF24" s="117">
        <v>1952</v>
      </c>
      <c r="AG24" s="117">
        <v>3878</v>
      </c>
      <c r="AH24" s="118">
        <v>1877</v>
      </c>
      <c r="AI24" s="119">
        <v>2001</v>
      </c>
      <c r="AJ24" s="51"/>
    </row>
    <row r="25" spans="3:36" ht="11.1" customHeight="1">
      <c r="C25" s="76"/>
      <c r="D25" s="76"/>
      <c r="E25" s="76"/>
      <c r="F25" s="76"/>
      <c r="G25" s="548" t="s">
        <v>148</v>
      </c>
      <c r="H25" s="548"/>
      <c r="I25" s="548"/>
      <c r="J25" s="548"/>
      <c r="K25" s="82"/>
      <c r="L25" s="90">
        <v>1738</v>
      </c>
      <c r="M25" s="91">
        <v>3982</v>
      </c>
      <c r="N25" s="91">
        <v>1964</v>
      </c>
      <c r="O25" s="90">
        <v>2018</v>
      </c>
      <c r="P25" s="85">
        <f>SUM(M25/AE25)</f>
        <v>13098.684210526317</v>
      </c>
      <c r="Q25" s="86">
        <f>SUM(M25/L25)</f>
        <v>2.2911392405063293</v>
      </c>
      <c r="R25" s="85">
        <f t="shared" si="2"/>
        <v>18</v>
      </c>
      <c r="S25" s="85">
        <f t="shared" si="2"/>
        <v>3</v>
      </c>
      <c r="T25" s="78"/>
      <c r="U25" s="51"/>
      <c r="V25" s="61"/>
      <c r="W25" s="76"/>
      <c r="X25" s="76"/>
      <c r="Y25" s="76"/>
      <c r="Z25" s="548" t="s">
        <v>148</v>
      </c>
      <c r="AA25" s="548"/>
      <c r="AB25" s="548"/>
      <c r="AC25" s="548"/>
      <c r="AD25" s="82"/>
      <c r="AE25" s="116">
        <v>0.30399999999999999</v>
      </c>
      <c r="AF25" s="117">
        <v>1720</v>
      </c>
      <c r="AG25" s="117">
        <v>3979</v>
      </c>
      <c r="AH25" s="118">
        <v>1954</v>
      </c>
      <c r="AI25" s="119">
        <v>2025</v>
      </c>
      <c r="AJ25" s="51"/>
    </row>
    <row r="26" spans="3:36" ht="8.4499999999999993" customHeight="1">
      <c r="C26" s="76"/>
      <c r="D26" s="76"/>
      <c r="E26" s="76"/>
      <c r="F26" s="76"/>
      <c r="G26" s="76"/>
      <c r="H26" s="76"/>
      <c r="I26" s="76"/>
      <c r="J26" s="76"/>
      <c r="K26" s="82"/>
      <c r="L26" s="81"/>
      <c r="M26" s="81"/>
      <c r="N26" s="81"/>
      <c r="O26" s="81"/>
      <c r="P26" s="69"/>
      <c r="Q26" s="70"/>
      <c r="R26" s="69"/>
      <c r="S26" s="69"/>
      <c r="V26" s="61"/>
      <c r="W26" s="51"/>
      <c r="X26" s="51"/>
      <c r="Y26" s="51"/>
      <c r="Z26" s="51"/>
      <c r="AA26" s="51"/>
      <c r="AB26" s="51"/>
      <c r="AC26" s="51"/>
      <c r="AD26" s="82"/>
      <c r="AE26" s="121"/>
      <c r="AF26" s="63"/>
      <c r="AG26" s="117"/>
      <c r="AH26" s="129"/>
      <c r="AI26" s="130"/>
    </row>
    <row r="27" spans="3:36" s="66" customFormat="1" ht="11.1" customHeight="1">
      <c r="C27" s="550" t="s">
        <v>177</v>
      </c>
      <c r="D27" s="550"/>
      <c r="E27" s="550"/>
      <c r="F27" s="550"/>
      <c r="G27" s="550"/>
      <c r="H27" s="550"/>
      <c r="I27" s="550"/>
      <c r="J27" s="550"/>
      <c r="K27" s="89"/>
      <c r="L27" s="81">
        <v>5892</v>
      </c>
      <c r="M27" s="81">
        <v>11829</v>
      </c>
      <c r="N27" s="81">
        <v>5768</v>
      </c>
      <c r="O27" s="81">
        <v>6061</v>
      </c>
      <c r="P27" s="69">
        <f t="shared" ref="P27:P32" si="3">SUM(M27/AE27)</f>
        <v>12733.046286329385</v>
      </c>
      <c r="Q27" s="70">
        <f t="shared" ref="Q27:Q32" si="4">SUM(M27/L27)</f>
        <v>2.0076374745417516</v>
      </c>
      <c r="R27" s="69">
        <f t="shared" ref="R27:R32" si="5">SUM(L27-AF27)</f>
        <v>171</v>
      </c>
      <c r="S27" s="69">
        <f t="shared" ref="S27:S32" si="6">SUM(M27-AG27)</f>
        <v>388</v>
      </c>
      <c r="V27" s="73"/>
      <c r="W27" s="550" t="s">
        <v>177</v>
      </c>
      <c r="X27" s="550"/>
      <c r="Y27" s="550"/>
      <c r="Z27" s="550"/>
      <c r="AA27" s="550"/>
      <c r="AB27" s="550"/>
      <c r="AC27" s="550"/>
      <c r="AD27" s="89"/>
      <c r="AE27" s="112">
        <v>0.92900000000000005</v>
      </c>
      <c r="AF27" s="63">
        <v>5721</v>
      </c>
      <c r="AG27" s="63">
        <v>11441</v>
      </c>
      <c r="AH27" s="129">
        <v>5621</v>
      </c>
      <c r="AI27" s="130">
        <v>5820</v>
      </c>
    </row>
    <row r="28" spans="3:36" ht="11.1" customHeight="1">
      <c r="C28" s="76"/>
      <c r="D28" s="76"/>
      <c r="E28" s="76"/>
      <c r="F28" s="76"/>
      <c r="G28" s="548" t="s">
        <v>140</v>
      </c>
      <c r="H28" s="548"/>
      <c r="I28" s="548"/>
      <c r="J28" s="548"/>
      <c r="K28" s="82"/>
      <c r="L28" s="90">
        <v>1037</v>
      </c>
      <c r="M28" s="91">
        <v>2174</v>
      </c>
      <c r="N28" s="91">
        <v>1082</v>
      </c>
      <c r="O28" s="90">
        <v>1092</v>
      </c>
      <c r="P28" s="85">
        <f t="shared" si="3"/>
        <v>12494.252873563219</v>
      </c>
      <c r="Q28" s="86">
        <f t="shared" si="4"/>
        <v>2.0964320154291225</v>
      </c>
      <c r="R28" s="85">
        <f t="shared" si="5"/>
        <v>4</v>
      </c>
      <c r="S28" s="85">
        <f t="shared" si="6"/>
        <v>50</v>
      </c>
      <c r="T28" s="78"/>
      <c r="U28" s="51"/>
      <c r="V28" s="61"/>
      <c r="W28" s="76"/>
      <c r="X28" s="76"/>
      <c r="Y28" s="76"/>
      <c r="Z28" s="548" t="s">
        <v>140</v>
      </c>
      <c r="AA28" s="548"/>
      <c r="AB28" s="548"/>
      <c r="AC28" s="548"/>
      <c r="AD28" s="82"/>
      <c r="AE28" s="116">
        <v>0.17399999999999999</v>
      </c>
      <c r="AF28" s="117">
        <v>1033</v>
      </c>
      <c r="AG28" s="117">
        <v>2124</v>
      </c>
      <c r="AH28" s="118">
        <v>1065</v>
      </c>
      <c r="AI28" s="119">
        <v>1059</v>
      </c>
      <c r="AJ28" s="51"/>
    </row>
    <row r="29" spans="3:36" ht="11.1" customHeight="1">
      <c r="C29" s="76"/>
      <c r="D29" s="76"/>
      <c r="E29" s="76"/>
      <c r="F29" s="76"/>
      <c r="G29" s="548" t="s">
        <v>141</v>
      </c>
      <c r="H29" s="548"/>
      <c r="I29" s="548"/>
      <c r="J29" s="548"/>
      <c r="K29" s="82"/>
      <c r="L29" s="90">
        <v>747</v>
      </c>
      <c r="M29" s="91">
        <v>1641</v>
      </c>
      <c r="N29" s="91">
        <v>825</v>
      </c>
      <c r="O29" s="90">
        <v>816</v>
      </c>
      <c r="P29" s="85">
        <f t="shared" si="3"/>
        <v>9596.4912280701756</v>
      </c>
      <c r="Q29" s="86">
        <f t="shared" si="4"/>
        <v>2.1967871485943773</v>
      </c>
      <c r="R29" s="85">
        <f t="shared" si="5"/>
        <v>47</v>
      </c>
      <c r="S29" s="85">
        <f t="shared" si="6"/>
        <v>82</v>
      </c>
      <c r="T29" s="78"/>
      <c r="U29" s="51"/>
      <c r="V29" s="61"/>
      <c r="W29" s="76"/>
      <c r="X29" s="76"/>
      <c r="Y29" s="76"/>
      <c r="Z29" s="548" t="s">
        <v>141</v>
      </c>
      <c r="AA29" s="548"/>
      <c r="AB29" s="548"/>
      <c r="AC29" s="548"/>
      <c r="AD29" s="82"/>
      <c r="AE29" s="116">
        <v>0.17100000000000001</v>
      </c>
      <c r="AF29" s="117">
        <v>700</v>
      </c>
      <c r="AG29" s="117">
        <v>1559</v>
      </c>
      <c r="AH29" s="118">
        <v>797</v>
      </c>
      <c r="AI29" s="119">
        <v>762</v>
      </c>
      <c r="AJ29" s="51"/>
    </row>
    <row r="30" spans="3:36" ht="11.1" customHeight="1">
      <c r="C30" s="76"/>
      <c r="D30" s="76"/>
      <c r="E30" s="76"/>
      <c r="F30" s="76"/>
      <c r="G30" s="548" t="s">
        <v>145</v>
      </c>
      <c r="H30" s="548"/>
      <c r="I30" s="548"/>
      <c r="J30" s="548"/>
      <c r="K30" s="82"/>
      <c r="L30" s="90">
        <v>1420</v>
      </c>
      <c r="M30" s="91">
        <v>2704</v>
      </c>
      <c r="N30" s="91">
        <v>1262</v>
      </c>
      <c r="O30" s="90">
        <v>1442</v>
      </c>
      <c r="P30" s="85">
        <f t="shared" si="3"/>
        <v>14306.878306878307</v>
      </c>
      <c r="Q30" s="86">
        <f t="shared" si="4"/>
        <v>1.904225352112676</v>
      </c>
      <c r="R30" s="85">
        <f t="shared" si="5"/>
        <v>97</v>
      </c>
      <c r="S30" s="85">
        <f t="shared" si="6"/>
        <v>220</v>
      </c>
      <c r="T30" s="78"/>
      <c r="U30" s="51"/>
      <c r="V30" s="61"/>
      <c r="W30" s="76"/>
      <c r="X30" s="76"/>
      <c r="Y30" s="76"/>
      <c r="Z30" s="548" t="s">
        <v>145</v>
      </c>
      <c r="AA30" s="548"/>
      <c r="AB30" s="548"/>
      <c r="AC30" s="548"/>
      <c r="AD30" s="82"/>
      <c r="AE30" s="116">
        <v>0.189</v>
      </c>
      <c r="AF30" s="117">
        <v>1323</v>
      </c>
      <c r="AG30" s="117">
        <v>2484</v>
      </c>
      <c r="AH30" s="118">
        <v>1164</v>
      </c>
      <c r="AI30" s="119">
        <v>1320</v>
      </c>
      <c r="AJ30" s="51"/>
    </row>
    <row r="31" spans="3:36" ht="11.1" customHeight="1">
      <c r="C31" s="76"/>
      <c r="D31" s="76"/>
      <c r="E31" s="76"/>
      <c r="F31" s="76"/>
      <c r="G31" s="548" t="s">
        <v>148</v>
      </c>
      <c r="H31" s="548"/>
      <c r="I31" s="548"/>
      <c r="J31" s="548"/>
      <c r="K31" s="82"/>
      <c r="L31" s="90">
        <v>1388</v>
      </c>
      <c r="M31" s="91">
        <v>2950</v>
      </c>
      <c r="N31" s="91">
        <v>1514</v>
      </c>
      <c r="O31" s="90">
        <v>1436</v>
      </c>
      <c r="P31" s="85">
        <f t="shared" si="3"/>
        <v>14603.960396039603</v>
      </c>
      <c r="Q31" s="86">
        <f t="shared" si="4"/>
        <v>2.1253602305475505</v>
      </c>
      <c r="R31" s="85">
        <f t="shared" si="5"/>
        <v>41</v>
      </c>
      <c r="S31" s="85">
        <f t="shared" si="6"/>
        <v>80</v>
      </c>
      <c r="T31" s="78"/>
      <c r="U31" s="51"/>
      <c r="V31" s="61"/>
      <c r="W31" s="76"/>
      <c r="X31" s="76"/>
      <c r="Y31" s="76"/>
      <c r="Z31" s="548" t="s">
        <v>148</v>
      </c>
      <c r="AA31" s="548"/>
      <c r="AB31" s="548"/>
      <c r="AC31" s="548"/>
      <c r="AD31" s="82"/>
      <c r="AE31" s="116">
        <v>0.20200000000000001</v>
      </c>
      <c r="AF31" s="117">
        <v>1347</v>
      </c>
      <c r="AG31" s="117">
        <v>2870</v>
      </c>
      <c r="AH31" s="118">
        <v>1474</v>
      </c>
      <c r="AI31" s="119">
        <v>1396</v>
      </c>
      <c r="AJ31" s="51"/>
    </row>
    <row r="32" spans="3:36" ht="11.1" customHeight="1">
      <c r="C32" s="76"/>
      <c r="D32" s="76"/>
      <c r="E32" s="76"/>
      <c r="F32" s="76"/>
      <c r="G32" s="548" t="s">
        <v>151</v>
      </c>
      <c r="H32" s="548"/>
      <c r="I32" s="548"/>
      <c r="J32" s="548"/>
      <c r="K32" s="82"/>
      <c r="L32" s="90">
        <v>1300</v>
      </c>
      <c r="M32" s="91">
        <v>2360</v>
      </c>
      <c r="N32" s="91">
        <v>1085</v>
      </c>
      <c r="O32" s="90">
        <v>1275</v>
      </c>
      <c r="P32" s="85">
        <f t="shared" si="3"/>
        <v>12227.979274611398</v>
      </c>
      <c r="Q32" s="86">
        <f t="shared" si="4"/>
        <v>1.8153846153846154</v>
      </c>
      <c r="R32" s="85">
        <f t="shared" si="5"/>
        <v>-18</v>
      </c>
      <c r="S32" s="85">
        <f t="shared" si="6"/>
        <v>-44</v>
      </c>
      <c r="T32" s="78"/>
      <c r="U32" s="51"/>
      <c r="V32" s="61"/>
      <c r="W32" s="76"/>
      <c r="X32" s="76"/>
      <c r="Y32" s="76"/>
      <c r="Z32" s="548" t="s">
        <v>151</v>
      </c>
      <c r="AA32" s="548"/>
      <c r="AB32" s="548"/>
      <c r="AC32" s="548"/>
      <c r="AD32" s="82"/>
      <c r="AE32" s="116">
        <v>0.193</v>
      </c>
      <c r="AF32" s="117">
        <v>1318</v>
      </c>
      <c r="AG32" s="117">
        <v>2404</v>
      </c>
      <c r="AH32" s="118">
        <v>1121</v>
      </c>
      <c r="AI32" s="119">
        <v>1283</v>
      </c>
      <c r="AJ32" s="51"/>
    </row>
    <row r="33" spans="3:36" ht="8.4499999999999993" customHeight="1">
      <c r="K33" s="82"/>
      <c r="L33" s="81"/>
      <c r="M33" s="81"/>
      <c r="N33" s="81"/>
      <c r="O33" s="81"/>
      <c r="P33" s="69"/>
      <c r="Q33" s="70"/>
      <c r="R33" s="69"/>
      <c r="S33" s="69"/>
      <c r="V33" s="61"/>
      <c r="W33" s="51"/>
      <c r="X33" s="51"/>
      <c r="Y33" s="51"/>
      <c r="Z33" s="51"/>
      <c r="AA33" s="51"/>
      <c r="AB33" s="51"/>
      <c r="AC33" s="51"/>
      <c r="AD33" s="82"/>
      <c r="AE33" s="121"/>
      <c r="AF33" s="63"/>
      <c r="AG33" s="117"/>
      <c r="AH33" s="129"/>
      <c r="AI33" s="130"/>
    </row>
    <row r="34" spans="3:36" s="66" customFormat="1" ht="11.1" customHeight="1">
      <c r="C34" s="550" t="s">
        <v>178</v>
      </c>
      <c r="D34" s="550"/>
      <c r="E34" s="550"/>
      <c r="F34" s="550"/>
      <c r="G34" s="550"/>
      <c r="H34" s="550"/>
      <c r="I34" s="550"/>
      <c r="J34" s="550"/>
      <c r="K34" s="89"/>
      <c r="L34" s="81">
        <v>6726</v>
      </c>
      <c r="M34" s="81">
        <v>14293</v>
      </c>
      <c r="N34" s="81">
        <v>6884</v>
      </c>
      <c r="O34" s="81">
        <v>7409</v>
      </c>
      <c r="P34" s="69">
        <f t="shared" ref="P34:P39" si="7">SUM(M34/AE34)</f>
        <v>15451.891891891892</v>
      </c>
      <c r="Q34" s="70">
        <f t="shared" ref="Q34:Q39" si="8">SUM(M34/L34)</f>
        <v>2.1250371691941718</v>
      </c>
      <c r="R34" s="69">
        <f t="shared" ref="R34:R39" si="9">SUM(L34-AF34)</f>
        <v>89</v>
      </c>
      <c r="S34" s="69">
        <f t="shared" ref="S34:S39" si="10">SUM(M34-AG34)</f>
        <v>64</v>
      </c>
      <c r="V34" s="73"/>
      <c r="W34" s="550" t="s">
        <v>178</v>
      </c>
      <c r="X34" s="550"/>
      <c r="Y34" s="550"/>
      <c r="Z34" s="550"/>
      <c r="AA34" s="550"/>
      <c r="AB34" s="550"/>
      <c r="AC34" s="550"/>
      <c r="AD34" s="89"/>
      <c r="AE34" s="112">
        <v>0.92500000000000004</v>
      </c>
      <c r="AF34" s="63">
        <v>6637</v>
      </c>
      <c r="AG34" s="63">
        <v>14229</v>
      </c>
      <c r="AH34" s="129">
        <v>6867</v>
      </c>
      <c r="AI34" s="130">
        <v>7362</v>
      </c>
    </row>
    <row r="35" spans="3:36" ht="11.1" customHeight="1">
      <c r="C35" s="76"/>
      <c r="D35" s="76"/>
      <c r="E35" s="76"/>
      <c r="F35" s="76"/>
      <c r="G35" s="548" t="s">
        <v>140</v>
      </c>
      <c r="H35" s="548"/>
      <c r="I35" s="548"/>
      <c r="J35" s="548"/>
      <c r="K35" s="82"/>
      <c r="L35" s="90">
        <v>1718</v>
      </c>
      <c r="M35" s="91">
        <v>3606</v>
      </c>
      <c r="N35" s="91">
        <v>1703</v>
      </c>
      <c r="O35" s="90">
        <v>1903</v>
      </c>
      <c r="P35" s="85">
        <f t="shared" si="7"/>
        <v>18397.959183673469</v>
      </c>
      <c r="Q35" s="86">
        <f t="shared" si="8"/>
        <v>2.0989522700814902</v>
      </c>
      <c r="R35" s="85">
        <f t="shared" si="9"/>
        <v>12</v>
      </c>
      <c r="S35" s="85">
        <f t="shared" si="10"/>
        <v>-9</v>
      </c>
      <c r="T35" s="78"/>
      <c r="U35" s="51"/>
      <c r="V35" s="61"/>
      <c r="W35" s="76"/>
      <c r="X35" s="76"/>
      <c r="Y35" s="76"/>
      <c r="Z35" s="548" t="s">
        <v>140</v>
      </c>
      <c r="AA35" s="548"/>
      <c r="AB35" s="548"/>
      <c r="AC35" s="548"/>
      <c r="AD35" s="82"/>
      <c r="AE35" s="116">
        <v>0.19600000000000001</v>
      </c>
      <c r="AF35" s="117">
        <v>1706</v>
      </c>
      <c r="AG35" s="117">
        <v>3615</v>
      </c>
      <c r="AH35" s="118">
        <v>1705</v>
      </c>
      <c r="AI35" s="119">
        <v>1910</v>
      </c>
      <c r="AJ35" s="51"/>
    </row>
    <row r="36" spans="3:36" ht="11.1" customHeight="1">
      <c r="C36" s="76"/>
      <c r="D36" s="76"/>
      <c r="E36" s="76"/>
      <c r="F36" s="76"/>
      <c r="G36" s="548" t="s">
        <v>141</v>
      </c>
      <c r="H36" s="548"/>
      <c r="I36" s="548"/>
      <c r="J36" s="548"/>
      <c r="K36" s="82"/>
      <c r="L36" s="90">
        <v>1367</v>
      </c>
      <c r="M36" s="91">
        <v>2974</v>
      </c>
      <c r="N36" s="91">
        <v>1451</v>
      </c>
      <c r="O36" s="90">
        <v>1523</v>
      </c>
      <c r="P36" s="85">
        <f t="shared" si="7"/>
        <v>18134.146341463413</v>
      </c>
      <c r="Q36" s="86">
        <f t="shared" si="8"/>
        <v>2.1755669348939284</v>
      </c>
      <c r="R36" s="85">
        <f t="shared" si="9"/>
        <v>60</v>
      </c>
      <c r="S36" s="85">
        <f t="shared" si="10"/>
        <v>71</v>
      </c>
      <c r="T36" s="78"/>
      <c r="U36" s="51"/>
      <c r="V36" s="61"/>
      <c r="W36" s="76"/>
      <c r="X36" s="76"/>
      <c r="Y36" s="76"/>
      <c r="Z36" s="548" t="s">
        <v>141</v>
      </c>
      <c r="AA36" s="548"/>
      <c r="AB36" s="548"/>
      <c r="AC36" s="548"/>
      <c r="AD36" s="82"/>
      <c r="AE36" s="116">
        <v>0.16400000000000001</v>
      </c>
      <c r="AF36" s="117">
        <v>1307</v>
      </c>
      <c r="AG36" s="117">
        <v>2903</v>
      </c>
      <c r="AH36" s="118">
        <v>1415</v>
      </c>
      <c r="AI36" s="119">
        <v>1488</v>
      </c>
      <c r="AJ36" s="51"/>
    </row>
    <row r="37" spans="3:36" ht="11.1" customHeight="1">
      <c r="C37" s="76"/>
      <c r="D37" s="76"/>
      <c r="E37" s="76"/>
      <c r="F37" s="76"/>
      <c r="G37" s="548" t="s">
        <v>145</v>
      </c>
      <c r="H37" s="548"/>
      <c r="I37" s="548"/>
      <c r="J37" s="548"/>
      <c r="K37" s="82"/>
      <c r="L37" s="90">
        <v>1419</v>
      </c>
      <c r="M37" s="91">
        <v>2857</v>
      </c>
      <c r="N37" s="91">
        <v>1387</v>
      </c>
      <c r="O37" s="90">
        <v>1470</v>
      </c>
      <c r="P37" s="85">
        <f t="shared" si="7"/>
        <v>12004.20168067227</v>
      </c>
      <c r="Q37" s="86">
        <f t="shared" si="8"/>
        <v>2.0133897110641295</v>
      </c>
      <c r="R37" s="85">
        <f t="shared" si="9"/>
        <v>4</v>
      </c>
      <c r="S37" s="85">
        <f t="shared" si="10"/>
        <v>-2</v>
      </c>
      <c r="T37" s="78"/>
      <c r="U37" s="51"/>
      <c r="V37" s="61"/>
      <c r="W37" s="76"/>
      <c r="X37" s="76"/>
      <c r="Y37" s="76"/>
      <c r="Z37" s="548" t="s">
        <v>145</v>
      </c>
      <c r="AA37" s="548"/>
      <c r="AB37" s="548"/>
      <c r="AC37" s="548"/>
      <c r="AD37" s="82"/>
      <c r="AE37" s="116">
        <v>0.23799999999999999</v>
      </c>
      <c r="AF37" s="117">
        <v>1415</v>
      </c>
      <c r="AG37" s="117">
        <v>2859</v>
      </c>
      <c r="AH37" s="118">
        <v>1383</v>
      </c>
      <c r="AI37" s="119">
        <v>1476</v>
      </c>
      <c r="AJ37" s="51"/>
    </row>
    <row r="38" spans="3:36" ht="11.1" customHeight="1">
      <c r="C38" s="76"/>
      <c r="D38" s="76"/>
      <c r="E38" s="76"/>
      <c r="F38" s="76"/>
      <c r="G38" s="548" t="s">
        <v>148</v>
      </c>
      <c r="H38" s="548"/>
      <c r="I38" s="548"/>
      <c r="J38" s="548"/>
      <c r="K38" s="82"/>
      <c r="L38" s="90">
        <v>1027</v>
      </c>
      <c r="M38" s="91">
        <v>2260</v>
      </c>
      <c r="N38" s="91">
        <v>1084</v>
      </c>
      <c r="O38" s="90">
        <v>1176</v>
      </c>
      <c r="P38" s="85">
        <f t="shared" si="7"/>
        <v>15694.444444444445</v>
      </c>
      <c r="Q38" s="86">
        <f t="shared" si="8"/>
        <v>2.2005842259006818</v>
      </c>
      <c r="R38" s="85">
        <f t="shared" si="9"/>
        <v>-5</v>
      </c>
      <c r="S38" s="85">
        <f t="shared" si="10"/>
        <v>-13</v>
      </c>
      <c r="T38" s="78"/>
      <c r="U38" s="51"/>
      <c r="V38" s="61"/>
      <c r="W38" s="76"/>
      <c r="X38" s="76"/>
      <c r="Y38" s="76"/>
      <c r="Z38" s="548" t="s">
        <v>148</v>
      </c>
      <c r="AA38" s="548"/>
      <c r="AB38" s="548"/>
      <c r="AC38" s="548"/>
      <c r="AD38" s="82"/>
      <c r="AE38" s="116">
        <v>0.14399999999999999</v>
      </c>
      <c r="AF38" s="117">
        <v>1032</v>
      </c>
      <c r="AG38" s="117">
        <v>2273</v>
      </c>
      <c r="AH38" s="118">
        <v>1101</v>
      </c>
      <c r="AI38" s="119">
        <v>1172</v>
      </c>
      <c r="AJ38" s="51"/>
    </row>
    <row r="39" spans="3:36" ht="11.1" customHeight="1">
      <c r="C39" s="76"/>
      <c r="D39" s="76"/>
      <c r="E39" s="76"/>
      <c r="F39" s="76"/>
      <c r="G39" s="548" t="s">
        <v>151</v>
      </c>
      <c r="H39" s="548"/>
      <c r="I39" s="548"/>
      <c r="J39" s="548"/>
      <c r="K39" s="82"/>
      <c r="L39" s="90">
        <v>1195</v>
      </c>
      <c r="M39" s="91">
        <v>2596</v>
      </c>
      <c r="N39" s="91">
        <v>1259</v>
      </c>
      <c r="O39" s="90">
        <v>1337</v>
      </c>
      <c r="P39" s="85">
        <f t="shared" si="7"/>
        <v>14185.792349726777</v>
      </c>
      <c r="Q39" s="86">
        <f t="shared" si="8"/>
        <v>2.1723849372384936</v>
      </c>
      <c r="R39" s="85">
        <f t="shared" si="9"/>
        <v>18</v>
      </c>
      <c r="S39" s="85">
        <f t="shared" si="10"/>
        <v>17</v>
      </c>
      <c r="T39" s="78"/>
      <c r="U39" s="51"/>
      <c r="V39" s="61"/>
      <c r="W39" s="76"/>
      <c r="X39" s="76"/>
      <c r="Y39" s="76"/>
      <c r="Z39" s="548" t="s">
        <v>151</v>
      </c>
      <c r="AA39" s="548"/>
      <c r="AB39" s="548"/>
      <c r="AC39" s="548"/>
      <c r="AD39" s="82"/>
      <c r="AE39" s="116">
        <v>0.183</v>
      </c>
      <c r="AF39" s="117">
        <v>1177</v>
      </c>
      <c r="AG39" s="117">
        <v>2579</v>
      </c>
      <c r="AH39" s="118">
        <v>1263</v>
      </c>
      <c r="AI39" s="119">
        <v>1316</v>
      </c>
      <c r="AJ39" s="51"/>
    </row>
    <row r="40" spans="3:36" ht="8.4499999999999993" customHeight="1">
      <c r="C40" s="76"/>
      <c r="D40" s="76"/>
      <c r="E40" s="76"/>
      <c r="F40" s="76"/>
      <c r="G40" s="76"/>
      <c r="H40" s="76"/>
      <c r="I40" s="76"/>
      <c r="J40" s="76"/>
      <c r="K40" s="82"/>
      <c r="L40" s="81"/>
      <c r="M40" s="81"/>
      <c r="N40" s="81"/>
      <c r="O40" s="81"/>
      <c r="P40" s="69"/>
      <c r="Q40" s="70"/>
      <c r="R40" s="69"/>
      <c r="S40" s="69"/>
      <c r="V40" s="61"/>
      <c r="W40" s="51"/>
      <c r="X40" s="51"/>
      <c r="Y40" s="51"/>
      <c r="Z40" s="51"/>
      <c r="AA40" s="51"/>
      <c r="AB40" s="51"/>
      <c r="AC40" s="51"/>
      <c r="AD40" s="82"/>
      <c r="AE40" s="121"/>
      <c r="AF40" s="63"/>
      <c r="AG40" s="117"/>
      <c r="AH40" s="129"/>
      <c r="AI40" s="130"/>
    </row>
    <row r="41" spans="3:36" s="66" customFormat="1" ht="11.1" customHeight="1">
      <c r="C41" s="550" t="s">
        <v>179</v>
      </c>
      <c r="D41" s="550"/>
      <c r="E41" s="550"/>
      <c r="F41" s="550"/>
      <c r="G41" s="550"/>
      <c r="H41" s="550"/>
      <c r="I41" s="550"/>
      <c r="J41" s="550"/>
      <c r="K41" s="89"/>
      <c r="L41" s="81">
        <v>5233</v>
      </c>
      <c r="M41" s="81">
        <v>12244</v>
      </c>
      <c r="N41" s="81">
        <v>6059</v>
      </c>
      <c r="O41" s="81">
        <v>6185</v>
      </c>
      <c r="P41" s="69">
        <f t="shared" ref="P41:P47" si="11">SUM(M41/AE41)</f>
        <v>10806.707855251545</v>
      </c>
      <c r="Q41" s="70">
        <f t="shared" ref="Q41:Q47" si="12">SUM(M41/L41)</f>
        <v>2.3397668641314735</v>
      </c>
      <c r="R41" s="69">
        <f t="shared" ref="R41:R47" si="13">SUM(L41-AF41)</f>
        <v>76</v>
      </c>
      <c r="S41" s="69">
        <f t="shared" ref="S41:S47" si="14">SUM(M41-AG41)</f>
        <v>165</v>
      </c>
      <c r="V41" s="73"/>
      <c r="W41" s="550" t="s">
        <v>179</v>
      </c>
      <c r="X41" s="550"/>
      <c r="Y41" s="550"/>
      <c r="Z41" s="550"/>
      <c r="AA41" s="550"/>
      <c r="AB41" s="550"/>
      <c r="AC41" s="550"/>
      <c r="AD41" s="89"/>
      <c r="AE41" s="112">
        <v>1.133</v>
      </c>
      <c r="AF41" s="63">
        <v>5157</v>
      </c>
      <c r="AG41" s="63">
        <v>12079</v>
      </c>
      <c r="AH41" s="129">
        <v>5953</v>
      </c>
      <c r="AI41" s="130">
        <v>6126</v>
      </c>
    </row>
    <row r="42" spans="3:36" ht="11.1" customHeight="1">
      <c r="C42" s="76"/>
      <c r="D42" s="76"/>
      <c r="E42" s="76"/>
      <c r="F42" s="76"/>
      <c r="G42" s="548" t="s">
        <v>140</v>
      </c>
      <c r="H42" s="548"/>
      <c r="I42" s="548"/>
      <c r="J42" s="548"/>
      <c r="K42" s="82"/>
      <c r="L42" s="90">
        <v>840</v>
      </c>
      <c r="M42" s="91">
        <v>1818</v>
      </c>
      <c r="N42" s="91">
        <v>930</v>
      </c>
      <c r="O42" s="90">
        <v>888</v>
      </c>
      <c r="P42" s="85">
        <f t="shared" si="11"/>
        <v>7836.2068965517237</v>
      </c>
      <c r="Q42" s="86">
        <f t="shared" si="12"/>
        <v>2.1642857142857141</v>
      </c>
      <c r="R42" s="85">
        <f t="shared" si="13"/>
        <v>71</v>
      </c>
      <c r="S42" s="85">
        <f t="shared" si="14"/>
        <v>140</v>
      </c>
      <c r="T42" s="78"/>
      <c r="U42" s="51"/>
      <c r="V42" s="61"/>
      <c r="W42" s="76"/>
      <c r="X42" s="76"/>
      <c r="Y42" s="76"/>
      <c r="Z42" s="548" t="s">
        <v>140</v>
      </c>
      <c r="AA42" s="548"/>
      <c r="AB42" s="548"/>
      <c r="AC42" s="548"/>
      <c r="AD42" s="82"/>
      <c r="AE42" s="116">
        <v>0.23200000000000001</v>
      </c>
      <c r="AF42" s="117">
        <v>769</v>
      </c>
      <c r="AG42" s="117">
        <v>1678</v>
      </c>
      <c r="AH42" s="118">
        <v>859</v>
      </c>
      <c r="AI42" s="119">
        <v>819</v>
      </c>
      <c r="AJ42" s="51"/>
    </row>
    <row r="43" spans="3:36" ht="11.1" customHeight="1">
      <c r="C43" s="76"/>
      <c r="D43" s="76"/>
      <c r="E43" s="76"/>
      <c r="F43" s="76"/>
      <c r="G43" s="548" t="s">
        <v>141</v>
      </c>
      <c r="H43" s="548"/>
      <c r="I43" s="548"/>
      <c r="J43" s="548"/>
      <c r="K43" s="82"/>
      <c r="L43" s="90">
        <v>784</v>
      </c>
      <c r="M43" s="91">
        <v>1758</v>
      </c>
      <c r="N43" s="91">
        <v>878</v>
      </c>
      <c r="O43" s="90">
        <v>880</v>
      </c>
      <c r="P43" s="85">
        <f t="shared" si="11"/>
        <v>12468.08510638298</v>
      </c>
      <c r="Q43" s="86">
        <f t="shared" si="12"/>
        <v>2.2423469387755102</v>
      </c>
      <c r="R43" s="85">
        <f t="shared" si="13"/>
        <v>-2</v>
      </c>
      <c r="S43" s="85">
        <f t="shared" si="14"/>
        <v>3</v>
      </c>
      <c r="T43" s="78"/>
      <c r="U43" s="51"/>
      <c r="V43" s="61"/>
      <c r="W43" s="76"/>
      <c r="X43" s="76"/>
      <c r="Y43" s="76"/>
      <c r="Z43" s="548" t="s">
        <v>141</v>
      </c>
      <c r="AA43" s="548"/>
      <c r="AB43" s="548"/>
      <c r="AC43" s="548"/>
      <c r="AD43" s="82"/>
      <c r="AE43" s="116">
        <v>0.14099999999999999</v>
      </c>
      <c r="AF43" s="117">
        <v>786</v>
      </c>
      <c r="AG43" s="117">
        <v>1755</v>
      </c>
      <c r="AH43" s="118">
        <v>878</v>
      </c>
      <c r="AI43" s="119">
        <v>877</v>
      </c>
      <c r="AJ43" s="51"/>
    </row>
    <row r="44" spans="3:36" ht="11.1" customHeight="1">
      <c r="C44" s="76"/>
      <c r="D44" s="76"/>
      <c r="E44" s="76"/>
      <c r="F44" s="76"/>
      <c r="G44" s="548" t="s">
        <v>145</v>
      </c>
      <c r="H44" s="548"/>
      <c r="I44" s="548"/>
      <c r="J44" s="548"/>
      <c r="K44" s="82"/>
      <c r="L44" s="90">
        <v>801</v>
      </c>
      <c r="M44" s="91">
        <v>1972</v>
      </c>
      <c r="N44" s="91">
        <v>945</v>
      </c>
      <c r="O44" s="90">
        <v>1027</v>
      </c>
      <c r="P44" s="85">
        <f t="shared" si="11"/>
        <v>12098.159509202453</v>
      </c>
      <c r="Q44" s="86">
        <f t="shared" si="12"/>
        <v>2.4619225967540572</v>
      </c>
      <c r="R44" s="85">
        <f t="shared" si="13"/>
        <v>1</v>
      </c>
      <c r="S44" s="85">
        <f t="shared" si="14"/>
        <v>41</v>
      </c>
      <c r="T44" s="78"/>
      <c r="U44" s="51"/>
      <c r="V44" s="61"/>
      <c r="W44" s="76"/>
      <c r="X44" s="76"/>
      <c r="Y44" s="76"/>
      <c r="Z44" s="548" t="s">
        <v>145</v>
      </c>
      <c r="AA44" s="548"/>
      <c r="AB44" s="548"/>
      <c r="AC44" s="548"/>
      <c r="AD44" s="82"/>
      <c r="AE44" s="116">
        <v>0.16300000000000001</v>
      </c>
      <c r="AF44" s="117">
        <v>800</v>
      </c>
      <c r="AG44" s="117">
        <v>1931</v>
      </c>
      <c r="AH44" s="118">
        <v>918</v>
      </c>
      <c r="AI44" s="119">
        <v>1013</v>
      </c>
      <c r="AJ44" s="51"/>
    </row>
    <row r="45" spans="3:36" ht="11.1" customHeight="1">
      <c r="C45" s="76"/>
      <c r="D45" s="76"/>
      <c r="E45" s="76"/>
      <c r="F45" s="76"/>
      <c r="G45" s="548" t="s">
        <v>148</v>
      </c>
      <c r="H45" s="548"/>
      <c r="I45" s="548"/>
      <c r="J45" s="548"/>
      <c r="K45" s="82"/>
      <c r="L45" s="90">
        <v>652</v>
      </c>
      <c r="M45" s="91">
        <v>1722</v>
      </c>
      <c r="N45" s="91">
        <v>873</v>
      </c>
      <c r="O45" s="90">
        <v>849</v>
      </c>
      <c r="P45" s="85">
        <f t="shared" si="11"/>
        <v>9015.706806282722</v>
      </c>
      <c r="Q45" s="86">
        <f t="shared" si="12"/>
        <v>2.6411042944785277</v>
      </c>
      <c r="R45" s="85">
        <f t="shared" si="13"/>
        <v>-10</v>
      </c>
      <c r="S45" s="85">
        <f t="shared" si="14"/>
        <v>-15</v>
      </c>
      <c r="T45" s="78"/>
      <c r="U45" s="51"/>
      <c r="V45" s="61"/>
      <c r="W45" s="76"/>
      <c r="X45" s="76"/>
      <c r="Y45" s="76"/>
      <c r="Z45" s="548" t="s">
        <v>148</v>
      </c>
      <c r="AA45" s="548"/>
      <c r="AB45" s="548"/>
      <c r="AC45" s="548"/>
      <c r="AD45" s="82"/>
      <c r="AE45" s="116">
        <v>0.191</v>
      </c>
      <c r="AF45" s="117">
        <v>662</v>
      </c>
      <c r="AG45" s="117">
        <v>1737</v>
      </c>
      <c r="AH45" s="118">
        <v>875</v>
      </c>
      <c r="AI45" s="119">
        <v>862</v>
      </c>
      <c r="AJ45" s="51"/>
    </row>
    <row r="46" spans="3:36" ht="11.1" customHeight="1">
      <c r="C46" s="76"/>
      <c r="D46" s="76"/>
      <c r="E46" s="76"/>
      <c r="F46" s="76"/>
      <c r="G46" s="548" t="s">
        <v>151</v>
      </c>
      <c r="H46" s="548"/>
      <c r="I46" s="548"/>
      <c r="J46" s="548"/>
      <c r="K46" s="82"/>
      <c r="L46" s="90">
        <v>1203</v>
      </c>
      <c r="M46" s="91">
        <v>2748</v>
      </c>
      <c r="N46" s="91">
        <v>1326</v>
      </c>
      <c r="O46" s="90">
        <v>1422</v>
      </c>
      <c r="P46" s="85">
        <f t="shared" si="11"/>
        <v>12052.631578947368</v>
      </c>
      <c r="Q46" s="86">
        <f t="shared" si="12"/>
        <v>2.2842892768079799</v>
      </c>
      <c r="R46" s="85">
        <f t="shared" si="13"/>
        <v>15</v>
      </c>
      <c r="S46" s="85">
        <f t="shared" si="14"/>
        <v>11</v>
      </c>
      <c r="T46" s="78"/>
      <c r="U46" s="51"/>
      <c r="V46" s="61"/>
      <c r="W46" s="76"/>
      <c r="X46" s="76"/>
      <c r="Y46" s="76"/>
      <c r="Z46" s="548" t="s">
        <v>151</v>
      </c>
      <c r="AA46" s="548"/>
      <c r="AB46" s="548"/>
      <c r="AC46" s="548"/>
      <c r="AD46" s="82"/>
      <c r="AE46" s="116">
        <v>0.22800000000000001</v>
      </c>
      <c r="AF46" s="117">
        <v>1188</v>
      </c>
      <c r="AG46" s="117">
        <v>2737</v>
      </c>
      <c r="AH46" s="118">
        <v>1308</v>
      </c>
      <c r="AI46" s="119">
        <v>1429</v>
      </c>
      <c r="AJ46" s="51"/>
    </row>
    <row r="47" spans="3:36" ht="11.1" customHeight="1">
      <c r="C47" s="76"/>
      <c r="D47" s="76"/>
      <c r="E47" s="76"/>
      <c r="F47" s="76"/>
      <c r="G47" s="548" t="s">
        <v>152</v>
      </c>
      <c r="H47" s="548"/>
      <c r="I47" s="548"/>
      <c r="J47" s="548"/>
      <c r="K47" s="82"/>
      <c r="L47" s="90">
        <v>953</v>
      </c>
      <c r="M47" s="91">
        <v>2226</v>
      </c>
      <c r="N47" s="91">
        <v>1107</v>
      </c>
      <c r="O47" s="90">
        <v>1119</v>
      </c>
      <c r="P47" s="85">
        <f t="shared" si="11"/>
        <v>12505.617977528091</v>
      </c>
      <c r="Q47" s="86">
        <f t="shared" si="12"/>
        <v>2.3357817418677858</v>
      </c>
      <c r="R47" s="85">
        <f t="shared" si="13"/>
        <v>1</v>
      </c>
      <c r="S47" s="85">
        <f t="shared" si="14"/>
        <v>-15</v>
      </c>
      <c r="T47" s="78"/>
      <c r="U47" s="51"/>
      <c r="V47" s="61"/>
      <c r="W47" s="76"/>
      <c r="X47" s="76"/>
      <c r="Y47" s="76"/>
      <c r="Z47" s="548" t="s">
        <v>152</v>
      </c>
      <c r="AA47" s="548"/>
      <c r="AB47" s="548"/>
      <c r="AC47" s="548"/>
      <c r="AD47" s="82"/>
      <c r="AE47" s="116">
        <v>0.17799999999999999</v>
      </c>
      <c r="AF47" s="117">
        <v>952</v>
      </c>
      <c r="AG47" s="117">
        <v>2241</v>
      </c>
      <c r="AH47" s="118">
        <v>1115</v>
      </c>
      <c r="AI47" s="119">
        <v>1126</v>
      </c>
      <c r="AJ47" s="51"/>
    </row>
    <row r="48" spans="3:36" ht="8.4499999999999993" customHeight="1">
      <c r="C48" s="76"/>
      <c r="D48" s="76"/>
      <c r="E48" s="76"/>
      <c r="F48" s="76"/>
      <c r="G48" s="76"/>
      <c r="H48" s="76"/>
      <c r="I48" s="76"/>
      <c r="J48" s="76"/>
      <c r="K48" s="82"/>
      <c r="L48" s="81"/>
      <c r="M48" s="81"/>
      <c r="N48" s="81"/>
      <c r="O48" s="81"/>
      <c r="P48" s="69"/>
      <c r="Q48" s="70"/>
      <c r="R48" s="69"/>
      <c r="S48" s="69"/>
      <c r="V48" s="61"/>
      <c r="W48" s="51"/>
      <c r="X48" s="51"/>
      <c r="Y48" s="51"/>
      <c r="Z48" s="51"/>
      <c r="AA48" s="51"/>
      <c r="AB48" s="51"/>
      <c r="AC48" s="51"/>
      <c r="AD48" s="82"/>
      <c r="AE48" s="121"/>
      <c r="AF48" s="63"/>
      <c r="AG48" s="117"/>
      <c r="AH48" s="129"/>
      <c r="AI48" s="130"/>
    </row>
    <row r="49" spans="2:36" s="66" customFormat="1" ht="11.1" customHeight="1">
      <c r="B49" s="72"/>
      <c r="C49" s="550" t="s">
        <v>180</v>
      </c>
      <c r="D49" s="550"/>
      <c r="E49" s="550"/>
      <c r="F49" s="550"/>
      <c r="G49" s="550"/>
      <c r="H49" s="550"/>
      <c r="I49" s="550"/>
      <c r="J49" s="550"/>
      <c r="K49" s="89"/>
      <c r="L49" s="81">
        <v>4087</v>
      </c>
      <c r="M49" s="81">
        <v>9448</v>
      </c>
      <c r="N49" s="81">
        <v>4709</v>
      </c>
      <c r="O49" s="81">
        <v>4739</v>
      </c>
      <c r="P49" s="69">
        <f>SUM(M49/AE49)</f>
        <v>15020.66772655008</v>
      </c>
      <c r="Q49" s="70">
        <f>SUM(M49/L49)</f>
        <v>2.3117200880841695</v>
      </c>
      <c r="R49" s="69">
        <f t="shared" ref="R49:S52" si="15">SUM(L49-AF49)</f>
        <v>-2</v>
      </c>
      <c r="S49" s="69">
        <f t="shared" si="15"/>
        <v>-82</v>
      </c>
      <c r="V49" s="73"/>
      <c r="W49" s="550" t="s">
        <v>180</v>
      </c>
      <c r="X49" s="550"/>
      <c r="Y49" s="550"/>
      <c r="Z49" s="550"/>
      <c r="AA49" s="550"/>
      <c r="AB49" s="550"/>
      <c r="AC49" s="550"/>
      <c r="AD49" s="89"/>
      <c r="AE49" s="112">
        <v>0.629</v>
      </c>
      <c r="AF49" s="63">
        <v>4089</v>
      </c>
      <c r="AG49" s="63">
        <v>9530</v>
      </c>
      <c r="AH49" s="129">
        <v>4756</v>
      </c>
      <c r="AI49" s="130">
        <v>4774</v>
      </c>
    </row>
    <row r="50" spans="2:36" ht="11.1" customHeight="1">
      <c r="C50" s="76"/>
      <c r="D50" s="76"/>
      <c r="E50" s="76"/>
      <c r="F50" s="76"/>
      <c r="G50" s="548" t="s">
        <v>140</v>
      </c>
      <c r="H50" s="548"/>
      <c r="I50" s="548"/>
      <c r="J50" s="548"/>
      <c r="K50" s="82"/>
      <c r="L50" s="90">
        <v>1859</v>
      </c>
      <c r="M50" s="91">
        <v>4110</v>
      </c>
      <c r="N50" s="91">
        <v>2049</v>
      </c>
      <c r="O50" s="90">
        <v>2061</v>
      </c>
      <c r="P50" s="85">
        <f>SUM(M50/AE50)</f>
        <v>17268.907563025212</v>
      </c>
      <c r="Q50" s="86">
        <f>SUM(M50/L50)</f>
        <v>2.2108660570199032</v>
      </c>
      <c r="R50" s="85">
        <f t="shared" si="15"/>
        <v>16</v>
      </c>
      <c r="S50" s="85">
        <f t="shared" si="15"/>
        <v>28</v>
      </c>
      <c r="T50" s="78"/>
      <c r="U50" s="51"/>
      <c r="V50" s="61"/>
      <c r="W50" s="76"/>
      <c r="X50" s="76"/>
      <c r="Y50" s="76"/>
      <c r="Z50" s="548" t="s">
        <v>140</v>
      </c>
      <c r="AA50" s="548"/>
      <c r="AB50" s="548"/>
      <c r="AC50" s="548"/>
      <c r="AD50" s="82"/>
      <c r="AE50" s="116">
        <v>0.23799999999999999</v>
      </c>
      <c r="AF50" s="117">
        <v>1843</v>
      </c>
      <c r="AG50" s="117">
        <v>4082</v>
      </c>
      <c r="AH50" s="118">
        <v>2040</v>
      </c>
      <c r="AI50" s="119">
        <v>2042</v>
      </c>
      <c r="AJ50" s="51"/>
    </row>
    <row r="51" spans="2:36" ht="11.1" customHeight="1">
      <c r="C51" s="76"/>
      <c r="D51" s="76"/>
      <c r="E51" s="76"/>
      <c r="F51" s="76"/>
      <c r="G51" s="548" t="s">
        <v>141</v>
      </c>
      <c r="H51" s="548"/>
      <c r="I51" s="548"/>
      <c r="J51" s="548"/>
      <c r="K51" s="82"/>
      <c r="L51" s="90">
        <v>835</v>
      </c>
      <c r="M51" s="91">
        <v>2050</v>
      </c>
      <c r="N51" s="91">
        <v>1049</v>
      </c>
      <c r="O51" s="90">
        <v>1001</v>
      </c>
      <c r="P51" s="85">
        <f>SUM(M51/AE51)</f>
        <v>13141.025641025641</v>
      </c>
      <c r="Q51" s="86">
        <f>SUM(M51/L51)</f>
        <v>2.4550898203592815</v>
      </c>
      <c r="R51" s="85">
        <f t="shared" si="15"/>
        <v>-14</v>
      </c>
      <c r="S51" s="85">
        <f t="shared" si="15"/>
        <v>-26</v>
      </c>
      <c r="T51" s="78"/>
      <c r="U51" s="51"/>
      <c r="V51" s="61"/>
      <c r="W51" s="76"/>
      <c r="X51" s="76"/>
      <c r="Y51" s="76"/>
      <c r="Z51" s="548" t="s">
        <v>141</v>
      </c>
      <c r="AA51" s="548"/>
      <c r="AB51" s="548"/>
      <c r="AC51" s="548"/>
      <c r="AD51" s="82"/>
      <c r="AE51" s="116">
        <v>0.156</v>
      </c>
      <c r="AF51" s="117">
        <v>849</v>
      </c>
      <c r="AG51" s="117">
        <v>2076</v>
      </c>
      <c r="AH51" s="118">
        <v>1063</v>
      </c>
      <c r="AI51" s="119">
        <v>1013</v>
      </c>
      <c r="AJ51" s="51"/>
    </row>
    <row r="52" spans="2:36" ht="11.1" customHeight="1">
      <c r="C52" s="76"/>
      <c r="D52" s="76"/>
      <c r="E52" s="76"/>
      <c r="F52" s="76"/>
      <c r="G52" s="548" t="s">
        <v>145</v>
      </c>
      <c r="H52" s="548"/>
      <c r="I52" s="548"/>
      <c r="J52" s="548"/>
      <c r="K52" s="82"/>
      <c r="L52" s="90">
        <v>1393</v>
      </c>
      <c r="M52" s="91">
        <v>3288</v>
      </c>
      <c r="N52" s="91">
        <v>1611</v>
      </c>
      <c r="O52" s="90">
        <v>1677</v>
      </c>
      <c r="P52" s="85">
        <f>SUM(M52/AE52)</f>
        <v>13991.489361702128</v>
      </c>
      <c r="Q52" s="86">
        <f>SUM(M52/L52)</f>
        <v>2.3603732950466618</v>
      </c>
      <c r="R52" s="85">
        <f t="shared" si="15"/>
        <v>-4</v>
      </c>
      <c r="S52" s="85">
        <f t="shared" si="15"/>
        <v>-84</v>
      </c>
      <c r="T52" s="78"/>
      <c r="U52" s="51"/>
      <c r="V52" s="61"/>
      <c r="W52" s="76"/>
      <c r="X52" s="76"/>
      <c r="Y52" s="76"/>
      <c r="Z52" s="548" t="s">
        <v>145</v>
      </c>
      <c r="AA52" s="548"/>
      <c r="AB52" s="548"/>
      <c r="AC52" s="548"/>
      <c r="AD52" s="82"/>
      <c r="AE52" s="116">
        <v>0.23499999999999999</v>
      </c>
      <c r="AF52" s="117">
        <v>1397</v>
      </c>
      <c r="AG52" s="117">
        <v>3372</v>
      </c>
      <c r="AH52" s="118">
        <v>1653</v>
      </c>
      <c r="AI52" s="119">
        <v>1719</v>
      </c>
      <c r="AJ52" s="51"/>
    </row>
    <row r="53" spans="2:36" ht="8.4499999999999993" customHeight="1">
      <c r="B53" s="51"/>
      <c r="C53" s="51"/>
      <c r="D53" s="51"/>
      <c r="E53" s="51"/>
      <c r="F53" s="51"/>
      <c r="G53" s="51"/>
      <c r="H53" s="51"/>
      <c r="I53" s="51"/>
      <c r="J53" s="51"/>
      <c r="K53" s="82"/>
      <c r="L53" s="81"/>
      <c r="M53" s="81"/>
      <c r="N53" s="81"/>
      <c r="O53" s="81"/>
      <c r="P53" s="69"/>
      <c r="Q53" s="70"/>
      <c r="R53" s="69"/>
      <c r="S53" s="69"/>
      <c r="V53" s="61"/>
      <c r="W53" s="51"/>
      <c r="X53" s="51"/>
      <c r="Y53" s="51"/>
      <c r="Z53" s="51"/>
      <c r="AA53" s="51"/>
      <c r="AB53" s="51"/>
      <c r="AC53" s="51"/>
      <c r="AD53" s="82"/>
      <c r="AE53" s="121"/>
      <c r="AF53" s="63"/>
      <c r="AG53" s="117"/>
      <c r="AH53" s="129"/>
      <c r="AI53" s="130"/>
    </row>
    <row r="54" spans="2:36" s="66" customFormat="1" ht="11.1" customHeight="1">
      <c r="B54" s="72"/>
      <c r="C54" s="550" t="s">
        <v>181</v>
      </c>
      <c r="D54" s="550"/>
      <c r="E54" s="550"/>
      <c r="F54" s="550"/>
      <c r="G54" s="550"/>
      <c r="H54" s="550"/>
      <c r="I54" s="550"/>
      <c r="J54" s="550"/>
      <c r="K54" s="89"/>
      <c r="L54" s="81">
        <v>13952</v>
      </c>
      <c r="M54" s="81">
        <v>27105</v>
      </c>
      <c r="N54" s="81">
        <v>13000</v>
      </c>
      <c r="O54" s="81">
        <v>14105</v>
      </c>
      <c r="P54" s="69">
        <f t="shared" ref="P54:P62" si="16">SUM(M54/AE54)</f>
        <v>14000.516528925618</v>
      </c>
      <c r="Q54" s="70">
        <f t="shared" ref="Q54:Q62" si="17">SUM(M54/L54)</f>
        <v>1.9427322247706422</v>
      </c>
      <c r="R54" s="69">
        <f t="shared" ref="R54:R62" si="18">SUM(L54-AF54)</f>
        <v>202</v>
      </c>
      <c r="S54" s="69">
        <f t="shared" ref="S54:S62" si="19">SUM(M54-AG54)</f>
        <v>279</v>
      </c>
      <c r="V54" s="73"/>
      <c r="W54" s="550" t="s">
        <v>181</v>
      </c>
      <c r="X54" s="550"/>
      <c r="Y54" s="550"/>
      <c r="Z54" s="550"/>
      <c r="AA54" s="550"/>
      <c r="AB54" s="550"/>
      <c r="AC54" s="550"/>
      <c r="AD54" s="89"/>
      <c r="AE54" s="112">
        <v>1.9360000000000002</v>
      </c>
      <c r="AF54" s="63">
        <v>13750</v>
      </c>
      <c r="AG54" s="63">
        <v>26826</v>
      </c>
      <c r="AH54" s="129">
        <v>12854</v>
      </c>
      <c r="AI54" s="130">
        <v>13972</v>
      </c>
    </row>
    <row r="55" spans="2:36" ht="11.1" customHeight="1">
      <c r="C55" s="76"/>
      <c r="D55" s="76"/>
      <c r="E55" s="76"/>
      <c r="F55" s="76"/>
      <c r="G55" s="548" t="s">
        <v>140</v>
      </c>
      <c r="H55" s="548"/>
      <c r="I55" s="548"/>
      <c r="J55" s="548"/>
      <c r="K55" s="82"/>
      <c r="L55" s="90">
        <v>1742</v>
      </c>
      <c r="M55" s="91">
        <v>3203</v>
      </c>
      <c r="N55" s="91">
        <v>1456</v>
      </c>
      <c r="O55" s="90">
        <v>1747</v>
      </c>
      <c r="P55" s="85">
        <f t="shared" si="16"/>
        <v>13514.767932489453</v>
      </c>
      <c r="Q55" s="86">
        <f t="shared" si="17"/>
        <v>1.8386911595866819</v>
      </c>
      <c r="R55" s="85">
        <f t="shared" si="18"/>
        <v>15</v>
      </c>
      <c r="S55" s="85">
        <f t="shared" si="19"/>
        <v>6</v>
      </c>
      <c r="T55" s="78"/>
      <c r="U55" s="51"/>
      <c r="V55" s="61"/>
      <c r="W55" s="76"/>
      <c r="X55" s="76"/>
      <c r="Y55" s="76"/>
      <c r="Z55" s="548" t="s">
        <v>140</v>
      </c>
      <c r="AA55" s="548"/>
      <c r="AB55" s="548"/>
      <c r="AC55" s="548"/>
      <c r="AD55" s="82"/>
      <c r="AE55" s="116">
        <v>0.23699999999999999</v>
      </c>
      <c r="AF55" s="117">
        <v>1727</v>
      </c>
      <c r="AG55" s="117">
        <v>3197</v>
      </c>
      <c r="AH55" s="118">
        <v>1444</v>
      </c>
      <c r="AI55" s="119">
        <v>1753</v>
      </c>
      <c r="AJ55" s="51"/>
    </row>
    <row r="56" spans="2:36" ht="11.1" customHeight="1">
      <c r="C56" s="76"/>
      <c r="D56" s="76"/>
      <c r="E56" s="76"/>
      <c r="F56" s="76"/>
      <c r="G56" s="548" t="s">
        <v>141</v>
      </c>
      <c r="H56" s="548"/>
      <c r="I56" s="548"/>
      <c r="J56" s="548"/>
      <c r="K56" s="82"/>
      <c r="L56" s="90">
        <v>2271</v>
      </c>
      <c r="M56" s="91">
        <v>4491</v>
      </c>
      <c r="N56" s="91">
        <v>2087</v>
      </c>
      <c r="O56" s="90">
        <v>2404</v>
      </c>
      <c r="P56" s="85">
        <f t="shared" si="16"/>
        <v>16271.739130434782</v>
      </c>
      <c r="Q56" s="86">
        <f t="shared" si="17"/>
        <v>1.9775429326287979</v>
      </c>
      <c r="R56" s="85">
        <f t="shared" si="18"/>
        <v>41</v>
      </c>
      <c r="S56" s="85">
        <f t="shared" si="19"/>
        <v>-5</v>
      </c>
      <c r="T56" s="78"/>
      <c r="U56" s="51"/>
      <c r="V56" s="61"/>
      <c r="W56" s="76"/>
      <c r="X56" s="76"/>
      <c r="Y56" s="76"/>
      <c r="Z56" s="548" t="s">
        <v>141</v>
      </c>
      <c r="AA56" s="548"/>
      <c r="AB56" s="548"/>
      <c r="AC56" s="548"/>
      <c r="AD56" s="82"/>
      <c r="AE56" s="116">
        <v>0.27600000000000002</v>
      </c>
      <c r="AF56" s="117">
        <v>2230</v>
      </c>
      <c r="AG56" s="117">
        <v>4496</v>
      </c>
      <c r="AH56" s="118">
        <v>2073</v>
      </c>
      <c r="AI56" s="119">
        <v>2423</v>
      </c>
      <c r="AJ56" s="51"/>
    </row>
    <row r="57" spans="2:36" ht="11.1" customHeight="1">
      <c r="C57" s="76"/>
      <c r="D57" s="76"/>
      <c r="E57" s="76"/>
      <c r="F57" s="76"/>
      <c r="G57" s="548" t="s">
        <v>145</v>
      </c>
      <c r="H57" s="548"/>
      <c r="I57" s="548"/>
      <c r="J57" s="548"/>
      <c r="K57" s="82"/>
      <c r="L57" s="90">
        <v>1724</v>
      </c>
      <c r="M57" s="91">
        <v>3011</v>
      </c>
      <c r="N57" s="91">
        <v>1437</v>
      </c>
      <c r="O57" s="90">
        <v>1574</v>
      </c>
      <c r="P57" s="85">
        <f t="shared" si="16"/>
        <v>18472.39263803681</v>
      </c>
      <c r="Q57" s="86">
        <f t="shared" si="17"/>
        <v>1.7465197215777262</v>
      </c>
      <c r="R57" s="85">
        <f t="shared" si="18"/>
        <v>59</v>
      </c>
      <c r="S57" s="85">
        <f t="shared" si="19"/>
        <v>78</v>
      </c>
      <c r="T57" s="78"/>
      <c r="U57" s="51"/>
      <c r="V57" s="61"/>
      <c r="W57" s="76"/>
      <c r="X57" s="76"/>
      <c r="Y57" s="76"/>
      <c r="Z57" s="548" t="s">
        <v>145</v>
      </c>
      <c r="AA57" s="548"/>
      <c r="AB57" s="548"/>
      <c r="AC57" s="548"/>
      <c r="AD57" s="82"/>
      <c r="AE57" s="116">
        <v>0.16300000000000001</v>
      </c>
      <c r="AF57" s="117">
        <v>1665</v>
      </c>
      <c r="AG57" s="117">
        <v>2933</v>
      </c>
      <c r="AH57" s="118">
        <v>1401</v>
      </c>
      <c r="AI57" s="119">
        <v>1532</v>
      </c>
      <c r="AJ57" s="51"/>
    </row>
    <row r="58" spans="2:36" ht="11.1" customHeight="1">
      <c r="C58" s="76"/>
      <c r="D58" s="76"/>
      <c r="E58" s="76"/>
      <c r="F58" s="76"/>
      <c r="G58" s="548" t="s">
        <v>148</v>
      </c>
      <c r="H58" s="548"/>
      <c r="I58" s="548"/>
      <c r="J58" s="548"/>
      <c r="K58" s="82"/>
      <c r="L58" s="90">
        <v>1669</v>
      </c>
      <c r="M58" s="91">
        <v>3324</v>
      </c>
      <c r="N58" s="91">
        <v>1631</v>
      </c>
      <c r="O58" s="90">
        <v>1693</v>
      </c>
      <c r="P58" s="85">
        <f t="shared" si="16"/>
        <v>16959.183673469386</v>
      </c>
      <c r="Q58" s="86">
        <f t="shared" si="17"/>
        <v>1.9916117435590173</v>
      </c>
      <c r="R58" s="85">
        <f t="shared" si="18"/>
        <v>53</v>
      </c>
      <c r="S58" s="85">
        <f t="shared" si="19"/>
        <v>125</v>
      </c>
      <c r="T58" s="78"/>
      <c r="U58" s="51"/>
      <c r="V58" s="61"/>
      <c r="W58" s="76"/>
      <c r="X58" s="76"/>
      <c r="Y58" s="76"/>
      <c r="Z58" s="548" t="s">
        <v>148</v>
      </c>
      <c r="AA58" s="548"/>
      <c r="AB58" s="548"/>
      <c r="AC58" s="548"/>
      <c r="AD58" s="82"/>
      <c r="AE58" s="116">
        <v>0.19600000000000001</v>
      </c>
      <c r="AF58" s="117">
        <v>1616</v>
      </c>
      <c r="AG58" s="117">
        <v>3199</v>
      </c>
      <c r="AH58" s="118">
        <v>1572</v>
      </c>
      <c r="AI58" s="119">
        <v>1627</v>
      </c>
      <c r="AJ58" s="51"/>
    </row>
    <row r="59" spans="2:36" ht="11.1" customHeight="1">
      <c r="C59" s="76"/>
      <c r="D59" s="76"/>
      <c r="E59" s="76"/>
      <c r="F59" s="76"/>
      <c r="G59" s="548" t="s">
        <v>151</v>
      </c>
      <c r="H59" s="548"/>
      <c r="I59" s="548"/>
      <c r="J59" s="548"/>
      <c r="K59" s="82"/>
      <c r="L59" s="90">
        <v>881</v>
      </c>
      <c r="M59" s="91">
        <v>1692</v>
      </c>
      <c r="N59" s="91">
        <v>859</v>
      </c>
      <c r="O59" s="90">
        <v>833</v>
      </c>
      <c r="P59" s="85">
        <f t="shared" si="16"/>
        <v>5602.6490066225169</v>
      </c>
      <c r="Q59" s="86">
        <f t="shared" si="17"/>
        <v>1.920544835414302</v>
      </c>
      <c r="R59" s="85">
        <f t="shared" si="18"/>
        <v>38</v>
      </c>
      <c r="S59" s="85">
        <f t="shared" si="19"/>
        <v>60</v>
      </c>
      <c r="T59" s="78"/>
      <c r="U59" s="51"/>
      <c r="V59" s="61"/>
      <c r="W59" s="76"/>
      <c r="X59" s="76"/>
      <c r="Y59" s="76"/>
      <c r="Z59" s="548" t="s">
        <v>151</v>
      </c>
      <c r="AA59" s="548"/>
      <c r="AB59" s="548"/>
      <c r="AC59" s="548"/>
      <c r="AD59" s="82"/>
      <c r="AE59" s="116">
        <v>0.30199999999999999</v>
      </c>
      <c r="AF59" s="117">
        <v>843</v>
      </c>
      <c r="AG59" s="117">
        <v>1632</v>
      </c>
      <c r="AH59" s="118">
        <v>827</v>
      </c>
      <c r="AI59" s="119">
        <v>805</v>
      </c>
      <c r="AJ59" s="51"/>
    </row>
    <row r="60" spans="2:36" ht="11.1" customHeight="1">
      <c r="C60" s="76"/>
      <c r="D60" s="76"/>
      <c r="E60" s="76"/>
      <c r="F60" s="76"/>
      <c r="G60" s="548" t="s">
        <v>152</v>
      </c>
      <c r="H60" s="548"/>
      <c r="I60" s="548"/>
      <c r="J60" s="548"/>
      <c r="K60" s="82"/>
      <c r="L60" s="90">
        <v>1387</v>
      </c>
      <c r="M60" s="91">
        <v>2691</v>
      </c>
      <c r="N60" s="91">
        <v>1306</v>
      </c>
      <c r="O60" s="90">
        <v>1385</v>
      </c>
      <c r="P60" s="85">
        <f t="shared" si="16"/>
        <v>12937.5</v>
      </c>
      <c r="Q60" s="86">
        <f t="shared" si="17"/>
        <v>1.9401586157173756</v>
      </c>
      <c r="R60" s="85">
        <f t="shared" si="18"/>
        <v>-36</v>
      </c>
      <c r="S60" s="85">
        <f t="shared" si="19"/>
        <v>-46</v>
      </c>
      <c r="T60" s="78"/>
      <c r="U60" s="51"/>
      <c r="V60" s="61"/>
      <c r="W60" s="76"/>
      <c r="X60" s="76"/>
      <c r="Y60" s="76"/>
      <c r="Z60" s="548" t="s">
        <v>152</v>
      </c>
      <c r="AA60" s="548"/>
      <c r="AB60" s="548"/>
      <c r="AC60" s="548"/>
      <c r="AD60" s="82"/>
      <c r="AE60" s="116">
        <v>0.20799999999999999</v>
      </c>
      <c r="AF60" s="117">
        <v>1423</v>
      </c>
      <c r="AG60" s="117">
        <v>2737</v>
      </c>
      <c r="AH60" s="118">
        <v>1325</v>
      </c>
      <c r="AI60" s="119">
        <v>1412</v>
      </c>
      <c r="AJ60" s="51"/>
    </row>
    <row r="61" spans="2:36" ht="11.1" customHeight="1">
      <c r="C61" s="76"/>
      <c r="D61" s="76"/>
      <c r="E61" s="76"/>
      <c r="F61" s="76"/>
      <c r="G61" s="548" t="s">
        <v>170</v>
      </c>
      <c r="H61" s="548"/>
      <c r="I61" s="548"/>
      <c r="J61" s="548"/>
      <c r="K61" s="82"/>
      <c r="L61" s="90">
        <v>2027</v>
      </c>
      <c r="M61" s="91">
        <v>4100</v>
      </c>
      <c r="N61" s="91">
        <v>2005</v>
      </c>
      <c r="O61" s="90">
        <v>2095</v>
      </c>
      <c r="P61" s="85">
        <f t="shared" si="16"/>
        <v>16532.258064516129</v>
      </c>
      <c r="Q61" s="86">
        <f t="shared" si="17"/>
        <v>2.0226936359151457</v>
      </c>
      <c r="R61" s="85">
        <f t="shared" si="18"/>
        <v>27</v>
      </c>
      <c r="S61" s="85">
        <f t="shared" si="19"/>
        <v>49</v>
      </c>
      <c r="T61" s="78"/>
      <c r="U61" s="51"/>
      <c r="V61" s="61"/>
      <c r="W61" s="76"/>
      <c r="X61" s="76"/>
      <c r="Y61" s="76"/>
      <c r="Z61" s="548" t="s">
        <v>170</v>
      </c>
      <c r="AA61" s="548"/>
      <c r="AB61" s="548"/>
      <c r="AC61" s="548"/>
      <c r="AD61" s="82"/>
      <c r="AE61" s="116">
        <v>0.248</v>
      </c>
      <c r="AF61" s="117">
        <v>2000</v>
      </c>
      <c r="AG61" s="117">
        <v>4051</v>
      </c>
      <c r="AH61" s="118">
        <v>1981</v>
      </c>
      <c r="AI61" s="119">
        <v>2070</v>
      </c>
      <c r="AJ61" s="51"/>
    </row>
    <row r="62" spans="2:36" ht="11.1" customHeight="1">
      <c r="C62" s="76"/>
      <c r="D62" s="76"/>
      <c r="E62" s="76"/>
      <c r="F62" s="76"/>
      <c r="G62" s="548" t="s">
        <v>171</v>
      </c>
      <c r="H62" s="548"/>
      <c r="I62" s="548"/>
      <c r="J62" s="548"/>
      <c r="K62" s="82"/>
      <c r="L62" s="90">
        <v>2251</v>
      </c>
      <c r="M62" s="91">
        <v>4593</v>
      </c>
      <c r="N62" s="91">
        <v>2219</v>
      </c>
      <c r="O62" s="90">
        <v>2374</v>
      </c>
      <c r="P62" s="85">
        <f t="shared" si="16"/>
        <v>15009.803921568628</v>
      </c>
      <c r="Q62" s="86">
        <f t="shared" si="17"/>
        <v>2.0404264771212794</v>
      </c>
      <c r="R62" s="85">
        <f t="shared" si="18"/>
        <v>5</v>
      </c>
      <c r="S62" s="85">
        <f t="shared" si="19"/>
        <v>12</v>
      </c>
      <c r="T62" s="78"/>
      <c r="U62" s="51"/>
      <c r="V62" s="61"/>
      <c r="W62" s="76"/>
      <c r="X62" s="76"/>
      <c r="Y62" s="76"/>
      <c r="Z62" s="548" t="s">
        <v>171</v>
      </c>
      <c r="AA62" s="548"/>
      <c r="AB62" s="548"/>
      <c r="AC62" s="548"/>
      <c r="AD62" s="82"/>
      <c r="AE62" s="116">
        <v>0.30599999999999999</v>
      </c>
      <c r="AF62" s="117">
        <v>2246</v>
      </c>
      <c r="AG62" s="117">
        <v>4581</v>
      </c>
      <c r="AH62" s="118">
        <v>2231</v>
      </c>
      <c r="AI62" s="119">
        <v>2350</v>
      </c>
      <c r="AJ62" s="51"/>
    </row>
    <row r="63" spans="2:36" ht="8.4499999999999993" customHeight="1">
      <c r="C63" s="76"/>
      <c r="D63" s="76"/>
      <c r="E63" s="76"/>
      <c r="F63" s="76"/>
      <c r="G63" s="76"/>
      <c r="H63" s="76"/>
      <c r="I63" s="76"/>
      <c r="J63" s="76"/>
      <c r="K63" s="82"/>
      <c r="L63" s="81"/>
      <c r="M63" s="81"/>
      <c r="N63" s="81"/>
      <c r="O63" s="81"/>
      <c r="P63" s="69"/>
      <c r="Q63" s="70"/>
      <c r="R63" s="69"/>
      <c r="S63" s="69"/>
      <c r="V63" s="61"/>
      <c r="W63" s="51"/>
      <c r="X63" s="51"/>
      <c r="Y63" s="51"/>
      <c r="Z63" s="51"/>
      <c r="AA63" s="51"/>
      <c r="AB63" s="51"/>
      <c r="AC63" s="51"/>
      <c r="AD63" s="82"/>
      <c r="AE63" s="121"/>
      <c r="AF63" s="63"/>
      <c r="AG63" s="117"/>
      <c r="AH63" s="129"/>
      <c r="AI63" s="130"/>
    </row>
    <row r="64" spans="2:36" s="66" customFormat="1" ht="11.1" customHeight="1">
      <c r="C64" s="550" t="s">
        <v>182</v>
      </c>
      <c r="D64" s="550"/>
      <c r="E64" s="550"/>
      <c r="F64" s="550"/>
      <c r="G64" s="550"/>
      <c r="H64" s="550"/>
      <c r="I64" s="550"/>
      <c r="J64" s="550"/>
      <c r="K64" s="89"/>
      <c r="L64" s="81">
        <v>13868</v>
      </c>
      <c r="M64" s="81">
        <v>30251</v>
      </c>
      <c r="N64" s="81">
        <v>14763</v>
      </c>
      <c r="O64" s="81">
        <v>15488</v>
      </c>
      <c r="P64" s="69">
        <f t="shared" ref="P64:P72" si="20">SUM(M64/AE64)</f>
        <v>13474.832962138084</v>
      </c>
      <c r="Q64" s="70">
        <f t="shared" ref="Q64:Q72" si="21">SUM(M64/L64)</f>
        <v>2.1813527545428326</v>
      </c>
      <c r="R64" s="69">
        <f t="shared" ref="R64:R72" si="22">SUM(L64-AF64)</f>
        <v>46</v>
      </c>
      <c r="S64" s="69">
        <f t="shared" ref="S64:S72" si="23">SUM(M64-AG64)</f>
        <v>-29</v>
      </c>
      <c r="V64" s="73"/>
      <c r="W64" s="550" t="s">
        <v>182</v>
      </c>
      <c r="X64" s="550"/>
      <c r="Y64" s="550"/>
      <c r="Z64" s="550"/>
      <c r="AA64" s="550"/>
      <c r="AB64" s="550"/>
      <c r="AC64" s="550"/>
      <c r="AD64" s="89"/>
      <c r="AE64" s="112">
        <v>2.2450000000000001</v>
      </c>
      <c r="AF64" s="63">
        <v>13822</v>
      </c>
      <c r="AG64" s="63">
        <v>30280</v>
      </c>
      <c r="AH64" s="129">
        <v>14803</v>
      </c>
      <c r="AI64" s="130">
        <v>15477</v>
      </c>
    </row>
    <row r="65" spans="2:36" ht="11.1" customHeight="1">
      <c r="C65" s="76"/>
      <c r="D65" s="76"/>
      <c r="E65" s="76"/>
      <c r="F65" s="76"/>
      <c r="G65" s="548" t="s">
        <v>140</v>
      </c>
      <c r="H65" s="548"/>
      <c r="I65" s="548"/>
      <c r="J65" s="548"/>
      <c r="K65" s="82"/>
      <c r="L65" s="90">
        <v>702</v>
      </c>
      <c r="M65" s="91">
        <v>1646</v>
      </c>
      <c r="N65" s="91">
        <v>806</v>
      </c>
      <c r="O65" s="90">
        <v>840</v>
      </c>
      <c r="P65" s="85">
        <f t="shared" si="20"/>
        <v>4485.0136239782014</v>
      </c>
      <c r="Q65" s="86">
        <f t="shared" si="21"/>
        <v>2.3447293447293447</v>
      </c>
      <c r="R65" s="85">
        <f t="shared" si="22"/>
        <v>0</v>
      </c>
      <c r="S65" s="85">
        <f t="shared" si="23"/>
        <v>-19</v>
      </c>
      <c r="T65" s="78"/>
      <c r="U65" s="51"/>
      <c r="V65" s="61"/>
      <c r="W65" s="76"/>
      <c r="X65" s="76"/>
      <c r="Y65" s="76"/>
      <c r="Z65" s="548" t="s">
        <v>140</v>
      </c>
      <c r="AA65" s="548"/>
      <c r="AB65" s="548"/>
      <c r="AC65" s="548"/>
      <c r="AD65" s="82"/>
      <c r="AE65" s="116">
        <v>0.36699999999999999</v>
      </c>
      <c r="AF65" s="117">
        <v>702</v>
      </c>
      <c r="AG65" s="117">
        <v>1665</v>
      </c>
      <c r="AH65" s="118">
        <v>819</v>
      </c>
      <c r="AI65" s="119">
        <v>846</v>
      </c>
      <c r="AJ65" s="51"/>
    </row>
    <row r="66" spans="2:36" ht="11.1" customHeight="1">
      <c r="C66" s="76"/>
      <c r="D66" s="76"/>
      <c r="E66" s="76"/>
      <c r="F66" s="76"/>
      <c r="G66" s="548" t="s">
        <v>141</v>
      </c>
      <c r="H66" s="548"/>
      <c r="I66" s="548"/>
      <c r="J66" s="548"/>
      <c r="K66" s="82"/>
      <c r="L66" s="90">
        <v>2000</v>
      </c>
      <c r="M66" s="91">
        <v>4526</v>
      </c>
      <c r="N66" s="91">
        <v>2221</v>
      </c>
      <c r="O66" s="90">
        <v>2305</v>
      </c>
      <c r="P66" s="85">
        <f t="shared" si="20"/>
        <v>14414.012738853504</v>
      </c>
      <c r="Q66" s="86">
        <f t="shared" si="21"/>
        <v>2.2629999999999999</v>
      </c>
      <c r="R66" s="85">
        <f t="shared" si="22"/>
        <v>20</v>
      </c>
      <c r="S66" s="85">
        <f t="shared" si="23"/>
        <v>58</v>
      </c>
      <c r="T66" s="78"/>
      <c r="U66" s="51"/>
      <c r="V66" s="61"/>
      <c r="W66" s="76"/>
      <c r="X66" s="76"/>
      <c r="Y66" s="76"/>
      <c r="Z66" s="548" t="s">
        <v>141</v>
      </c>
      <c r="AA66" s="548"/>
      <c r="AB66" s="548"/>
      <c r="AC66" s="548"/>
      <c r="AD66" s="82"/>
      <c r="AE66" s="116">
        <v>0.314</v>
      </c>
      <c r="AF66" s="117">
        <v>1980</v>
      </c>
      <c r="AG66" s="117">
        <v>4468</v>
      </c>
      <c r="AH66" s="118">
        <v>2191</v>
      </c>
      <c r="AI66" s="119">
        <v>2277</v>
      </c>
      <c r="AJ66" s="51"/>
    </row>
    <row r="67" spans="2:36" ht="11.1" customHeight="1">
      <c r="C67" s="76"/>
      <c r="D67" s="76"/>
      <c r="E67" s="76"/>
      <c r="F67" s="76"/>
      <c r="G67" s="548" t="s">
        <v>145</v>
      </c>
      <c r="H67" s="548"/>
      <c r="I67" s="548"/>
      <c r="J67" s="548"/>
      <c r="K67" s="82"/>
      <c r="L67" s="90">
        <v>2566</v>
      </c>
      <c r="M67" s="91">
        <v>5496</v>
      </c>
      <c r="N67" s="91">
        <v>2702</v>
      </c>
      <c r="O67" s="90">
        <v>2794</v>
      </c>
      <c r="P67" s="85">
        <f t="shared" si="20"/>
        <v>17615.384615384617</v>
      </c>
      <c r="Q67" s="86">
        <f t="shared" si="21"/>
        <v>2.1418550272798131</v>
      </c>
      <c r="R67" s="85">
        <f t="shared" si="22"/>
        <v>19</v>
      </c>
      <c r="S67" s="85">
        <f t="shared" si="23"/>
        <v>72</v>
      </c>
      <c r="T67" s="78"/>
      <c r="U67" s="51"/>
      <c r="V67" s="61"/>
      <c r="W67" s="76"/>
      <c r="X67" s="76"/>
      <c r="Y67" s="76"/>
      <c r="Z67" s="548" t="s">
        <v>145</v>
      </c>
      <c r="AA67" s="548"/>
      <c r="AB67" s="548"/>
      <c r="AC67" s="548"/>
      <c r="AD67" s="82"/>
      <c r="AE67" s="116">
        <v>0.312</v>
      </c>
      <c r="AF67" s="117">
        <v>2547</v>
      </c>
      <c r="AG67" s="117">
        <v>5424</v>
      </c>
      <c r="AH67" s="118">
        <v>2670</v>
      </c>
      <c r="AI67" s="119">
        <v>2754</v>
      </c>
      <c r="AJ67" s="51"/>
    </row>
    <row r="68" spans="2:36" ht="11.1" customHeight="1">
      <c r="C68" s="76"/>
      <c r="D68" s="76"/>
      <c r="E68" s="76"/>
      <c r="F68" s="76"/>
      <c r="G68" s="548" t="s">
        <v>148</v>
      </c>
      <c r="H68" s="548"/>
      <c r="I68" s="548"/>
      <c r="J68" s="548"/>
      <c r="K68" s="82"/>
      <c r="L68" s="90">
        <v>2134</v>
      </c>
      <c r="M68" s="91">
        <v>4481</v>
      </c>
      <c r="N68" s="91">
        <v>2079</v>
      </c>
      <c r="O68" s="90">
        <v>2402</v>
      </c>
      <c r="P68" s="85">
        <f t="shared" si="20"/>
        <v>15722.807017543861</v>
      </c>
      <c r="Q68" s="86">
        <f t="shared" si="21"/>
        <v>2.099812558575445</v>
      </c>
      <c r="R68" s="85">
        <f t="shared" si="22"/>
        <v>-6</v>
      </c>
      <c r="S68" s="85">
        <f t="shared" si="23"/>
        <v>-15</v>
      </c>
      <c r="T68" s="78"/>
      <c r="U68" s="51"/>
      <c r="V68" s="61"/>
      <c r="W68" s="76"/>
      <c r="X68" s="76"/>
      <c r="Y68" s="76"/>
      <c r="Z68" s="548" t="s">
        <v>148</v>
      </c>
      <c r="AA68" s="548"/>
      <c r="AB68" s="548"/>
      <c r="AC68" s="548"/>
      <c r="AD68" s="82"/>
      <c r="AE68" s="116">
        <v>0.28499999999999998</v>
      </c>
      <c r="AF68" s="117">
        <v>2140</v>
      </c>
      <c r="AG68" s="117">
        <v>4496</v>
      </c>
      <c r="AH68" s="118">
        <v>2086</v>
      </c>
      <c r="AI68" s="119">
        <v>2410</v>
      </c>
      <c r="AJ68" s="51"/>
    </row>
    <row r="69" spans="2:36" ht="11.1" customHeight="1">
      <c r="C69" s="76"/>
      <c r="D69" s="76"/>
      <c r="E69" s="76"/>
      <c r="F69" s="76"/>
      <c r="G69" s="548" t="s">
        <v>151</v>
      </c>
      <c r="H69" s="548"/>
      <c r="I69" s="548"/>
      <c r="J69" s="548"/>
      <c r="K69" s="82"/>
      <c r="L69" s="90">
        <v>1660</v>
      </c>
      <c r="M69" s="91">
        <v>3884</v>
      </c>
      <c r="N69" s="91">
        <v>1944</v>
      </c>
      <c r="O69" s="90">
        <v>1940</v>
      </c>
      <c r="P69" s="85">
        <f t="shared" si="20"/>
        <v>14881.226053639846</v>
      </c>
      <c r="Q69" s="86">
        <f t="shared" si="21"/>
        <v>2.3397590361445784</v>
      </c>
      <c r="R69" s="85">
        <f t="shared" si="22"/>
        <v>-52</v>
      </c>
      <c r="S69" s="85">
        <f t="shared" si="23"/>
        <v>-98</v>
      </c>
      <c r="T69" s="78"/>
      <c r="U69" s="51"/>
      <c r="V69" s="61"/>
      <c r="W69" s="76"/>
      <c r="X69" s="76"/>
      <c r="Y69" s="76"/>
      <c r="Z69" s="548" t="s">
        <v>151</v>
      </c>
      <c r="AA69" s="548"/>
      <c r="AB69" s="548"/>
      <c r="AC69" s="548"/>
      <c r="AD69" s="82"/>
      <c r="AE69" s="116">
        <v>0.26100000000000001</v>
      </c>
      <c r="AF69" s="117">
        <v>1712</v>
      </c>
      <c r="AG69" s="117">
        <v>3982</v>
      </c>
      <c r="AH69" s="118">
        <v>1989</v>
      </c>
      <c r="AI69" s="119">
        <v>1993</v>
      </c>
      <c r="AJ69" s="51"/>
    </row>
    <row r="70" spans="2:36" ht="11.1" customHeight="1">
      <c r="C70" s="76"/>
      <c r="D70" s="76"/>
      <c r="E70" s="76"/>
      <c r="F70" s="76"/>
      <c r="G70" s="548" t="s">
        <v>152</v>
      </c>
      <c r="H70" s="548"/>
      <c r="I70" s="548"/>
      <c r="J70" s="548"/>
      <c r="K70" s="82"/>
      <c r="L70" s="90">
        <v>1293</v>
      </c>
      <c r="M70" s="91">
        <v>2966</v>
      </c>
      <c r="N70" s="91">
        <v>1453</v>
      </c>
      <c r="O70" s="90">
        <v>1513</v>
      </c>
      <c r="P70" s="85">
        <f t="shared" si="20"/>
        <v>13241.071428571428</v>
      </c>
      <c r="Q70" s="86">
        <f t="shared" si="21"/>
        <v>2.2938901778808973</v>
      </c>
      <c r="R70" s="85">
        <f t="shared" si="22"/>
        <v>79</v>
      </c>
      <c r="S70" s="85">
        <f t="shared" si="23"/>
        <v>89</v>
      </c>
      <c r="T70" s="78"/>
      <c r="U70" s="51"/>
      <c r="V70" s="61"/>
      <c r="W70" s="76"/>
      <c r="X70" s="76"/>
      <c r="Y70" s="76"/>
      <c r="Z70" s="548" t="s">
        <v>152</v>
      </c>
      <c r="AA70" s="548"/>
      <c r="AB70" s="548"/>
      <c r="AC70" s="548"/>
      <c r="AD70" s="82"/>
      <c r="AE70" s="116">
        <v>0.224</v>
      </c>
      <c r="AF70" s="117">
        <v>1214</v>
      </c>
      <c r="AG70" s="117">
        <v>2877</v>
      </c>
      <c r="AH70" s="118">
        <v>1420</v>
      </c>
      <c r="AI70" s="119">
        <v>1457</v>
      </c>
      <c r="AJ70" s="51"/>
    </row>
    <row r="71" spans="2:36" ht="11.1" customHeight="1">
      <c r="C71" s="76"/>
      <c r="D71" s="76"/>
      <c r="E71" s="76"/>
      <c r="F71" s="76"/>
      <c r="G71" s="548" t="s">
        <v>170</v>
      </c>
      <c r="H71" s="548"/>
      <c r="I71" s="548"/>
      <c r="J71" s="548"/>
      <c r="K71" s="82"/>
      <c r="L71" s="90">
        <v>1917</v>
      </c>
      <c r="M71" s="91">
        <v>3619</v>
      </c>
      <c r="N71" s="91">
        <v>1782</v>
      </c>
      <c r="O71" s="90">
        <v>1837</v>
      </c>
      <c r="P71" s="85">
        <f t="shared" si="20"/>
        <v>16084.444444444443</v>
      </c>
      <c r="Q71" s="86">
        <f t="shared" si="21"/>
        <v>1.8878455920709443</v>
      </c>
      <c r="R71" s="85">
        <f t="shared" si="22"/>
        <v>15</v>
      </c>
      <c r="S71" s="85">
        <f t="shared" si="23"/>
        <v>-2</v>
      </c>
      <c r="T71" s="78"/>
      <c r="U71" s="51"/>
      <c r="V71" s="61"/>
      <c r="W71" s="76"/>
      <c r="X71" s="76"/>
      <c r="Y71" s="76"/>
      <c r="Z71" s="548" t="s">
        <v>170</v>
      </c>
      <c r="AA71" s="548"/>
      <c r="AB71" s="548"/>
      <c r="AC71" s="548"/>
      <c r="AD71" s="82"/>
      <c r="AE71" s="116">
        <v>0.22500000000000001</v>
      </c>
      <c r="AF71" s="117">
        <v>1902</v>
      </c>
      <c r="AG71" s="117">
        <v>3621</v>
      </c>
      <c r="AH71" s="118">
        <v>1778</v>
      </c>
      <c r="AI71" s="119">
        <v>1843</v>
      </c>
      <c r="AJ71" s="51"/>
    </row>
    <row r="72" spans="2:36" ht="11.1" customHeight="1">
      <c r="C72" s="76"/>
      <c r="D72" s="76"/>
      <c r="E72" s="76"/>
      <c r="F72" s="76"/>
      <c r="G72" s="548" t="s">
        <v>171</v>
      </c>
      <c r="H72" s="548"/>
      <c r="I72" s="548"/>
      <c r="J72" s="548"/>
      <c r="K72" s="82"/>
      <c r="L72" s="90">
        <v>1596</v>
      </c>
      <c r="M72" s="91">
        <v>3633</v>
      </c>
      <c r="N72" s="91">
        <v>1776</v>
      </c>
      <c r="O72" s="90">
        <v>1857</v>
      </c>
      <c r="P72" s="85">
        <f t="shared" si="20"/>
        <v>14136.186770428016</v>
      </c>
      <c r="Q72" s="86">
        <f t="shared" si="21"/>
        <v>2.2763157894736841</v>
      </c>
      <c r="R72" s="85">
        <f t="shared" si="22"/>
        <v>-29</v>
      </c>
      <c r="S72" s="85">
        <f t="shared" si="23"/>
        <v>-114</v>
      </c>
      <c r="T72" s="78"/>
      <c r="U72" s="51"/>
      <c r="V72" s="61"/>
      <c r="W72" s="76"/>
      <c r="X72" s="76"/>
      <c r="Y72" s="76"/>
      <c r="Z72" s="548" t="s">
        <v>171</v>
      </c>
      <c r="AA72" s="548"/>
      <c r="AB72" s="548"/>
      <c r="AC72" s="548"/>
      <c r="AD72" s="82"/>
      <c r="AE72" s="116">
        <v>0.25700000000000001</v>
      </c>
      <c r="AF72" s="117">
        <v>1625</v>
      </c>
      <c r="AG72" s="117">
        <v>3747</v>
      </c>
      <c r="AH72" s="118">
        <v>1850</v>
      </c>
      <c r="AI72" s="119">
        <v>1897</v>
      </c>
      <c r="AJ72" s="51"/>
    </row>
    <row r="73" spans="2:36" ht="8.4499999999999993" customHeight="1">
      <c r="C73" s="76"/>
      <c r="D73" s="76"/>
      <c r="E73" s="76"/>
      <c r="F73" s="76"/>
      <c r="G73" s="76"/>
      <c r="H73" s="76"/>
      <c r="I73" s="76"/>
      <c r="J73" s="76"/>
      <c r="K73" s="82"/>
      <c r="L73" s="81"/>
      <c r="M73" s="81"/>
      <c r="N73" s="81"/>
      <c r="O73" s="81"/>
      <c r="P73" s="69"/>
      <c r="Q73" s="70"/>
      <c r="R73" s="69"/>
      <c r="S73" s="69"/>
      <c r="V73" s="61"/>
      <c r="W73" s="51"/>
      <c r="X73" s="51"/>
      <c r="Y73" s="51"/>
      <c r="Z73" s="51"/>
      <c r="AA73" s="51"/>
      <c r="AB73" s="51"/>
      <c r="AC73" s="51"/>
      <c r="AD73" s="82"/>
      <c r="AE73" s="121"/>
      <c r="AF73" s="63"/>
      <c r="AG73" s="117"/>
      <c r="AH73" s="129"/>
      <c r="AI73" s="130"/>
    </row>
    <row r="74" spans="2:36" s="66" customFormat="1" ht="11.1" customHeight="1">
      <c r="C74" s="550" t="s">
        <v>183</v>
      </c>
      <c r="D74" s="550"/>
      <c r="E74" s="550"/>
      <c r="F74" s="550"/>
      <c r="G74" s="550"/>
      <c r="H74" s="550"/>
      <c r="I74" s="550"/>
      <c r="J74" s="550"/>
      <c r="K74" s="89"/>
      <c r="L74" s="81">
        <v>9755</v>
      </c>
      <c r="M74" s="81">
        <v>17908</v>
      </c>
      <c r="N74" s="81">
        <v>8748</v>
      </c>
      <c r="O74" s="81">
        <v>9160</v>
      </c>
      <c r="P74" s="69">
        <f>SUM(M74/AE74)</f>
        <v>13284.866468842731</v>
      </c>
      <c r="Q74" s="70">
        <f>SUM(M74/L74)</f>
        <v>1.8357765248590467</v>
      </c>
      <c r="R74" s="69">
        <f t="shared" ref="R74:S78" si="24">SUM(L74-AF74)</f>
        <v>85</v>
      </c>
      <c r="S74" s="69">
        <f t="shared" si="24"/>
        <v>17</v>
      </c>
      <c r="V74" s="73"/>
      <c r="W74" s="550" t="s">
        <v>183</v>
      </c>
      <c r="X74" s="550"/>
      <c r="Y74" s="550"/>
      <c r="Z74" s="550"/>
      <c r="AA74" s="550"/>
      <c r="AB74" s="550"/>
      <c r="AC74" s="550"/>
      <c r="AD74" s="89"/>
      <c r="AE74" s="112">
        <v>1.3479999999999999</v>
      </c>
      <c r="AF74" s="63">
        <v>9670</v>
      </c>
      <c r="AG74" s="131">
        <v>17891</v>
      </c>
      <c r="AH74" s="129">
        <v>8783</v>
      </c>
      <c r="AI74" s="130">
        <v>9108</v>
      </c>
    </row>
    <row r="75" spans="2:36" ht="11.1" customHeight="1">
      <c r="C75" s="76"/>
      <c r="D75" s="76"/>
      <c r="E75" s="76"/>
      <c r="F75" s="76"/>
      <c r="G75" s="548" t="s">
        <v>140</v>
      </c>
      <c r="H75" s="548"/>
      <c r="I75" s="548"/>
      <c r="J75" s="548"/>
      <c r="K75" s="82"/>
      <c r="L75" s="90">
        <v>3117</v>
      </c>
      <c r="M75" s="91">
        <v>5246</v>
      </c>
      <c r="N75" s="91">
        <v>2550</v>
      </c>
      <c r="O75" s="90">
        <v>2696</v>
      </c>
      <c r="P75" s="85">
        <f>SUM(M75/AE75)</f>
        <v>15429.411764705881</v>
      </c>
      <c r="Q75" s="86">
        <f>SUM(M75/L75)</f>
        <v>1.6830285530959255</v>
      </c>
      <c r="R75" s="85">
        <f t="shared" si="24"/>
        <v>71</v>
      </c>
      <c r="S75" s="85">
        <f t="shared" si="24"/>
        <v>75</v>
      </c>
      <c r="T75" s="78"/>
      <c r="U75" s="51"/>
      <c r="V75" s="61"/>
      <c r="W75" s="76"/>
      <c r="X75" s="76"/>
      <c r="Y75" s="76"/>
      <c r="Z75" s="548" t="s">
        <v>140</v>
      </c>
      <c r="AA75" s="548"/>
      <c r="AB75" s="548"/>
      <c r="AC75" s="548"/>
      <c r="AD75" s="82"/>
      <c r="AE75" s="116">
        <v>0.34</v>
      </c>
      <c r="AF75" s="117">
        <v>3046</v>
      </c>
      <c r="AG75" s="117">
        <v>5171</v>
      </c>
      <c r="AH75" s="118">
        <v>2537</v>
      </c>
      <c r="AI75" s="119">
        <v>2634</v>
      </c>
      <c r="AJ75" s="51"/>
    </row>
    <row r="76" spans="2:36" ht="11.1" customHeight="1">
      <c r="C76" s="76"/>
      <c r="D76" s="76"/>
      <c r="E76" s="76"/>
      <c r="F76" s="76"/>
      <c r="G76" s="548" t="s">
        <v>141</v>
      </c>
      <c r="H76" s="548"/>
      <c r="I76" s="548"/>
      <c r="J76" s="548"/>
      <c r="K76" s="82"/>
      <c r="L76" s="90">
        <v>2090</v>
      </c>
      <c r="M76" s="91">
        <v>3994</v>
      </c>
      <c r="N76" s="91">
        <v>1946</v>
      </c>
      <c r="O76" s="90">
        <v>2048</v>
      </c>
      <c r="P76" s="85">
        <f>SUM(M76/AE76)</f>
        <v>12925.566343042072</v>
      </c>
      <c r="Q76" s="86">
        <f>SUM(M76/L76)</f>
        <v>1.9110047846889953</v>
      </c>
      <c r="R76" s="85">
        <f t="shared" si="24"/>
        <v>39</v>
      </c>
      <c r="S76" s="85">
        <f t="shared" si="24"/>
        <v>52</v>
      </c>
      <c r="T76" s="78"/>
      <c r="U76" s="51"/>
      <c r="V76" s="61"/>
      <c r="W76" s="76"/>
      <c r="X76" s="76"/>
      <c r="Y76" s="76"/>
      <c r="Z76" s="548" t="s">
        <v>141</v>
      </c>
      <c r="AA76" s="548"/>
      <c r="AB76" s="548"/>
      <c r="AC76" s="548"/>
      <c r="AD76" s="82"/>
      <c r="AE76" s="116">
        <v>0.309</v>
      </c>
      <c r="AF76" s="117">
        <v>2051</v>
      </c>
      <c r="AG76" s="117">
        <v>3942</v>
      </c>
      <c r="AH76" s="118">
        <v>1938</v>
      </c>
      <c r="AI76" s="119">
        <v>2004</v>
      </c>
      <c r="AJ76" s="51"/>
    </row>
    <row r="77" spans="2:36" ht="11.1" customHeight="1">
      <c r="C77" s="76"/>
      <c r="D77" s="76"/>
      <c r="E77" s="76"/>
      <c r="F77" s="76"/>
      <c r="G77" s="548" t="s">
        <v>145</v>
      </c>
      <c r="H77" s="548"/>
      <c r="I77" s="548"/>
      <c r="J77" s="548"/>
      <c r="K77" s="82"/>
      <c r="L77" s="90">
        <v>2329</v>
      </c>
      <c r="M77" s="91">
        <v>4624</v>
      </c>
      <c r="N77" s="91">
        <v>2264</v>
      </c>
      <c r="O77" s="90">
        <v>2360</v>
      </c>
      <c r="P77" s="85">
        <f>SUM(M77/AE77)</f>
        <v>13402.898550724638</v>
      </c>
      <c r="Q77" s="86">
        <f>SUM(M77/L77)</f>
        <v>1.9854014598540146</v>
      </c>
      <c r="R77" s="85">
        <f t="shared" si="24"/>
        <v>22</v>
      </c>
      <c r="S77" s="85">
        <f t="shared" si="24"/>
        <v>15</v>
      </c>
      <c r="T77" s="78"/>
      <c r="U77" s="51"/>
      <c r="V77" s="61"/>
      <c r="W77" s="76"/>
      <c r="X77" s="76"/>
      <c r="Y77" s="76"/>
      <c r="Z77" s="548" t="s">
        <v>145</v>
      </c>
      <c r="AA77" s="548"/>
      <c r="AB77" s="548"/>
      <c r="AC77" s="548"/>
      <c r="AD77" s="82"/>
      <c r="AE77" s="116">
        <v>0.34499999999999997</v>
      </c>
      <c r="AF77" s="117">
        <v>2307</v>
      </c>
      <c r="AG77" s="117">
        <v>4609</v>
      </c>
      <c r="AH77" s="118">
        <v>2251</v>
      </c>
      <c r="AI77" s="119">
        <v>2358</v>
      </c>
      <c r="AJ77" s="51"/>
    </row>
    <row r="78" spans="2:36" ht="11.1" customHeight="1">
      <c r="C78" s="76"/>
      <c r="D78" s="76"/>
      <c r="E78" s="76"/>
      <c r="F78" s="76"/>
      <c r="G78" s="548" t="s">
        <v>148</v>
      </c>
      <c r="H78" s="548"/>
      <c r="I78" s="548"/>
      <c r="J78" s="548"/>
      <c r="K78" s="82"/>
      <c r="L78" s="90">
        <v>2219</v>
      </c>
      <c r="M78" s="91">
        <v>4044</v>
      </c>
      <c r="N78" s="91">
        <v>1988</v>
      </c>
      <c r="O78" s="90">
        <v>2056</v>
      </c>
      <c r="P78" s="85">
        <f>SUM(M78/AE78)</f>
        <v>11423.728813559323</v>
      </c>
      <c r="Q78" s="86">
        <f>SUM(M78/L78)</f>
        <v>1.822442541685444</v>
      </c>
      <c r="R78" s="85">
        <f t="shared" si="24"/>
        <v>-47</v>
      </c>
      <c r="S78" s="85">
        <f t="shared" si="24"/>
        <v>-125</v>
      </c>
      <c r="T78" s="78"/>
      <c r="U78" s="51"/>
      <c r="V78" s="61"/>
      <c r="W78" s="76"/>
      <c r="X78" s="76"/>
      <c r="Y78" s="76"/>
      <c r="Z78" s="548" t="s">
        <v>148</v>
      </c>
      <c r="AA78" s="548"/>
      <c r="AB78" s="548"/>
      <c r="AC78" s="548"/>
      <c r="AD78" s="82"/>
      <c r="AE78" s="116">
        <v>0.35399999999999998</v>
      </c>
      <c r="AF78" s="117">
        <v>2266</v>
      </c>
      <c r="AG78" s="117">
        <v>4169</v>
      </c>
      <c r="AH78" s="118">
        <v>2057</v>
      </c>
      <c r="AI78" s="119">
        <v>2112</v>
      </c>
      <c r="AJ78" s="51"/>
    </row>
    <row r="79" spans="2:36" ht="8.4499999999999993" customHeight="1">
      <c r="K79" s="82"/>
      <c r="L79" s="81"/>
      <c r="M79" s="81"/>
      <c r="N79" s="81"/>
      <c r="O79" s="81"/>
      <c r="P79" s="69"/>
      <c r="Q79" s="70"/>
      <c r="R79" s="69"/>
      <c r="S79" s="69"/>
      <c r="V79" s="61"/>
      <c r="W79" s="51"/>
      <c r="X79" s="51"/>
      <c r="Y79" s="51"/>
      <c r="Z79" s="51"/>
      <c r="AA79" s="51"/>
      <c r="AB79" s="51"/>
      <c r="AC79" s="51"/>
      <c r="AD79" s="82"/>
      <c r="AE79" s="121"/>
      <c r="AF79" s="63"/>
      <c r="AG79" s="117"/>
      <c r="AH79" s="129"/>
      <c r="AI79" s="130"/>
    </row>
    <row r="80" spans="2:36" s="66" customFormat="1" ht="11.1" customHeight="1">
      <c r="B80" s="72"/>
      <c r="C80" s="550" t="s">
        <v>184</v>
      </c>
      <c r="D80" s="550"/>
      <c r="E80" s="550"/>
      <c r="F80" s="550"/>
      <c r="G80" s="550"/>
      <c r="H80" s="550"/>
      <c r="I80" s="550"/>
      <c r="J80" s="550"/>
      <c r="K80" s="89"/>
      <c r="L80" s="93">
        <v>987</v>
      </c>
      <c r="M80" s="94">
        <v>2090</v>
      </c>
      <c r="N80" s="94">
        <v>1021</v>
      </c>
      <c r="O80" s="93">
        <v>1069</v>
      </c>
      <c r="P80" s="69">
        <f>SUM(M80/AE80)</f>
        <v>11807.909604519775</v>
      </c>
      <c r="Q80" s="70">
        <f>SUM(M80/L80)</f>
        <v>2.1175278622087133</v>
      </c>
      <c r="R80" s="69">
        <f>SUM(L80-AF80)</f>
        <v>-11</v>
      </c>
      <c r="S80" s="69">
        <f>SUM(M80-AG80)</f>
        <v>-24</v>
      </c>
      <c r="V80" s="73"/>
      <c r="W80" s="550" t="s">
        <v>184</v>
      </c>
      <c r="X80" s="550"/>
      <c r="Y80" s="550"/>
      <c r="Z80" s="550"/>
      <c r="AA80" s="550"/>
      <c r="AB80" s="550"/>
      <c r="AC80" s="550"/>
      <c r="AD80" s="89"/>
      <c r="AE80" s="112">
        <v>0.17699999999999999</v>
      </c>
      <c r="AF80" s="63">
        <v>998</v>
      </c>
      <c r="AG80" s="63">
        <v>2114</v>
      </c>
      <c r="AH80" s="129">
        <v>1037</v>
      </c>
      <c r="AI80" s="130">
        <v>1077</v>
      </c>
    </row>
    <row r="81" spans="2:35" ht="11.1" customHeight="1">
      <c r="B81" s="57"/>
      <c r="C81" s="57"/>
      <c r="D81" s="57"/>
      <c r="E81" s="57"/>
      <c r="F81" s="57"/>
      <c r="G81" s="57"/>
      <c r="H81" s="57"/>
      <c r="I81" s="57"/>
      <c r="J81" s="57"/>
      <c r="K81" s="99"/>
      <c r="L81" s="57"/>
      <c r="M81" s="57"/>
      <c r="N81" s="57"/>
      <c r="O81" s="57"/>
      <c r="P81" s="57"/>
      <c r="Q81" s="57"/>
      <c r="R81" s="57"/>
      <c r="S81" s="57"/>
      <c r="V81" s="56"/>
      <c r="W81" s="57"/>
      <c r="X81" s="57"/>
      <c r="Y81" s="57"/>
      <c r="Z81" s="57"/>
      <c r="AA81" s="57"/>
      <c r="AB81" s="57"/>
      <c r="AC81" s="57"/>
      <c r="AD81" s="99"/>
      <c r="AE81" s="132"/>
      <c r="AF81" s="125"/>
      <c r="AG81" s="125"/>
      <c r="AH81" s="99"/>
      <c r="AI81" s="57"/>
    </row>
    <row r="82" spans="2:35" ht="11.1" customHeight="1">
      <c r="AF82" s="51"/>
      <c r="AG82" s="51"/>
      <c r="AH82" s="51"/>
      <c r="AI82" s="51"/>
    </row>
    <row r="86" spans="2:35">
      <c r="AG86" s="104"/>
    </row>
  </sheetData>
  <mergeCells count="133">
    <mergeCell ref="AE7:AE8"/>
    <mergeCell ref="AF7:AF8"/>
    <mergeCell ref="AG7:AI7"/>
    <mergeCell ref="C10:J10"/>
    <mergeCell ref="W10:AC10"/>
    <mergeCell ref="G11:J11"/>
    <mergeCell ref="Z11:AC11"/>
    <mergeCell ref="A1:L2"/>
    <mergeCell ref="B5:S5"/>
    <mergeCell ref="B7:K8"/>
    <mergeCell ref="L7:L8"/>
    <mergeCell ref="M7:O7"/>
    <mergeCell ref="P7:P8"/>
    <mergeCell ref="Q7:Q8"/>
    <mergeCell ref="R7:S7"/>
    <mergeCell ref="G16:J16"/>
    <mergeCell ref="Z16:AC16"/>
    <mergeCell ref="G17:J17"/>
    <mergeCell ref="Z17:AC17"/>
    <mergeCell ref="G18:J18"/>
    <mergeCell ref="Z18:AC18"/>
    <mergeCell ref="G12:J12"/>
    <mergeCell ref="Z12:AC12"/>
    <mergeCell ref="G13:J13"/>
    <mergeCell ref="Z13:AC13"/>
    <mergeCell ref="C15:J15"/>
    <mergeCell ref="W15:AC15"/>
    <mergeCell ref="G23:J23"/>
    <mergeCell ref="Z23:AC23"/>
    <mergeCell ref="G24:J24"/>
    <mergeCell ref="Z24:AC24"/>
    <mergeCell ref="G25:J25"/>
    <mergeCell ref="Z25:AC25"/>
    <mergeCell ref="G19:J19"/>
    <mergeCell ref="Z19:AC19"/>
    <mergeCell ref="C21:J21"/>
    <mergeCell ref="W21:AC21"/>
    <mergeCell ref="G22:J22"/>
    <mergeCell ref="Z22:AC22"/>
    <mergeCell ref="G30:J30"/>
    <mergeCell ref="Z30:AC30"/>
    <mergeCell ref="G31:J31"/>
    <mergeCell ref="Z31:AC31"/>
    <mergeCell ref="G32:J32"/>
    <mergeCell ref="Z32:AC32"/>
    <mergeCell ref="C27:J27"/>
    <mergeCell ref="W27:AC27"/>
    <mergeCell ref="G28:J28"/>
    <mergeCell ref="Z28:AC28"/>
    <mergeCell ref="G29:J29"/>
    <mergeCell ref="Z29:AC29"/>
    <mergeCell ref="G37:J37"/>
    <mergeCell ref="Z37:AC37"/>
    <mergeCell ref="G38:J38"/>
    <mergeCell ref="Z38:AC38"/>
    <mergeCell ref="G39:J39"/>
    <mergeCell ref="Z39:AC39"/>
    <mergeCell ref="C34:J34"/>
    <mergeCell ref="W34:AC34"/>
    <mergeCell ref="G35:J35"/>
    <mergeCell ref="Z35:AC35"/>
    <mergeCell ref="G36:J36"/>
    <mergeCell ref="Z36:AC36"/>
    <mergeCell ref="G44:J44"/>
    <mergeCell ref="Z44:AC44"/>
    <mergeCell ref="G45:J45"/>
    <mergeCell ref="Z45:AC45"/>
    <mergeCell ref="G46:J46"/>
    <mergeCell ref="Z46:AC46"/>
    <mergeCell ref="C41:J41"/>
    <mergeCell ref="W41:AC41"/>
    <mergeCell ref="G42:J42"/>
    <mergeCell ref="Z42:AC42"/>
    <mergeCell ref="G43:J43"/>
    <mergeCell ref="Z43:AC43"/>
    <mergeCell ref="G51:J51"/>
    <mergeCell ref="Z51:AC51"/>
    <mergeCell ref="G52:J52"/>
    <mergeCell ref="Z52:AC52"/>
    <mergeCell ref="C54:J54"/>
    <mergeCell ref="W54:AC54"/>
    <mergeCell ref="G47:J47"/>
    <mergeCell ref="Z47:AC47"/>
    <mergeCell ref="C49:J49"/>
    <mergeCell ref="W49:AC49"/>
    <mergeCell ref="G50:J50"/>
    <mergeCell ref="Z50:AC50"/>
    <mergeCell ref="G58:J58"/>
    <mergeCell ref="Z58:AC58"/>
    <mergeCell ref="G59:J59"/>
    <mergeCell ref="Z59:AC59"/>
    <mergeCell ref="G60:J60"/>
    <mergeCell ref="Z60:AC60"/>
    <mergeCell ref="G55:J55"/>
    <mergeCell ref="Z55:AC55"/>
    <mergeCell ref="G56:J56"/>
    <mergeCell ref="Z56:AC56"/>
    <mergeCell ref="G57:J57"/>
    <mergeCell ref="Z57:AC57"/>
    <mergeCell ref="G65:J65"/>
    <mergeCell ref="Z65:AC65"/>
    <mergeCell ref="G66:J66"/>
    <mergeCell ref="Z66:AC66"/>
    <mergeCell ref="G67:J67"/>
    <mergeCell ref="Z67:AC67"/>
    <mergeCell ref="G61:J61"/>
    <mergeCell ref="Z61:AC61"/>
    <mergeCell ref="G62:J62"/>
    <mergeCell ref="Z62:AC62"/>
    <mergeCell ref="C64:J64"/>
    <mergeCell ref="W64:AC64"/>
    <mergeCell ref="G71:J71"/>
    <mergeCell ref="Z71:AC71"/>
    <mergeCell ref="G72:J72"/>
    <mergeCell ref="Z72:AC72"/>
    <mergeCell ref="C74:J74"/>
    <mergeCell ref="W74:AC74"/>
    <mergeCell ref="G68:J68"/>
    <mergeCell ref="Z68:AC68"/>
    <mergeCell ref="G69:J69"/>
    <mergeCell ref="Z69:AC69"/>
    <mergeCell ref="G70:J70"/>
    <mergeCell ref="Z70:AC70"/>
    <mergeCell ref="G78:J78"/>
    <mergeCell ref="Z78:AC78"/>
    <mergeCell ref="C80:J80"/>
    <mergeCell ref="W80:AC80"/>
    <mergeCell ref="G75:J75"/>
    <mergeCell ref="Z75:AC75"/>
    <mergeCell ref="G76:J76"/>
    <mergeCell ref="Z76:AC76"/>
    <mergeCell ref="G77:J77"/>
    <mergeCell ref="Z77:AC77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85"/>
  <sheetViews>
    <sheetView view="pageBreakPreview" zoomScaleNormal="100" zoomScaleSheetLayoutView="100" workbookViewId="0"/>
  </sheetViews>
  <sheetFormatPr defaultRowHeight="11.25"/>
  <cols>
    <col min="1" max="1" width="1" style="46" customWidth="1"/>
    <col min="2" max="11" width="1.625" style="46" customWidth="1"/>
    <col min="12" max="19" width="10.25" style="46" customWidth="1"/>
    <col min="20" max="20" width="1.625" style="46" customWidth="1"/>
    <col min="21" max="21" width="9" style="46"/>
    <col min="22" max="30" width="1.625" style="46" customWidth="1"/>
    <col min="31" max="31" width="7.5" style="46" bestFit="1" customWidth="1"/>
    <col min="32" max="32" width="11" style="46" customWidth="1"/>
    <col min="33" max="33" width="10.75" style="46" customWidth="1"/>
    <col min="34" max="34" width="9.875" style="46" customWidth="1"/>
    <col min="35" max="35" width="9.25" style="46" customWidth="1"/>
    <col min="36" max="16384" width="9" style="46"/>
  </cols>
  <sheetData>
    <row r="1" spans="2:39" customFormat="1" ht="13.5" customHeight="1">
      <c r="Q1" s="470">
        <f>'20'!A1+1</f>
        <v>21</v>
      </c>
      <c r="R1" s="470"/>
      <c r="S1" s="470"/>
      <c r="T1" s="470"/>
      <c r="AJ1" s="18"/>
      <c r="AK1" s="18"/>
      <c r="AL1" s="18"/>
      <c r="AM1" s="18"/>
    </row>
    <row r="2" spans="2:39" customFormat="1" ht="13.5" customHeight="1">
      <c r="Q2" s="470"/>
      <c r="R2" s="470"/>
      <c r="S2" s="470"/>
      <c r="T2" s="470"/>
      <c r="AJ2" s="18"/>
      <c r="AK2" s="18"/>
      <c r="AL2" s="18"/>
      <c r="AM2" s="18"/>
    </row>
    <row r="3" spans="2:39" ht="11.1" customHeight="1"/>
    <row r="4" spans="2:39" ht="11.1" customHeight="1"/>
    <row r="5" spans="2:39" s="48" customFormat="1" ht="18" customHeight="1">
      <c r="B5" s="567" t="s">
        <v>185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133"/>
    </row>
    <row r="6" spans="2:39" ht="12.95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1"/>
      <c r="V6" s="51"/>
      <c r="W6" s="134"/>
      <c r="X6" s="134"/>
      <c r="Y6" s="134"/>
      <c r="Z6" s="134"/>
      <c r="AA6" s="134"/>
      <c r="AB6" s="134"/>
      <c r="AC6" s="134"/>
      <c r="AD6" s="134"/>
      <c r="AE6" s="134"/>
      <c r="AF6" s="51"/>
      <c r="AG6" s="51"/>
      <c r="AH6" s="51"/>
      <c r="AI6" s="51"/>
    </row>
    <row r="7" spans="2:39" ht="15.95" customHeight="1">
      <c r="B7" s="559" t="s">
        <v>126</v>
      </c>
      <c r="C7" s="560"/>
      <c r="D7" s="560"/>
      <c r="E7" s="560"/>
      <c r="F7" s="560"/>
      <c r="G7" s="560"/>
      <c r="H7" s="560"/>
      <c r="I7" s="560"/>
      <c r="J7" s="560"/>
      <c r="K7" s="560"/>
      <c r="L7" s="560" t="s">
        <v>127</v>
      </c>
      <c r="M7" s="560" t="s">
        <v>128</v>
      </c>
      <c r="N7" s="560"/>
      <c r="O7" s="560"/>
      <c r="P7" s="563" t="s">
        <v>129</v>
      </c>
      <c r="Q7" s="563" t="s">
        <v>130</v>
      </c>
      <c r="R7" s="560" t="s">
        <v>131</v>
      </c>
      <c r="S7" s="564"/>
      <c r="T7" s="107"/>
      <c r="U7" s="51"/>
      <c r="V7" s="53"/>
      <c r="W7" s="54"/>
      <c r="X7" s="54"/>
      <c r="Y7" s="54"/>
      <c r="Z7" s="54"/>
      <c r="AA7" s="54"/>
      <c r="AB7" s="54"/>
      <c r="AC7" s="54"/>
      <c r="AD7" s="54"/>
      <c r="AE7" s="551" t="s">
        <v>132</v>
      </c>
      <c r="AF7" s="553" t="s">
        <v>133</v>
      </c>
      <c r="AG7" s="555" t="s">
        <v>134</v>
      </c>
      <c r="AH7" s="556"/>
      <c r="AI7" s="556"/>
      <c r="AJ7" s="51"/>
    </row>
    <row r="8" spans="2:39" ht="15.95" customHeight="1">
      <c r="B8" s="561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262" t="s">
        <v>1</v>
      </c>
      <c r="N8" s="262" t="s">
        <v>135</v>
      </c>
      <c r="O8" s="262" t="s">
        <v>136</v>
      </c>
      <c r="P8" s="562"/>
      <c r="Q8" s="562"/>
      <c r="R8" s="262" t="s">
        <v>127</v>
      </c>
      <c r="S8" s="263" t="s">
        <v>137</v>
      </c>
      <c r="T8" s="55"/>
      <c r="U8" s="51"/>
      <c r="V8" s="56"/>
      <c r="W8" s="57"/>
      <c r="X8" s="57"/>
      <c r="Y8" s="57"/>
      <c r="Z8" s="57"/>
      <c r="AA8" s="57"/>
      <c r="AB8" s="57"/>
      <c r="AC8" s="57"/>
      <c r="AD8" s="57"/>
      <c r="AE8" s="552"/>
      <c r="AF8" s="554"/>
      <c r="AG8" s="59" t="s">
        <v>138</v>
      </c>
      <c r="AH8" s="60" t="s">
        <v>2</v>
      </c>
      <c r="AI8" s="59" t="s">
        <v>3</v>
      </c>
      <c r="AJ8" s="51"/>
    </row>
    <row r="9" spans="2:39" ht="11.1" customHeight="1">
      <c r="K9" s="264"/>
      <c r="L9" s="51"/>
      <c r="V9" s="61"/>
      <c r="W9" s="51"/>
      <c r="X9" s="51"/>
      <c r="Y9" s="51"/>
      <c r="Z9" s="51"/>
      <c r="AA9" s="51"/>
      <c r="AB9" s="51"/>
      <c r="AC9" s="51"/>
      <c r="AD9" s="62"/>
      <c r="AE9" s="135"/>
      <c r="AF9" s="108"/>
      <c r="AG9" s="108"/>
      <c r="AH9" s="110"/>
      <c r="AI9" s="51"/>
    </row>
    <row r="10" spans="2:39" s="66" customFormat="1" ht="11.1" customHeight="1">
      <c r="C10" s="566" t="s">
        <v>186</v>
      </c>
      <c r="D10" s="566"/>
      <c r="E10" s="566"/>
      <c r="F10" s="566"/>
      <c r="G10" s="566"/>
      <c r="H10" s="566"/>
      <c r="I10" s="566"/>
      <c r="J10" s="566"/>
      <c r="K10" s="89"/>
      <c r="L10" s="81">
        <v>8004</v>
      </c>
      <c r="M10" s="81">
        <v>17022</v>
      </c>
      <c r="N10" s="81">
        <v>8408</v>
      </c>
      <c r="O10" s="81">
        <v>8614</v>
      </c>
      <c r="P10" s="69">
        <f>SUM(M10/AE10)</f>
        <v>14586.118251928021</v>
      </c>
      <c r="Q10" s="70">
        <f>SUM(M10/L10)</f>
        <v>2.126686656671664</v>
      </c>
      <c r="R10" s="69">
        <f>SUM(L10-AF10)</f>
        <v>-36</v>
      </c>
      <c r="S10" s="69">
        <f>SUM(M10-AG10)</f>
        <v>-90</v>
      </c>
      <c r="T10" s="136"/>
      <c r="V10" s="73"/>
      <c r="W10" s="550" t="s">
        <v>186</v>
      </c>
      <c r="X10" s="550"/>
      <c r="Y10" s="550"/>
      <c r="Z10" s="550"/>
      <c r="AA10" s="550"/>
      <c r="AB10" s="550"/>
      <c r="AC10" s="550"/>
      <c r="AD10" s="89"/>
      <c r="AE10" s="112">
        <v>1.167</v>
      </c>
      <c r="AF10" s="137">
        <v>8040</v>
      </c>
      <c r="AG10" s="63">
        <v>17112</v>
      </c>
      <c r="AH10" s="129">
        <v>8433</v>
      </c>
      <c r="AI10" s="138">
        <v>8679</v>
      </c>
    </row>
    <row r="11" spans="2:39" ht="11.1" customHeight="1">
      <c r="C11" s="76"/>
      <c r="D11" s="76"/>
      <c r="E11" s="76"/>
      <c r="F11" s="76"/>
      <c r="G11" s="548" t="s">
        <v>140</v>
      </c>
      <c r="H11" s="548"/>
      <c r="I11" s="548"/>
      <c r="J11" s="548"/>
      <c r="K11" s="82"/>
      <c r="L11" s="90">
        <v>1235</v>
      </c>
      <c r="M11" s="91">
        <v>2687</v>
      </c>
      <c r="N11" s="91">
        <v>1297</v>
      </c>
      <c r="O11" s="90">
        <v>1390</v>
      </c>
      <c r="P11" s="85">
        <f t="shared" ref="P11:P16" si="0">SUM(M11/AE11)</f>
        <v>16186.746987951807</v>
      </c>
      <c r="Q11" s="86">
        <f t="shared" ref="Q11:Q16" si="1">SUM(M11/L11)</f>
        <v>2.1757085020242917</v>
      </c>
      <c r="R11" s="85">
        <f t="shared" ref="R11:R16" si="2">SUM(L11-AF11)</f>
        <v>-3</v>
      </c>
      <c r="S11" s="85">
        <f t="shared" ref="S11:S16" si="3">SUM(M11-AG11)</f>
        <v>21</v>
      </c>
      <c r="T11" s="78"/>
      <c r="U11" s="51"/>
      <c r="V11" s="61"/>
      <c r="W11" s="76"/>
      <c r="X11" s="76"/>
      <c r="Y11" s="76"/>
      <c r="Z11" s="548" t="s">
        <v>140</v>
      </c>
      <c r="AA11" s="548"/>
      <c r="AB11" s="548"/>
      <c r="AC11" s="548"/>
      <c r="AD11" s="82"/>
      <c r="AE11" s="116">
        <v>0.16600000000000001</v>
      </c>
      <c r="AF11" s="139">
        <v>1238</v>
      </c>
      <c r="AG11" s="117">
        <v>2666</v>
      </c>
      <c r="AH11" s="118">
        <v>1288</v>
      </c>
      <c r="AI11" s="119">
        <v>1378</v>
      </c>
      <c r="AJ11" s="51"/>
    </row>
    <row r="12" spans="2:39" ht="11.1" customHeight="1">
      <c r="C12" s="76"/>
      <c r="D12" s="76"/>
      <c r="E12" s="76"/>
      <c r="F12" s="76"/>
      <c r="G12" s="548" t="s">
        <v>141</v>
      </c>
      <c r="H12" s="548"/>
      <c r="I12" s="548"/>
      <c r="J12" s="548"/>
      <c r="K12" s="82"/>
      <c r="L12" s="90">
        <v>1399</v>
      </c>
      <c r="M12" s="91">
        <v>3088</v>
      </c>
      <c r="N12" s="91">
        <v>1551</v>
      </c>
      <c r="O12" s="90">
        <v>1537</v>
      </c>
      <c r="P12" s="85">
        <f t="shared" si="0"/>
        <v>14429.906542056075</v>
      </c>
      <c r="Q12" s="86">
        <f t="shared" si="1"/>
        <v>2.2072909220872052</v>
      </c>
      <c r="R12" s="85">
        <f t="shared" si="2"/>
        <v>-13</v>
      </c>
      <c r="S12" s="85">
        <f t="shared" si="3"/>
        <v>-29</v>
      </c>
      <c r="T12" s="78"/>
      <c r="U12" s="51"/>
      <c r="V12" s="61"/>
      <c r="W12" s="76"/>
      <c r="X12" s="76"/>
      <c r="Y12" s="76"/>
      <c r="Z12" s="548" t="s">
        <v>141</v>
      </c>
      <c r="AA12" s="548"/>
      <c r="AB12" s="548"/>
      <c r="AC12" s="548"/>
      <c r="AD12" s="82"/>
      <c r="AE12" s="116">
        <v>0.214</v>
      </c>
      <c r="AF12" s="139">
        <v>1412</v>
      </c>
      <c r="AG12" s="117">
        <v>3117</v>
      </c>
      <c r="AH12" s="118">
        <v>1557</v>
      </c>
      <c r="AI12" s="119">
        <v>1560</v>
      </c>
      <c r="AJ12" s="51"/>
    </row>
    <row r="13" spans="2:39" ht="11.1" customHeight="1">
      <c r="C13" s="76"/>
      <c r="D13" s="76"/>
      <c r="E13" s="76"/>
      <c r="F13" s="76"/>
      <c r="G13" s="548" t="s">
        <v>145</v>
      </c>
      <c r="H13" s="548"/>
      <c r="I13" s="548"/>
      <c r="J13" s="548"/>
      <c r="K13" s="82"/>
      <c r="L13" s="90">
        <v>1072</v>
      </c>
      <c r="M13" s="91">
        <v>2345</v>
      </c>
      <c r="N13" s="91">
        <v>1131</v>
      </c>
      <c r="O13" s="90">
        <v>1214</v>
      </c>
      <c r="P13" s="85">
        <f t="shared" si="0"/>
        <v>13554.913294797689</v>
      </c>
      <c r="Q13" s="86">
        <f t="shared" si="1"/>
        <v>2.1875</v>
      </c>
      <c r="R13" s="85">
        <f t="shared" si="2"/>
        <v>-8</v>
      </c>
      <c r="S13" s="85">
        <f t="shared" si="3"/>
        <v>-1</v>
      </c>
      <c r="T13" s="78"/>
      <c r="U13" s="51"/>
      <c r="V13" s="61"/>
      <c r="W13" s="76"/>
      <c r="X13" s="76"/>
      <c r="Y13" s="76"/>
      <c r="Z13" s="548" t="s">
        <v>145</v>
      </c>
      <c r="AA13" s="548"/>
      <c r="AB13" s="548"/>
      <c r="AC13" s="548"/>
      <c r="AD13" s="82"/>
      <c r="AE13" s="116">
        <v>0.17299999999999999</v>
      </c>
      <c r="AF13" s="139">
        <v>1080</v>
      </c>
      <c r="AG13" s="117">
        <v>2346</v>
      </c>
      <c r="AH13" s="118">
        <v>1133</v>
      </c>
      <c r="AI13" s="119">
        <v>1213</v>
      </c>
      <c r="AJ13" s="51"/>
    </row>
    <row r="14" spans="2:39" ht="11.1" customHeight="1">
      <c r="C14" s="76"/>
      <c r="D14" s="76"/>
      <c r="E14" s="76"/>
      <c r="F14" s="76"/>
      <c r="G14" s="548" t="s">
        <v>148</v>
      </c>
      <c r="H14" s="548"/>
      <c r="I14" s="548"/>
      <c r="J14" s="548"/>
      <c r="K14" s="82"/>
      <c r="L14" s="90">
        <v>1743</v>
      </c>
      <c r="M14" s="91">
        <v>3252</v>
      </c>
      <c r="N14" s="91">
        <v>1619</v>
      </c>
      <c r="O14" s="90">
        <v>1633</v>
      </c>
      <c r="P14" s="85">
        <f t="shared" si="0"/>
        <v>14453.333333333332</v>
      </c>
      <c r="Q14" s="86">
        <f t="shared" si="1"/>
        <v>1.8657487091222031</v>
      </c>
      <c r="R14" s="85">
        <f t="shared" si="2"/>
        <v>14</v>
      </c>
      <c r="S14" s="85">
        <f t="shared" si="3"/>
        <v>29</v>
      </c>
      <c r="T14" s="78"/>
      <c r="U14" s="51"/>
      <c r="V14" s="61"/>
      <c r="W14" s="76"/>
      <c r="X14" s="76"/>
      <c r="Y14" s="76"/>
      <c r="Z14" s="548" t="s">
        <v>148</v>
      </c>
      <c r="AA14" s="548"/>
      <c r="AB14" s="548"/>
      <c r="AC14" s="548"/>
      <c r="AD14" s="82"/>
      <c r="AE14" s="116">
        <v>0.22500000000000001</v>
      </c>
      <c r="AF14" s="139">
        <v>1729</v>
      </c>
      <c r="AG14" s="117">
        <v>3223</v>
      </c>
      <c r="AH14" s="118">
        <v>1604</v>
      </c>
      <c r="AI14" s="119">
        <v>1619</v>
      </c>
      <c r="AJ14" s="51"/>
    </row>
    <row r="15" spans="2:39" ht="11.1" customHeight="1">
      <c r="C15" s="76"/>
      <c r="D15" s="76"/>
      <c r="E15" s="76"/>
      <c r="F15" s="76"/>
      <c r="G15" s="548" t="s">
        <v>151</v>
      </c>
      <c r="H15" s="548"/>
      <c r="I15" s="548"/>
      <c r="J15" s="548"/>
      <c r="K15" s="82"/>
      <c r="L15" s="90">
        <v>1073</v>
      </c>
      <c r="M15" s="91">
        <v>2304</v>
      </c>
      <c r="N15" s="91">
        <v>1149</v>
      </c>
      <c r="O15" s="90">
        <v>1155</v>
      </c>
      <c r="P15" s="85">
        <f t="shared" si="0"/>
        <v>14490.566037735849</v>
      </c>
      <c r="Q15" s="86">
        <f t="shared" si="1"/>
        <v>2.1472506989748368</v>
      </c>
      <c r="R15" s="85">
        <f t="shared" si="2"/>
        <v>-28</v>
      </c>
      <c r="S15" s="85">
        <f t="shared" si="3"/>
        <v>-83</v>
      </c>
      <c r="T15" s="78"/>
      <c r="U15" s="51"/>
      <c r="V15" s="61"/>
      <c r="W15" s="76"/>
      <c r="X15" s="76"/>
      <c r="Y15" s="76"/>
      <c r="Z15" s="548" t="s">
        <v>151</v>
      </c>
      <c r="AA15" s="548"/>
      <c r="AB15" s="548"/>
      <c r="AC15" s="548"/>
      <c r="AD15" s="82"/>
      <c r="AE15" s="116">
        <v>0.159</v>
      </c>
      <c r="AF15" s="139">
        <v>1101</v>
      </c>
      <c r="AG15" s="117">
        <v>2387</v>
      </c>
      <c r="AH15" s="118">
        <v>1187</v>
      </c>
      <c r="AI15" s="119">
        <v>1200</v>
      </c>
      <c r="AJ15" s="51"/>
    </row>
    <row r="16" spans="2:39" ht="11.1" customHeight="1">
      <c r="C16" s="76"/>
      <c r="D16" s="76"/>
      <c r="E16" s="76"/>
      <c r="F16" s="76"/>
      <c r="G16" s="548" t="s">
        <v>152</v>
      </c>
      <c r="H16" s="548"/>
      <c r="I16" s="548"/>
      <c r="J16" s="548"/>
      <c r="K16" s="82"/>
      <c r="L16" s="90">
        <v>1482</v>
      </c>
      <c r="M16" s="91">
        <v>3346</v>
      </c>
      <c r="N16" s="91">
        <v>1661</v>
      </c>
      <c r="O16" s="90">
        <v>1685</v>
      </c>
      <c r="P16" s="85">
        <f t="shared" si="0"/>
        <v>14547.826086956522</v>
      </c>
      <c r="Q16" s="86">
        <f t="shared" si="1"/>
        <v>2.2577597840755734</v>
      </c>
      <c r="R16" s="85">
        <f t="shared" si="2"/>
        <v>2</v>
      </c>
      <c r="S16" s="85">
        <f t="shared" si="3"/>
        <v>-27</v>
      </c>
      <c r="T16" s="78"/>
      <c r="U16" s="51"/>
      <c r="V16" s="61"/>
      <c r="W16" s="76"/>
      <c r="X16" s="76"/>
      <c r="Y16" s="76"/>
      <c r="Z16" s="548" t="s">
        <v>152</v>
      </c>
      <c r="AA16" s="548"/>
      <c r="AB16" s="548"/>
      <c r="AC16" s="548"/>
      <c r="AD16" s="82"/>
      <c r="AE16" s="116">
        <v>0.23</v>
      </c>
      <c r="AF16" s="139">
        <v>1480</v>
      </c>
      <c r="AG16" s="117">
        <v>3373</v>
      </c>
      <c r="AH16" s="118">
        <v>1664</v>
      </c>
      <c r="AI16" s="119">
        <v>1709</v>
      </c>
      <c r="AJ16" s="51"/>
    </row>
    <row r="17" spans="2:36" ht="7.35" customHeight="1">
      <c r="C17" s="140"/>
      <c r="D17" s="140"/>
      <c r="E17" s="140"/>
      <c r="F17" s="140"/>
      <c r="G17" s="140"/>
      <c r="H17" s="140"/>
      <c r="I17" s="140"/>
      <c r="J17" s="140"/>
      <c r="K17" s="82"/>
      <c r="L17" s="141"/>
      <c r="M17" s="141"/>
      <c r="N17" s="141"/>
      <c r="O17" s="136"/>
      <c r="P17" s="119"/>
      <c r="Q17" s="142"/>
      <c r="R17" s="85"/>
      <c r="S17" s="85"/>
      <c r="T17" s="105"/>
      <c r="V17" s="61"/>
      <c r="W17" s="51"/>
      <c r="X17" s="51"/>
      <c r="Y17" s="51"/>
      <c r="Z17" s="51"/>
      <c r="AA17" s="51"/>
      <c r="AB17" s="51"/>
      <c r="AC17" s="51"/>
      <c r="AD17" s="82"/>
      <c r="AE17" s="121"/>
      <c r="AF17" s="137"/>
      <c r="AG17" s="117"/>
      <c r="AH17" s="129"/>
      <c r="AI17" s="138"/>
    </row>
    <row r="18" spans="2:36" s="66" customFormat="1" ht="11.1" customHeight="1">
      <c r="C18" s="566" t="s">
        <v>187</v>
      </c>
      <c r="D18" s="566"/>
      <c r="E18" s="566"/>
      <c r="F18" s="566"/>
      <c r="G18" s="566"/>
      <c r="H18" s="566"/>
      <c r="I18" s="566"/>
      <c r="J18" s="566"/>
      <c r="K18" s="89"/>
      <c r="L18" s="93">
        <v>2182</v>
      </c>
      <c r="M18" s="94">
        <v>4844</v>
      </c>
      <c r="N18" s="94">
        <v>2347</v>
      </c>
      <c r="O18" s="93">
        <v>2497</v>
      </c>
      <c r="P18" s="69">
        <f>SUM(M18/AE18)</f>
        <v>13530.72625698324</v>
      </c>
      <c r="Q18" s="70">
        <f>SUM(M18/L18)</f>
        <v>2.219981668194317</v>
      </c>
      <c r="R18" s="69">
        <f>SUM(L18-AF18)</f>
        <v>-16</v>
      </c>
      <c r="S18" s="69">
        <f>SUM(M18-AG18)</f>
        <v>-46</v>
      </c>
      <c r="T18" s="136"/>
      <c r="V18" s="73"/>
      <c r="W18" s="550" t="s">
        <v>187</v>
      </c>
      <c r="X18" s="550"/>
      <c r="Y18" s="550"/>
      <c r="Z18" s="550"/>
      <c r="AA18" s="550"/>
      <c r="AB18" s="550"/>
      <c r="AC18" s="550"/>
      <c r="AD18" s="89"/>
      <c r="AE18" s="112">
        <v>0.35799999999999998</v>
      </c>
      <c r="AF18" s="137">
        <v>2198</v>
      </c>
      <c r="AG18" s="63">
        <v>4890</v>
      </c>
      <c r="AH18" s="129">
        <v>2348</v>
      </c>
      <c r="AI18" s="138">
        <v>2542</v>
      </c>
    </row>
    <row r="19" spans="2:36" ht="7.35" customHeight="1">
      <c r="C19" s="140"/>
      <c r="D19" s="140"/>
      <c r="E19" s="140"/>
      <c r="F19" s="140"/>
      <c r="G19" s="140"/>
      <c r="H19" s="140"/>
      <c r="I19" s="140"/>
      <c r="J19" s="140"/>
      <c r="K19" s="82"/>
      <c r="L19" s="81"/>
      <c r="M19" s="81"/>
      <c r="N19" s="81"/>
      <c r="O19" s="68"/>
      <c r="P19" s="119"/>
      <c r="Q19" s="142"/>
      <c r="R19" s="85"/>
      <c r="S19" s="85"/>
      <c r="T19" s="105"/>
      <c r="V19" s="61"/>
      <c r="W19" s="51"/>
      <c r="X19" s="51"/>
      <c r="Y19" s="51"/>
      <c r="Z19" s="51"/>
      <c r="AA19" s="51"/>
      <c r="AB19" s="51"/>
      <c r="AC19" s="51"/>
      <c r="AD19" s="82"/>
      <c r="AE19" s="121"/>
      <c r="AF19" s="137"/>
      <c r="AG19" s="117"/>
      <c r="AH19" s="129"/>
      <c r="AI19" s="138"/>
    </row>
    <row r="20" spans="2:36" s="66" customFormat="1" ht="11.1" customHeight="1">
      <c r="C20" s="566" t="s">
        <v>188</v>
      </c>
      <c r="D20" s="566"/>
      <c r="E20" s="566"/>
      <c r="F20" s="566"/>
      <c r="G20" s="566"/>
      <c r="H20" s="566"/>
      <c r="I20" s="566"/>
      <c r="J20" s="566"/>
      <c r="K20" s="89"/>
      <c r="L20" s="81">
        <v>2703</v>
      </c>
      <c r="M20" s="81">
        <v>4919</v>
      </c>
      <c r="N20" s="81">
        <v>2467</v>
      </c>
      <c r="O20" s="81">
        <v>2452</v>
      </c>
      <c r="P20" s="69">
        <f>SUM(M20/AE20)</f>
        <v>15420.062695924764</v>
      </c>
      <c r="Q20" s="70">
        <f>SUM(M20/L20)</f>
        <v>1.8198298187199409</v>
      </c>
      <c r="R20" s="69">
        <f t="shared" ref="R20:S22" si="4">SUM(L20-AF20)</f>
        <v>36</v>
      </c>
      <c r="S20" s="69">
        <f t="shared" si="4"/>
        <v>14</v>
      </c>
      <c r="T20" s="136"/>
      <c r="V20" s="73"/>
      <c r="W20" s="550" t="s">
        <v>188</v>
      </c>
      <c r="X20" s="550"/>
      <c r="Y20" s="550"/>
      <c r="Z20" s="550"/>
      <c r="AA20" s="550"/>
      <c r="AB20" s="550"/>
      <c r="AC20" s="550"/>
      <c r="AD20" s="89"/>
      <c r="AE20" s="112">
        <v>0.31900000000000001</v>
      </c>
      <c r="AF20" s="137">
        <v>2667</v>
      </c>
      <c r="AG20" s="63">
        <v>4905</v>
      </c>
      <c r="AH20" s="129">
        <v>2456</v>
      </c>
      <c r="AI20" s="138">
        <v>2449</v>
      </c>
    </row>
    <row r="21" spans="2:36" ht="11.1" customHeight="1">
      <c r="C21" s="76"/>
      <c r="D21" s="76"/>
      <c r="E21" s="76"/>
      <c r="F21" s="76"/>
      <c r="G21" s="548" t="s">
        <v>140</v>
      </c>
      <c r="H21" s="548"/>
      <c r="I21" s="548"/>
      <c r="J21" s="548"/>
      <c r="K21" s="82"/>
      <c r="L21" s="90">
        <v>1862</v>
      </c>
      <c r="M21" s="91">
        <v>3537</v>
      </c>
      <c r="N21" s="91">
        <v>1778</v>
      </c>
      <c r="O21" s="90">
        <v>1759</v>
      </c>
      <c r="P21" s="85">
        <f>SUM(M21/AE21)</f>
        <v>15860.986547085202</v>
      </c>
      <c r="Q21" s="86">
        <f>SUM(M21/L21)</f>
        <v>1.8995703544575726</v>
      </c>
      <c r="R21" s="85">
        <f t="shared" si="4"/>
        <v>37</v>
      </c>
      <c r="S21" s="85">
        <f t="shared" si="4"/>
        <v>31</v>
      </c>
      <c r="T21" s="78"/>
      <c r="U21" s="51"/>
      <c r="V21" s="61"/>
      <c r="W21" s="76"/>
      <c r="X21" s="76"/>
      <c r="Y21" s="76"/>
      <c r="Z21" s="548" t="s">
        <v>140</v>
      </c>
      <c r="AA21" s="548"/>
      <c r="AB21" s="548"/>
      <c r="AC21" s="548"/>
      <c r="AD21" s="82"/>
      <c r="AE21" s="116">
        <v>0.223</v>
      </c>
      <c r="AF21" s="139">
        <v>1825</v>
      </c>
      <c r="AG21" s="117">
        <v>3506</v>
      </c>
      <c r="AH21" s="118">
        <v>1759</v>
      </c>
      <c r="AI21" s="119">
        <v>1747</v>
      </c>
      <c r="AJ21" s="51"/>
    </row>
    <row r="22" spans="2:36" ht="11.1" customHeight="1">
      <c r="C22" s="76"/>
      <c r="D22" s="76"/>
      <c r="E22" s="76"/>
      <c r="F22" s="76"/>
      <c r="G22" s="548" t="s">
        <v>141</v>
      </c>
      <c r="H22" s="548"/>
      <c r="I22" s="548"/>
      <c r="J22" s="548"/>
      <c r="K22" s="82"/>
      <c r="L22" s="90">
        <v>841</v>
      </c>
      <c r="M22" s="91">
        <v>1382</v>
      </c>
      <c r="N22" s="91">
        <v>689</v>
      </c>
      <c r="O22" s="90">
        <v>693</v>
      </c>
      <c r="P22" s="85">
        <f>SUM(M22/AE22)</f>
        <v>14395.833333333334</v>
      </c>
      <c r="Q22" s="86">
        <f>SUM(M22/L22)</f>
        <v>1.643281807372176</v>
      </c>
      <c r="R22" s="85">
        <f t="shared" si="4"/>
        <v>-1</v>
      </c>
      <c r="S22" s="85">
        <f t="shared" si="4"/>
        <v>-17</v>
      </c>
      <c r="T22" s="78"/>
      <c r="U22" s="51"/>
      <c r="V22" s="61"/>
      <c r="W22" s="76"/>
      <c r="X22" s="76"/>
      <c r="Y22" s="76"/>
      <c r="Z22" s="548" t="s">
        <v>141</v>
      </c>
      <c r="AA22" s="548"/>
      <c r="AB22" s="548"/>
      <c r="AC22" s="548"/>
      <c r="AD22" s="82"/>
      <c r="AE22" s="116">
        <v>9.6000000000000002E-2</v>
      </c>
      <c r="AF22" s="139">
        <v>842</v>
      </c>
      <c r="AG22" s="117">
        <v>1399</v>
      </c>
      <c r="AH22" s="118">
        <v>697</v>
      </c>
      <c r="AI22" s="119">
        <v>702</v>
      </c>
      <c r="AJ22" s="51"/>
    </row>
    <row r="23" spans="2:36" ht="7.35" customHeight="1">
      <c r="C23" s="76"/>
      <c r="D23" s="76"/>
      <c r="E23" s="76"/>
      <c r="F23" s="76"/>
      <c r="G23" s="76"/>
      <c r="H23" s="76"/>
      <c r="I23" s="76"/>
      <c r="J23" s="76"/>
      <c r="K23" s="82"/>
      <c r="L23" s="81"/>
      <c r="M23" s="81"/>
      <c r="N23" s="81"/>
      <c r="O23" s="68"/>
      <c r="P23" s="119"/>
      <c r="Q23" s="142"/>
      <c r="R23" s="85"/>
      <c r="S23" s="85"/>
      <c r="T23" s="105"/>
      <c r="V23" s="61"/>
      <c r="W23" s="51"/>
      <c r="X23" s="51"/>
      <c r="Y23" s="51"/>
      <c r="Z23" s="51"/>
      <c r="AA23" s="51"/>
      <c r="AB23" s="51"/>
      <c r="AC23" s="51"/>
      <c r="AD23" s="82"/>
      <c r="AE23" s="121"/>
      <c r="AF23" s="137"/>
      <c r="AG23" s="117"/>
      <c r="AH23" s="129"/>
      <c r="AI23" s="138"/>
    </row>
    <row r="24" spans="2:36" s="66" customFormat="1" ht="11.1" customHeight="1">
      <c r="C24" s="566" t="s">
        <v>189</v>
      </c>
      <c r="D24" s="566"/>
      <c r="E24" s="566"/>
      <c r="F24" s="566"/>
      <c r="G24" s="566"/>
      <c r="H24" s="566"/>
      <c r="I24" s="566"/>
      <c r="J24" s="566"/>
      <c r="K24" s="89"/>
      <c r="L24" s="81">
        <v>7755</v>
      </c>
      <c r="M24" s="81">
        <v>16257</v>
      </c>
      <c r="N24" s="81">
        <v>7899</v>
      </c>
      <c r="O24" s="81">
        <v>8358</v>
      </c>
      <c r="P24" s="69">
        <f>SUM(M24/AE24)</f>
        <v>15482.857142857141</v>
      </c>
      <c r="Q24" s="70">
        <f>SUM(M24/L24)</f>
        <v>2.0963249516441005</v>
      </c>
      <c r="R24" s="69">
        <f t="shared" ref="R24:S28" si="5">SUM(L24-AF24)</f>
        <v>-22</v>
      </c>
      <c r="S24" s="69">
        <f t="shared" si="5"/>
        <v>-48</v>
      </c>
      <c r="T24" s="136"/>
      <c r="V24" s="73"/>
      <c r="W24" s="550" t="s">
        <v>189</v>
      </c>
      <c r="X24" s="550"/>
      <c r="Y24" s="550"/>
      <c r="Z24" s="550"/>
      <c r="AA24" s="550"/>
      <c r="AB24" s="550"/>
      <c r="AC24" s="550"/>
      <c r="AD24" s="89"/>
      <c r="AE24" s="112">
        <v>1.05</v>
      </c>
      <c r="AF24" s="137">
        <v>7777</v>
      </c>
      <c r="AG24" s="63">
        <v>16305</v>
      </c>
      <c r="AH24" s="129">
        <v>7910</v>
      </c>
      <c r="AI24" s="138">
        <v>8395</v>
      </c>
    </row>
    <row r="25" spans="2:36" ht="11.1" customHeight="1">
      <c r="C25" s="76"/>
      <c r="D25" s="76"/>
      <c r="E25" s="76"/>
      <c r="F25" s="76"/>
      <c r="G25" s="548" t="s">
        <v>140</v>
      </c>
      <c r="H25" s="548"/>
      <c r="I25" s="548"/>
      <c r="J25" s="548"/>
      <c r="K25" s="82"/>
      <c r="L25" s="90">
        <v>1196</v>
      </c>
      <c r="M25" s="91">
        <v>2377</v>
      </c>
      <c r="N25" s="91">
        <v>1135</v>
      </c>
      <c r="O25" s="90">
        <v>1242</v>
      </c>
      <c r="P25" s="85">
        <f>SUM(M25/AE25)</f>
        <v>13739.884393063585</v>
      </c>
      <c r="Q25" s="86">
        <f>SUM(M25/L25)</f>
        <v>1.9874581939799332</v>
      </c>
      <c r="R25" s="85">
        <f t="shared" si="5"/>
        <v>3</v>
      </c>
      <c r="S25" s="85">
        <f t="shared" si="5"/>
        <v>20</v>
      </c>
      <c r="T25" s="78"/>
      <c r="U25" s="51"/>
      <c r="V25" s="61"/>
      <c r="W25" s="76"/>
      <c r="X25" s="76"/>
      <c r="Y25" s="76"/>
      <c r="Z25" s="548" t="s">
        <v>140</v>
      </c>
      <c r="AA25" s="548"/>
      <c r="AB25" s="548"/>
      <c r="AC25" s="548"/>
      <c r="AD25" s="82"/>
      <c r="AE25" s="116">
        <v>0.17299999999999999</v>
      </c>
      <c r="AF25" s="139">
        <v>1193</v>
      </c>
      <c r="AG25" s="117">
        <v>2357</v>
      </c>
      <c r="AH25" s="118">
        <v>1122</v>
      </c>
      <c r="AI25" s="119">
        <v>1235</v>
      </c>
      <c r="AJ25" s="51"/>
    </row>
    <row r="26" spans="2:36" ht="11.1" customHeight="1">
      <c r="C26" s="76"/>
      <c r="D26" s="76"/>
      <c r="E26" s="76"/>
      <c r="F26" s="76"/>
      <c r="G26" s="548" t="s">
        <v>141</v>
      </c>
      <c r="H26" s="548"/>
      <c r="I26" s="548"/>
      <c r="J26" s="548"/>
      <c r="K26" s="82"/>
      <c r="L26" s="90">
        <v>2091</v>
      </c>
      <c r="M26" s="91">
        <v>4198</v>
      </c>
      <c r="N26" s="91">
        <v>2037</v>
      </c>
      <c r="O26" s="90">
        <v>2161</v>
      </c>
      <c r="P26" s="85">
        <f>SUM(M26/AE26)</f>
        <v>15100.719424460431</v>
      </c>
      <c r="Q26" s="86">
        <f>SUM(M26/L26)</f>
        <v>2.0076518412242947</v>
      </c>
      <c r="R26" s="85">
        <f t="shared" si="5"/>
        <v>9</v>
      </c>
      <c r="S26" s="85">
        <f t="shared" si="5"/>
        <v>-3</v>
      </c>
      <c r="T26" s="78"/>
      <c r="U26" s="51"/>
      <c r="V26" s="61"/>
      <c r="W26" s="76"/>
      <c r="X26" s="76"/>
      <c r="Y26" s="76"/>
      <c r="Z26" s="548" t="s">
        <v>141</v>
      </c>
      <c r="AA26" s="548"/>
      <c r="AB26" s="548"/>
      <c r="AC26" s="548"/>
      <c r="AD26" s="82"/>
      <c r="AE26" s="116">
        <v>0.27800000000000002</v>
      </c>
      <c r="AF26" s="139">
        <v>2082</v>
      </c>
      <c r="AG26" s="117">
        <v>4201</v>
      </c>
      <c r="AH26" s="118">
        <v>2011</v>
      </c>
      <c r="AI26" s="119">
        <v>2190</v>
      </c>
      <c r="AJ26" s="51"/>
    </row>
    <row r="27" spans="2:36" ht="11.1" customHeight="1">
      <c r="C27" s="76"/>
      <c r="D27" s="76"/>
      <c r="E27" s="76"/>
      <c r="F27" s="76"/>
      <c r="G27" s="548" t="s">
        <v>145</v>
      </c>
      <c r="H27" s="548"/>
      <c r="I27" s="548"/>
      <c r="J27" s="548"/>
      <c r="K27" s="82"/>
      <c r="L27" s="90">
        <v>1510</v>
      </c>
      <c r="M27" s="91">
        <v>3133</v>
      </c>
      <c r="N27" s="91">
        <v>1590</v>
      </c>
      <c r="O27" s="90">
        <v>1543</v>
      </c>
      <c r="P27" s="85">
        <f>SUM(M27/AE27)</f>
        <v>11518.382352941175</v>
      </c>
      <c r="Q27" s="86">
        <f>SUM(M27/L27)</f>
        <v>2.0748344370860927</v>
      </c>
      <c r="R27" s="85">
        <f t="shared" si="5"/>
        <v>-24</v>
      </c>
      <c r="S27" s="85">
        <f t="shared" si="5"/>
        <v>-42</v>
      </c>
      <c r="T27" s="78"/>
      <c r="U27" s="51"/>
      <c r="V27" s="61"/>
      <c r="W27" s="76"/>
      <c r="X27" s="76"/>
      <c r="Y27" s="76"/>
      <c r="Z27" s="548" t="s">
        <v>145</v>
      </c>
      <c r="AA27" s="548"/>
      <c r="AB27" s="548"/>
      <c r="AC27" s="548"/>
      <c r="AD27" s="82"/>
      <c r="AE27" s="116">
        <v>0.27200000000000002</v>
      </c>
      <c r="AF27" s="139">
        <v>1534</v>
      </c>
      <c r="AG27" s="117">
        <v>3175</v>
      </c>
      <c r="AH27" s="118">
        <v>1621</v>
      </c>
      <c r="AI27" s="119">
        <v>1554</v>
      </c>
      <c r="AJ27" s="51"/>
    </row>
    <row r="28" spans="2:36" ht="11.1" customHeight="1">
      <c r="C28" s="76"/>
      <c r="D28" s="76"/>
      <c r="E28" s="76"/>
      <c r="F28" s="76"/>
      <c r="G28" s="548" t="s">
        <v>148</v>
      </c>
      <c r="H28" s="548"/>
      <c r="I28" s="548"/>
      <c r="J28" s="548"/>
      <c r="K28" s="82"/>
      <c r="L28" s="90">
        <v>2958</v>
      </c>
      <c r="M28" s="91">
        <v>6549</v>
      </c>
      <c r="N28" s="91">
        <v>3137</v>
      </c>
      <c r="O28" s="90">
        <v>3412</v>
      </c>
      <c r="P28" s="85">
        <f>SUM(M28/AE28)</f>
        <v>20027.522935779816</v>
      </c>
      <c r="Q28" s="86">
        <f>SUM(M28/L28)</f>
        <v>2.2139959432048681</v>
      </c>
      <c r="R28" s="85">
        <f t="shared" si="5"/>
        <v>-10</v>
      </c>
      <c r="S28" s="85">
        <f t="shared" si="5"/>
        <v>-23</v>
      </c>
      <c r="T28" s="78"/>
      <c r="U28" s="51"/>
      <c r="V28" s="61"/>
      <c r="W28" s="76"/>
      <c r="X28" s="76"/>
      <c r="Y28" s="76"/>
      <c r="Z28" s="548" t="s">
        <v>148</v>
      </c>
      <c r="AA28" s="548"/>
      <c r="AB28" s="548"/>
      <c r="AC28" s="548"/>
      <c r="AD28" s="82"/>
      <c r="AE28" s="116">
        <v>0.32700000000000001</v>
      </c>
      <c r="AF28" s="139">
        <v>2968</v>
      </c>
      <c r="AG28" s="117">
        <v>6572</v>
      </c>
      <c r="AH28" s="118">
        <v>3156</v>
      </c>
      <c r="AI28" s="119">
        <v>3416</v>
      </c>
      <c r="AJ28" s="51"/>
    </row>
    <row r="29" spans="2:36" ht="7.35" customHeight="1">
      <c r="B29" s="51"/>
      <c r="C29" s="51"/>
      <c r="D29" s="51"/>
      <c r="E29" s="51"/>
      <c r="F29" s="51"/>
      <c r="G29" s="51"/>
      <c r="H29" s="51"/>
      <c r="I29" s="51"/>
      <c r="J29" s="51"/>
      <c r="K29" s="82"/>
      <c r="L29" s="81"/>
      <c r="M29" s="81"/>
      <c r="N29" s="81"/>
      <c r="O29" s="68"/>
      <c r="P29" s="143"/>
      <c r="Q29" s="144"/>
      <c r="R29" s="145"/>
      <c r="S29" s="145"/>
      <c r="T29" s="134"/>
      <c r="V29" s="61"/>
      <c r="W29" s="51"/>
      <c r="X29" s="51"/>
      <c r="Y29" s="51"/>
      <c r="Z29" s="51"/>
      <c r="AA29" s="51"/>
      <c r="AB29" s="51"/>
      <c r="AC29" s="51"/>
      <c r="AD29" s="82"/>
      <c r="AE29" s="121"/>
      <c r="AF29" s="137"/>
      <c r="AG29" s="117"/>
      <c r="AH29" s="129"/>
      <c r="AI29" s="138"/>
    </row>
    <row r="30" spans="2:36" s="66" customFormat="1" ht="11.1" customHeight="1">
      <c r="C30" s="550" t="s">
        <v>190</v>
      </c>
      <c r="D30" s="550"/>
      <c r="E30" s="550"/>
      <c r="F30" s="550"/>
      <c r="G30" s="550"/>
      <c r="H30" s="550"/>
      <c r="I30" s="550"/>
      <c r="J30" s="550"/>
      <c r="K30" s="89"/>
      <c r="L30" s="81">
        <v>10456</v>
      </c>
      <c r="M30" s="81">
        <v>21203</v>
      </c>
      <c r="N30" s="81">
        <v>10295</v>
      </c>
      <c r="O30" s="81">
        <v>10908</v>
      </c>
      <c r="P30" s="69">
        <f t="shared" ref="P30:P35" si="6">SUM(M30/AE30)</f>
        <v>15752.600297176821</v>
      </c>
      <c r="Q30" s="70">
        <f t="shared" ref="Q30:Q35" si="7">SUM(M30/L30)</f>
        <v>2.0278309104820198</v>
      </c>
      <c r="R30" s="69">
        <f t="shared" ref="R30:R35" si="8">SUM(L30-AF30)</f>
        <v>72</v>
      </c>
      <c r="S30" s="69">
        <f t="shared" ref="S30:S35" si="9">SUM(M30-AG30)</f>
        <v>27</v>
      </c>
      <c r="T30" s="136"/>
      <c r="V30" s="73"/>
      <c r="W30" s="550" t="s">
        <v>190</v>
      </c>
      <c r="X30" s="550"/>
      <c r="Y30" s="550"/>
      <c r="Z30" s="550"/>
      <c r="AA30" s="550"/>
      <c r="AB30" s="550"/>
      <c r="AC30" s="550"/>
      <c r="AD30" s="89"/>
      <c r="AE30" s="112">
        <v>1.3459999999999999</v>
      </c>
      <c r="AF30" s="137">
        <v>10384</v>
      </c>
      <c r="AG30" s="63">
        <v>21176</v>
      </c>
      <c r="AH30" s="129">
        <v>10258</v>
      </c>
      <c r="AI30" s="138">
        <v>10918</v>
      </c>
    </row>
    <row r="31" spans="2:36" ht="11.1" customHeight="1">
      <c r="C31" s="76"/>
      <c r="D31" s="76"/>
      <c r="E31" s="76"/>
      <c r="F31" s="76"/>
      <c r="G31" s="548" t="s">
        <v>140</v>
      </c>
      <c r="H31" s="548"/>
      <c r="I31" s="548"/>
      <c r="J31" s="548"/>
      <c r="K31" s="82"/>
      <c r="L31" s="90">
        <v>1805</v>
      </c>
      <c r="M31" s="91">
        <v>3343</v>
      </c>
      <c r="N31" s="91">
        <v>1594</v>
      </c>
      <c r="O31" s="90">
        <v>1749</v>
      </c>
      <c r="P31" s="85">
        <f t="shared" si="6"/>
        <v>23542.253521126764</v>
      </c>
      <c r="Q31" s="86">
        <f t="shared" si="7"/>
        <v>1.8520775623268697</v>
      </c>
      <c r="R31" s="85">
        <f t="shared" si="8"/>
        <v>48</v>
      </c>
      <c r="S31" s="85">
        <f t="shared" si="9"/>
        <v>41</v>
      </c>
      <c r="T31" s="78"/>
      <c r="U31" s="51"/>
      <c r="V31" s="61"/>
      <c r="W31" s="76"/>
      <c r="X31" s="76"/>
      <c r="Y31" s="76"/>
      <c r="Z31" s="548" t="s">
        <v>140</v>
      </c>
      <c r="AA31" s="548"/>
      <c r="AB31" s="548"/>
      <c r="AC31" s="548"/>
      <c r="AD31" s="82"/>
      <c r="AE31" s="116">
        <v>0.14199999999999999</v>
      </c>
      <c r="AF31" s="139">
        <v>1757</v>
      </c>
      <c r="AG31" s="117">
        <v>3302</v>
      </c>
      <c r="AH31" s="118">
        <v>1575</v>
      </c>
      <c r="AI31" s="119">
        <v>1727</v>
      </c>
      <c r="AJ31" s="51"/>
    </row>
    <row r="32" spans="2:36" ht="11.1" customHeight="1">
      <c r="C32" s="76"/>
      <c r="D32" s="76"/>
      <c r="E32" s="76"/>
      <c r="F32" s="76"/>
      <c r="G32" s="548" t="s">
        <v>141</v>
      </c>
      <c r="H32" s="548"/>
      <c r="I32" s="548"/>
      <c r="J32" s="548"/>
      <c r="K32" s="82"/>
      <c r="L32" s="90">
        <v>2270</v>
      </c>
      <c r="M32" s="91">
        <v>4089</v>
      </c>
      <c r="N32" s="91">
        <v>1955</v>
      </c>
      <c r="O32" s="90">
        <v>2134</v>
      </c>
      <c r="P32" s="85">
        <f t="shared" si="6"/>
        <v>19849.514563106797</v>
      </c>
      <c r="Q32" s="86">
        <f t="shared" si="7"/>
        <v>1.8013215859030838</v>
      </c>
      <c r="R32" s="85">
        <f t="shared" si="8"/>
        <v>-13</v>
      </c>
      <c r="S32" s="85">
        <f t="shared" si="9"/>
        <v>-34</v>
      </c>
      <c r="T32" s="78"/>
      <c r="U32" s="51"/>
      <c r="V32" s="61"/>
      <c r="W32" s="76"/>
      <c r="X32" s="76"/>
      <c r="Y32" s="76"/>
      <c r="Z32" s="548" t="s">
        <v>141</v>
      </c>
      <c r="AA32" s="548"/>
      <c r="AB32" s="548"/>
      <c r="AC32" s="548"/>
      <c r="AD32" s="82"/>
      <c r="AE32" s="116">
        <v>0.20599999999999999</v>
      </c>
      <c r="AF32" s="139">
        <v>2283</v>
      </c>
      <c r="AG32" s="117">
        <v>4123</v>
      </c>
      <c r="AH32" s="118">
        <v>1953</v>
      </c>
      <c r="AI32" s="119">
        <v>2170</v>
      </c>
      <c r="AJ32" s="51"/>
    </row>
    <row r="33" spans="3:36" ht="11.1" customHeight="1">
      <c r="C33" s="76"/>
      <c r="D33" s="76"/>
      <c r="E33" s="76"/>
      <c r="F33" s="76"/>
      <c r="G33" s="548" t="s">
        <v>145</v>
      </c>
      <c r="H33" s="548"/>
      <c r="I33" s="548"/>
      <c r="J33" s="548"/>
      <c r="K33" s="82"/>
      <c r="L33" s="90">
        <v>2078</v>
      </c>
      <c r="M33" s="91">
        <v>4169</v>
      </c>
      <c r="N33" s="91">
        <v>2038</v>
      </c>
      <c r="O33" s="90">
        <v>2131</v>
      </c>
      <c r="P33" s="85">
        <f t="shared" si="6"/>
        <v>11516.574585635359</v>
      </c>
      <c r="Q33" s="86">
        <f t="shared" si="7"/>
        <v>2.0062560153994227</v>
      </c>
      <c r="R33" s="85">
        <f t="shared" si="8"/>
        <v>46</v>
      </c>
      <c r="S33" s="85">
        <f t="shared" si="9"/>
        <v>73</v>
      </c>
      <c r="T33" s="78"/>
      <c r="U33" s="51"/>
      <c r="V33" s="61"/>
      <c r="W33" s="76"/>
      <c r="X33" s="76"/>
      <c r="Y33" s="76"/>
      <c r="Z33" s="548" t="s">
        <v>145</v>
      </c>
      <c r="AA33" s="548"/>
      <c r="AB33" s="548"/>
      <c r="AC33" s="548"/>
      <c r="AD33" s="82"/>
      <c r="AE33" s="116">
        <v>0.36199999999999999</v>
      </c>
      <c r="AF33" s="139">
        <v>2032</v>
      </c>
      <c r="AG33" s="117">
        <v>4096</v>
      </c>
      <c r="AH33" s="118">
        <v>1993</v>
      </c>
      <c r="AI33" s="119">
        <v>2103</v>
      </c>
      <c r="AJ33" s="51"/>
    </row>
    <row r="34" spans="3:36" ht="11.1" customHeight="1">
      <c r="C34" s="76"/>
      <c r="D34" s="76"/>
      <c r="E34" s="76"/>
      <c r="F34" s="76"/>
      <c r="G34" s="548" t="s">
        <v>148</v>
      </c>
      <c r="H34" s="548"/>
      <c r="I34" s="548"/>
      <c r="J34" s="548"/>
      <c r="K34" s="82"/>
      <c r="L34" s="90">
        <v>2022</v>
      </c>
      <c r="M34" s="91">
        <v>4152</v>
      </c>
      <c r="N34" s="91">
        <v>2029</v>
      </c>
      <c r="O34" s="90">
        <v>2123</v>
      </c>
      <c r="P34" s="85">
        <f t="shared" si="6"/>
        <v>11762.039660056658</v>
      </c>
      <c r="Q34" s="86">
        <f t="shared" si="7"/>
        <v>2.0534124629080117</v>
      </c>
      <c r="R34" s="85">
        <f t="shared" si="8"/>
        <v>-13</v>
      </c>
      <c r="S34" s="85">
        <f t="shared" si="9"/>
        <v>-38</v>
      </c>
      <c r="T34" s="78"/>
      <c r="U34" s="51"/>
      <c r="V34" s="61"/>
      <c r="W34" s="76"/>
      <c r="X34" s="76"/>
      <c r="Y34" s="76"/>
      <c r="Z34" s="548" t="s">
        <v>148</v>
      </c>
      <c r="AA34" s="548"/>
      <c r="AB34" s="548"/>
      <c r="AC34" s="548"/>
      <c r="AD34" s="82"/>
      <c r="AE34" s="116">
        <v>0.35299999999999998</v>
      </c>
      <c r="AF34" s="139">
        <v>2035</v>
      </c>
      <c r="AG34" s="117">
        <v>4190</v>
      </c>
      <c r="AH34" s="118">
        <v>2046</v>
      </c>
      <c r="AI34" s="119">
        <v>2144</v>
      </c>
      <c r="AJ34" s="51"/>
    </row>
    <row r="35" spans="3:36" ht="11.1" customHeight="1">
      <c r="C35" s="76"/>
      <c r="D35" s="76"/>
      <c r="E35" s="76"/>
      <c r="F35" s="76"/>
      <c r="G35" s="548" t="s">
        <v>151</v>
      </c>
      <c r="H35" s="548"/>
      <c r="I35" s="548"/>
      <c r="J35" s="548"/>
      <c r="K35" s="82"/>
      <c r="L35" s="90">
        <v>2281</v>
      </c>
      <c r="M35" s="91">
        <v>5450</v>
      </c>
      <c r="N35" s="91">
        <v>2679</v>
      </c>
      <c r="O35" s="90">
        <v>2771</v>
      </c>
      <c r="P35" s="85">
        <f t="shared" si="6"/>
        <v>19257.950530035338</v>
      </c>
      <c r="Q35" s="86">
        <f t="shared" si="7"/>
        <v>2.389302937308198</v>
      </c>
      <c r="R35" s="85">
        <f t="shared" si="8"/>
        <v>4</v>
      </c>
      <c r="S35" s="85">
        <f t="shared" si="9"/>
        <v>-15</v>
      </c>
      <c r="T35" s="78"/>
      <c r="U35" s="51"/>
      <c r="V35" s="61"/>
      <c r="W35" s="76"/>
      <c r="X35" s="76"/>
      <c r="Y35" s="76"/>
      <c r="Z35" s="548" t="s">
        <v>151</v>
      </c>
      <c r="AA35" s="548"/>
      <c r="AB35" s="548"/>
      <c r="AC35" s="548"/>
      <c r="AD35" s="82"/>
      <c r="AE35" s="116">
        <v>0.28299999999999997</v>
      </c>
      <c r="AF35" s="139">
        <v>2277</v>
      </c>
      <c r="AG35" s="117">
        <v>5465</v>
      </c>
      <c r="AH35" s="118">
        <v>2691</v>
      </c>
      <c r="AI35" s="119">
        <v>2774</v>
      </c>
      <c r="AJ35" s="51"/>
    </row>
    <row r="36" spans="3:36" ht="7.35" customHeight="1">
      <c r="C36" s="76"/>
      <c r="D36" s="76"/>
      <c r="E36" s="76"/>
      <c r="F36" s="76"/>
      <c r="G36" s="76"/>
      <c r="H36" s="76"/>
      <c r="I36" s="76"/>
      <c r="J36" s="76"/>
      <c r="K36" s="82"/>
      <c r="L36" s="81"/>
      <c r="M36" s="81"/>
      <c r="N36" s="81"/>
      <c r="O36" s="68"/>
      <c r="P36" s="119"/>
      <c r="Q36" s="142"/>
      <c r="R36" s="85"/>
      <c r="S36" s="85"/>
      <c r="T36" s="105"/>
      <c r="V36" s="61"/>
      <c r="W36" s="51"/>
      <c r="X36" s="51"/>
      <c r="Y36" s="51"/>
      <c r="Z36" s="51"/>
      <c r="AA36" s="51"/>
      <c r="AB36" s="51"/>
      <c r="AC36" s="51"/>
      <c r="AD36" s="82"/>
      <c r="AE36" s="121"/>
      <c r="AF36" s="137"/>
      <c r="AG36" s="117"/>
      <c r="AH36" s="129"/>
      <c r="AI36" s="138"/>
    </row>
    <row r="37" spans="3:36" s="66" customFormat="1" ht="11.1" customHeight="1">
      <c r="C37" s="550" t="s">
        <v>191</v>
      </c>
      <c r="D37" s="550"/>
      <c r="E37" s="550"/>
      <c r="F37" s="550"/>
      <c r="G37" s="550"/>
      <c r="H37" s="550"/>
      <c r="I37" s="550"/>
      <c r="J37" s="550"/>
      <c r="K37" s="89"/>
      <c r="L37" s="81">
        <v>16798</v>
      </c>
      <c r="M37" s="81">
        <v>33914</v>
      </c>
      <c r="N37" s="81">
        <v>16247</v>
      </c>
      <c r="O37" s="81">
        <v>17667</v>
      </c>
      <c r="P37" s="69">
        <f t="shared" ref="P37:P44" si="10">SUM(M37/AE37)</f>
        <v>13939.169749280725</v>
      </c>
      <c r="Q37" s="70">
        <f t="shared" ref="Q37:Q44" si="11">SUM(M37/L37)</f>
        <v>2.0189308250982259</v>
      </c>
      <c r="R37" s="69">
        <f t="shared" ref="R37:R44" si="12">SUM(L37-AF37)</f>
        <v>-61</v>
      </c>
      <c r="S37" s="69">
        <f t="shared" ref="S37:S44" si="13">SUM(M37-AG37)</f>
        <v>-307</v>
      </c>
      <c r="T37" s="136"/>
      <c r="V37" s="73"/>
      <c r="W37" s="550" t="s">
        <v>191</v>
      </c>
      <c r="X37" s="550"/>
      <c r="Y37" s="550"/>
      <c r="Z37" s="550"/>
      <c r="AA37" s="550"/>
      <c r="AB37" s="550"/>
      <c r="AC37" s="550"/>
      <c r="AD37" s="89"/>
      <c r="AE37" s="112">
        <v>2.4329999999999998</v>
      </c>
      <c r="AF37" s="137">
        <v>16859</v>
      </c>
      <c r="AG37" s="63">
        <v>34221</v>
      </c>
      <c r="AH37" s="129">
        <v>16377</v>
      </c>
      <c r="AI37" s="138">
        <v>17844</v>
      </c>
    </row>
    <row r="38" spans="3:36" ht="11.1" customHeight="1">
      <c r="C38" s="76"/>
      <c r="D38" s="76"/>
      <c r="E38" s="76"/>
      <c r="F38" s="76"/>
      <c r="G38" s="548" t="s">
        <v>140</v>
      </c>
      <c r="H38" s="548"/>
      <c r="I38" s="548"/>
      <c r="J38" s="548"/>
      <c r="K38" s="82"/>
      <c r="L38" s="90">
        <v>2073</v>
      </c>
      <c r="M38" s="91">
        <v>4192</v>
      </c>
      <c r="N38" s="91">
        <v>2017</v>
      </c>
      <c r="O38" s="90">
        <v>2175</v>
      </c>
      <c r="P38" s="85">
        <f t="shared" si="10"/>
        <v>15525.925925925925</v>
      </c>
      <c r="Q38" s="86">
        <f t="shared" si="11"/>
        <v>2.0221900627110467</v>
      </c>
      <c r="R38" s="85">
        <f t="shared" si="12"/>
        <v>1</v>
      </c>
      <c r="S38" s="85">
        <f t="shared" si="13"/>
        <v>-3</v>
      </c>
      <c r="T38" s="78"/>
      <c r="U38" s="51"/>
      <c r="V38" s="61"/>
      <c r="W38" s="76"/>
      <c r="X38" s="76"/>
      <c r="Y38" s="76"/>
      <c r="Z38" s="548" t="s">
        <v>140</v>
      </c>
      <c r="AA38" s="548"/>
      <c r="AB38" s="548"/>
      <c r="AC38" s="548"/>
      <c r="AD38" s="82"/>
      <c r="AE38" s="116">
        <v>0.27</v>
      </c>
      <c r="AF38" s="139">
        <v>2072</v>
      </c>
      <c r="AG38" s="117">
        <v>4195</v>
      </c>
      <c r="AH38" s="118">
        <v>2011</v>
      </c>
      <c r="AI38" s="119">
        <v>2184</v>
      </c>
      <c r="AJ38" s="51"/>
    </row>
    <row r="39" spans="3:36" ht="11.1" customHeight="1">
      <c r="C39" s="76"/>
      <c r="D39" s="76"/>
      <c r="E39" s="76"/>
      <c r="F39" s="76"/>
      <c r="G39" s="548" t="s">
        <v>141</v>
      </c>
      <c r="H39" s="548"/>
      <c r="I39" s="548"/>
      <c r="J39" s="548"/>
      <c r="K39" s="82"/>
      <c r="L39" s="90">
        <v>3055</v>
      </c>
      <c r="M39" s="91">
        <v>6494</v>
      </c>
      <c r="N39" s="91">
        <v>3176</v>
      </c>
      <c r="O39" s="90">
        <v>3318</v>
      </c>
      <c r="P39" s="85">
        <f t="shared" si="10"/>
        <v>15535.885167464116</v>
      </c>
      <c r="Q39" s="86">
        <f t="shared" si="11"/>
        <v>2.12569558101473</v>
      </c>
      <c r="R39" s="85">
        <f t="shared" si="12"/>
        <v>-81</v>
      </c>
      <c r="S39" s="85">
        <f t="shared" si="13"/>
        <v>-150</v>
      </c>
      <c r="T39" s="78"/>
      <c r="U39" s="51"/>
      <c r="V39" s="61"/>
      <c r="W39" s="76"/>
      <c r="X39" s="76"/>
      <c r="Y39" s="76"/>
      <c r="Z39" s="548" t="s">
        <v>141</v>
      </c>
      <c r="AA39" s="548"/>
      <c r="AB39" s="548"/>
      <c r="AC39" s="548"/>
      <c r="AD39" s="82"/>
      <c r="AE39" s="116">
        <v>0.41799999999999998</v>
      </c>
      <c r="AF39" s="139">
        <v>3136</v>
      </c>
      <c r="AG39" s="117">
        <v>6644</v>
      </c>
      <c r="AH39" s="118">
        <v>3233</v>
      </c>
      <c r="AI39" s="119">
        <v>3411</v>
      </c>
      <c r="AJ39" s="51"/>
    </row>
    <row r="40" spans="3:36" ht="11.1" customHeight="1">
      <c r="C40" s="76"/>
      <c r="D40" s="76"/>
      <c r="E40" s="76"/>
      <c r="F40" s="76"/>
      <c r="G40" s="548" t="s">
        <v>145</v>
      </c>
      <c r="H40" s="548"/>
      <c r="I40" s="548"/>
      <c r="J40" s="548"/>
      <c r="K40" s="82"/>
      <c r="L40" s="90">
        <v>2432</v>
      </c>
      <c r="M40" s="91">
        <v>4597</v>
      </c>
      <c r="N40" s="91">
        <v>2090</v>
      </c>
      <c r="O40" s="90">
        <v>2507</v>
      </c>
      <c r="P40" s="85">
        <f t="shared" si="10"/>
        <v>14188.271604938271</v>
      </c>
      <c r="Q40" s="86">
        <f t="shared" si="11"/>
        <v>1.8902138157894737</v>
      </c>
      <c r="R40" s="85">
        <f t="shared" si="12"/>
        <v>-14</v>
      </c>
      <c r="S40" s="85">
        <f t="shared" si="13"/>
        <v>-88</v>
      </c>
      <c r="T40" s="78"/>
      <c r="U40" s="51"/>
      <c r="V40" s="61"/>
      <c r="W40" s="76"/>
      <c r="X40" s="76"/>
      <c r="Y40" s="76"/>
      <c r="Z40" s="548" t="s">
        <v>145</v>
      </c>
      <c r="AA40" s="548"/>
      <c r="AB40" s="548"/>
      <c r="AC40" s="548"/>
      <c r="AD40" s="82"/>
      <c r="AE40" s="116">
        <v>0.32400000000000001</v>
      </c>
      <c r="AF40" s="139">
        <v>2446</v>
      </c>
      <c r="AG40" s="117">
        <v>4685</v>
      </c>
      <c r="AH40" s="118">
        <v>2151</v>
      </c>
      <c r="AI40" s="119">
        <v>2534</v>
      </c>
      <c r="AJ40" s="51"/>
    </row>
    <row r="41" spans="3:36" ht="11.1" customHeight="1">
      <c r="C41" s="76"/>
      <c r="D41" s="76"/>
      <c r="E41" s="76"/>
      <c r="F41" s="76"/>
      <c r="G41" s="548" t="s">
        <v>148</v>
      </c>
      <c r="H41" s="548"/>
      <c r="I41" s="548"/>
      <c r="J41" s="548"/>
      <c r="K41" s="82"/>
      <c r="L41" s="90">
        <v>1447</v>
      </c>
      <c r="M41" s="91">
        <v>2584</v>
      </c>
      <c r="N41" s="91">
        <v>1263</v>
      </c>
      <c r="O41" s="90">
        <v>1321</v>
      </c>
      <c r="P41" s="85">
        <f t="shared" si="10"/>
        <v>11535.714285714286</v>
      </c>
      <c r="Q41" s="86">
        <f t="shared" si="11"/>
        <v>1.7857636489288182</v>
      </c>
      <c r="R41" s="85">
        <f t="shared" si="12"/>
        <v>35</v>
      </c>
      <c r="S41" s="85">
        <f t="shared" si="13"/>
        <v>35</v>
      </c>
      <c r="T41" s="78"/>
      <c r="U41" s="51"/>
      <c r="V41" s="61"/>
      <c r="W41" s="76"/>
      <c r="X41" s="76"/>
      <c r="Y41" s="76"/>
      <c r="Z41" s="548" t="s">
        <v>148</v>
      </c>
      <c r="AA41" s="548"/>
      <c r="AB41" s="548"/>
      <c r="AC41" s="548"/>
      <c r="AD41" s="82"/>
      <c r="AE41" s="116">
        <v>0.224</v>
      </c>
      <c r="AF41" s="139">
        <v>1412</v>
      </c>
      <c r="AG41" s="117">
        <v>2549</v>
      </c>
      <c r="AH41" s="118">
        <v>1234</v>
      </c>
      <c r="AI41" s="119">
        <v>1315</v>
      </c>
      <c r="AJ41" s="51"/>
    </row>
    <row r="42" spans="3:36" ht="11.1" customHeight="1">
      <c r="C42" s="76"/>
      <c r="D42" s="76"/>
      <c r="E42" s="76"/>
      <c r="F42" s="76"/>
      <c r="G42" s="548" t="s">
        <v>151</v>
      </c>
      <c r="H42" s="548"/>
      <c r="I42" s="548"/>
      <c r="J42" s="548"/>
      <c r="K42" s="82"/>
      <c r="L42" s="90">
        <v>1919</v>
      </c>
      <c r="M42" s="91">
        <v>3718</v>
      </c>
      <c r="N42" s="91">
        <v>1732</v>
      </c>
      <c r="O42" s="90">
        <v>1986</v>
      </c>
      <c r="P42" s="85">
        <f t="shared" si="10"/>
        <v>10592.592592592593</v>
      </c>
      <c r="Q42" s="86">
        <f t="shared" si="11"/>
        <v>1.9374674309536217</v>
      </c>
      <c r="R42" s="85">
        <f t="shared" si="12"/>
        <v>-12</v>
      </c>
      <c r="S42" s="85">
        <f t="shared" si="13"/>
        <v>-22</v>
      </c>
      <c r="T42" s="78"/>
      <c r="U42" s="51"/>
      <c r="V42" s="61"/>
      <c r="W42" s="76"/>
      <c r="X42" s="76"/>
      <c r="Y42" s="76"/>
      <c r="Z42" s="548" t="s">
        <v>151</v>
      </c>
      <c r="AA42" s="548"/>
      <c r="AB42" s="548"/>
      <c r="AC42" s="548"/>
      <c r="AD42" s="82"/>
      <c r="AE42" s="116">
        <v>0.35099999999999998</v>
      </c>
      <c r="AF42" s="139">
        <v>1931</v>
      </c>
      <c r="AG42" s="117">
        <v>3740</v>
      </c>
      <c r="AH42" s="118">
        <v>1751</v>
      </c>
      <c r="AI42" s="119">
        <v>1989</v>
      </c>
      <c r="AJ42" s="51"/>
    </row>
    <row r="43" spans="3:36" ht="11.1" customHeight="1">
      <c r="C43" s="76"/>
      <c r="D43" s="76"/>
      <c r="E43" s="76"/>
      <c r="F43" s="76"/>
      <c r="G43" s="548" t="s">
        <v>152</v>
      </c>
      <c r="H43" s="548"/>
      <c r="I43" s="548"/>
      <c r="J43" s="548"/>
      <c r="K43" s="82"/>
      <c r="L43" s="90">
        <v>3105</v>
      </c>
      <c r="M43" s="91">
        <v>6228</v>
      </c>
      <c r="N43" s="91">
        <v>2953</v>
      </c>
      <c r="O43" s="90">
        <v>3275</v>
      </c>
      <c r="P43" s="85">
        <f t="shared" si="10"/>
        <v>14058.690744920994</v>
      </c>
      <c r="Q43" s="86">
        <f t="shared" si="11"/>
        <v>2.0057971014492755</v>
      </c>
      <c r="R43" s="85">
        <f t="shared" si="12"/>
        <v>21</v>
      </c>
      <c r="S43" s="85">
        <f t="shared" si="13"/>
        <v>-1</v>
      </c>
      <c r="T43" s="78"/>
      <c r="U43" s="51"/>
      <c r="V43" s="61"/>
      <c r="W43" s="76"/>
      <c r="X43" s="76"/>
      <c r="Y43" s="76"/>
      <c r="Z43" s="548" t="s">
        <v>152</v>
      </c>
      <c r="AA43" s="548"/>
      <c r="AB43" s="548"/>
      <c r="AC43" s="548"/>
      <c r="AD43" s="82"/>
      <c r="AE43" s="116">
        <v>0.443</v>
      </c>
      <c r="AF43" s="139">
        <v>3084</v>
      </c>
      <c r="AG43" s="117">
        <v>6229</v>
      </c>
      <c r="AH43" s="118">
        <v>2952</v>
      </c>
      <c r="AI43" s="119">
        <v>3277</v>
      </c>
      <c r="AJ43" s="51"/>
    </row>
    <row r="44" spans="3:36" ht="11.1" customHeight="1">
      <c r="C44" s="76"/>
      <c r="D44" s="76"/>
      <c r="E44" s="76"/>
      <c r="F44" s="76"/>
      <c r="G44" s="548" t="s">
        <v>170</v>
      </c>
      <c r="H44" s="548"/>
      <c r="I44" s="548"/>
      <c r="J44" s="548"/>
      <c r="K44" s="82"/>
      <c r="L44" s="90">
        <v>2767</v>
      </c>
      <c r="M44" s="91">
        <v>6101</v>
      </c>
      <c r="N44" s="91">
        <v>3016</v>
      </c>
      <c r="O44" s="90">
        <v>3085</v>
      </c>
      <c r="P44" s="85">
        <f t="shared" si="10"/>
        <v>15138.957816377171</v>
      </c>
      <c r="Q44" s="86">
        <f t="shared" si="11"/>
        <v>2.204915070473437</v>
      </c>
      <c r="R44" s="85">
        <f t="shared" si="12"/>
        <v>-11</v>
      </c>
      <c r="S44" s="85">
        <f t="shared" si="13"/>
        <v>-78</v>
      </c>
      <c r="T44" s="78"/>
      <c r="U44" s="51"/>
      <c r="V44" s="61"/>
      <c r="W44" s="76"/>
      <c r="X44" s="76"/>
      <c r="Y44" s="76"/>
      <c r="Z44" s="548" t="s">
        <v>170</v>
      </c>
      <c r="AA44" s="548"/>
      <c r="AB44" s="548"/>
      <c r="AC44" s="548"/>
      <c r="AD44" s="82"/>
      <c r="AE44" s="116">
        <v>0.40300000000000002</v>
      </c>
      <c r="AF44" s="139">
        <v>2778</v>
      </c>
      <c r="AG44" s="117">
        <v>6179</v>
      </c>
      <c r="AH44" s="118">
        <v>3045</v>
      </c>
      <c r="AI44" s="119">
        <v>3134</v>
      </c>
      <c r="AJ44" s="51"/>
    </row>
    <row r="45" spans="3:36" ht="7.35" customHeight="1">
      <c r="C45" s="76"/>
      <c r="D45" s="76"/>
      <c r="E45" s="76"/>
      <c r="F45" s="76"/>
      <c r="G45" s="76"/>
      <c r="H45" s="76"/>
      <c r="I45" s="76"/>
      <c r="J45" s="76"/>
      <c r="K45" s="82"/>
      <c r="L45" s="81"/>
      <c r="M45" s="81"/>
      <c r="N45" s="81"/>
      <c r="O45" s="68"/>
      <c r="P45" s="119"/>
      <c r="Q45" s="142"/>
      <c r="R45" s="85"/>
      <c r="S45" s="85"/>
      <c r="T45" s="105"/>
      <c r="V45" s="61"/>
      <c r="W45" s="51"/>
      <c r="X45" s="51"/>
      <c r="Y45" s="51"/>
      <c r="Z45" s="51"/>
      <c r="AA45" s="51"/>
      <c r="AB45" s="51"/>
      <c r="AC45" s="51"/>
      <c r="AD45" s="82"/>
      <c r="AE45" s="121"/>
      <c r="AF45" s="137"/>
      <c r="AG45" s="117"/>
      <c r="AH45" s="129"/>
      <c r="AI45" s="138"/>
    </row>
    <row r="46" spans="3:36" s="66" customFormat="1" ht="11.1" customHeight="1">
      <c r="C46" s="566" t="s">
        <v>192</v>
      </c>
      <c r="D46" s="566"/>
      <c r="E46" s="566"/>
      <c r="F46" s="566"/>
      <c r="G46" s="566"/>
      <c r="H46" s="566"/>
      <c r="I46" s="566"/>
      <c r="J46" s="566"/>
      <c r="K46" s="89"/>
      <c r="L46" s="93">
        <v>6</v>
      </c>
      <c r="M46" s="94">
        <v>13</v>
      </c>
      <c r="N46" s="94">
        <v>6</v>
      </c>
      <c r="O46" s="93">
        <v>7</v>
      </c>
      <c r="P46" s="69">
        <f>SUM(M46/AE46)</f>
        <v>6500</v>
      </c>
      <c r="Q46" s="70">
        <f>SUM(M46/L46)</f>
        <v>2.1666666666666665</v>
      </c>
      <c r="R46" s="69">
        <f>SUM(L46-AF46)</f>
        <v>0</v>
      </c>
      <c r="S46" s="69">
        <f>SUM(M46-AG46)</f>
        <v>0</v>
      </c>
      <c r="T46" s="136"/>
      <c r="V46" s="73"/>
      <c r="W46" s="550" t="s">
        <v>192</v>
      </c>
      <c r="X46" s="550"/>
      <c r="Y46" s="550"/>
      <c r="Z46" s="550"/>
      <c r="AA46" s="550"/>
      <c r="AB46" s="550"/>
      <c r="AC46" s="550"/>
      <c r="AD46" s="89"/>
      <c r="AE46" s="112">
        <v>2E-3</v>
      </c>
      <c r="AF46" s="137">
        <v>6</v>
      </c>
      <c r="AG46" s="63">
        <v>13</v>
      </c>
      <c r="AH46" s="129">
        <v>6</v>
      </c>
      <c r="AI46" s="138">
        <v>7</v>
      </c>
    </row>
    <row r="47" spans="3:36" ht="7.35" customHeight="1">
      <c r="C47" s="76"/>
      <c r="D47" s="76"/>
      <c r="E47" s="76"/>
      <c r="F47" s="76"/>
      <c r="G47" s="76"/>
      <c r="H47" s="76"/>
      <c r="I47" s="76"/>
      <c r="J47" s="76"/>
      <c r="K47" s="82"/>
      <c r="L47" s="81"/>
      <c r="M47" s="81"/>
      <c r="N47" s="81"/>
      <c r="O47" s="68"/>
      <c r="P47" s="119"/>
      <c r="Q47" s="142"/>
      <c r="R47" s="85"/>
      <c r="S47" s="85"/>
      <c r="T47" s="105"/>
      <c r="V47" s="61"/>
      <c r="W47" s="51"/>
      <c r="X47" s="51"/>
      <c r="Y47" s="51"/>
      <c r="Z47" s="51"/>
      <c r="AA47" s="51"/>
      <c r="AB47" s="51"/>
      <c r="AC47" s="51"/>
      <c r="AD47" s="82"/>
      <c r="AE47" s="121"/>
      <c r="AF47" s="137"/>
      <c r="AG47" s="117"/>
      <c r="AH47" s="129"/>
      <c r="AI47" s="138"/>
    </row>
    <row r="48" spans="3:36" s="66" customFormat="1" ht="11.1" customHeight="1">
      <c r="C48" s="566" t="s">
        <v>193</v>
      </c>
      <c r="D48" s="566"/>
      <c r="E48" s="566"/>
      <c r="F48" s="566"/>
      <c r="G48" s="566"/>
      <c r="H48" s="566"/>
      <c r="I48" s="566"/>
      <c r="J48" s="566"/>
      <c r="K48" s="89"/>
      <c r="L48" s="81">
        <v>9327</v>
      </c>
      <c r="M48" s="81">
        <v>21927</v>
      </c>
      <c r="N48" s="81">
        <v>10826</v>
      </c>
      <c r="O48" s="81">
        <v>11101</v>
      </c>
      <c r="P48" s="69">
        <f t="shared" ref="P48:P54" si="14">SUM(M48/AE48)</f>
        <v>12054.425508521164</v>
      </c>
      <c r="Q48" s="70">
        <f t="shared" ref="Q48:Q54" si="15">SUM(M48/L48)</f>
        <v>2.3509166934705692</v>
      </c>
      <c r="R48" s="69">
        <f t="shared" ref="R48:R54" si="16">SUM(L48-AF48)</f>
        <v>94</v>
      </c>
      <c r="S48" s="69">
        <f t="shared" ref="S48:S54" si="17">SUM(M48-AG48)</f>
        <v>93</v>
      </c>
      <c r="T48" s="136"/>
      <c r="V48" s="73"/>
      <c r="W48" s="550" t="s">
        <v>193</v>
      </c>
      <c r="X48" s="550"/>
      <c r="Y48" s="550"/>
      <c r="Z48" s="550"/>
      <c r="AA48" s="550"/>
      <c r="AB48" s="550"/>
      <c r="AC48" s="550"/>
      <c r="AD48" s="89"/>
      <c r="AE48" s="112">
        <v>1.8190000000000002</v>
      </c>
      <c r="AF48" s="137">
        <v>9233</v>
      </c>
      <c r="AG48" s="63">
        <v>21834</v>
      </c>
      <c r="AH48" s="129">
        <v>10809</v>
      </c>
      <c r="AI48" s="138">
        <v>11025</v>
      </c>
    </row>
    <row r="49" spans="3:36" ht="11.1" customHeight="1">
      <c r="C49" s="76"/>
      <c r="D49" s="76"/>
      <c r="E49" s="76"/>
      <c r="F49" s="76"/>
      <c r="G49" s="548" t="s">
        <v>140</v>
      </c>
      <c r="H49" s="548"/>
      <c r="I49" s="548"/>
      <c r="J49" s="548"/>
      <c r="K49" s="82"/>
      <c r="L49" s="90">
        <v>1796</v>
      </c>
      <c r="M49" s="91">
        <v>4018</v>
      </c>
      <c r="N49" s="91">
        <v>2014</v>
      </c>
      <c r="O49" s="90">
        <v>2004</v>
      </c>
      <c r="P49" s="85">
        <f t="shared" si="14"/>
        <v>14664.233576642335</v>
      </c>
      <c r="Q49" s="86">
        <f t="shared" si="15"/>
        <v>2.2371937639198216</v>
      </c>
      <c r="R49" s="85">
        <f t="shared" si="16"/>
        <v>33</v>
      </c>
      <c r="S49" s="85">
        <f t="shared" si="17"/>
        <v>62</v>
      </c>
      <c r="T49" s="78"/>
      <c r="U49" s="51"/>
      <c r="V49" s="61"/>
      <c r="W49" s="76"/>
      <c r="X49" s="76"/>
      <c r="Y49" s="76"/>
      <c r="Z49" s="548" t="s">
        <v>140</v>
      </c>
      <c r="AA49" s="548"/>
      <c r="AB49" s="548"/>
      <c r="AC49" s="548"/>
      <c r="AD49" s="82"/>
      <c r="AE49" s="116">
        <v>0.27400000000000002</v>
      </c>
      <c r="AF49" s="139">
        <v>1763</v>
      </c>
      <c r="AG49" s="117">
        <v>3956</v>
      </c>
      <c r="AH49" s="118">
        <v>1981</v>
      </c>
      <c r="AI49" s="119">
        <v>1975</v>
      </c>
      <c r="AJ49" s="51"/>
    </row>
    <row r="50" spans="3:36" ht="11.1" customHeight="1">
      <c r="C50" s="76"/>
      <c r="D50" s="76"/>
      <c r="E50" s="76"/>
      <c r="F50" s="76"/>
      <c r="G50" s="548" t="s">
        <v>141</v>
      </c>
      <c r="H50" s="548"/>
      <c r="I50" s="548"/>
      <c r="J50" s="548"/>
      <c r="K50" s="82"/>
      <c r="L50" s="90">
        <v>1201</v>
      </c>
      <c r="M50" s="91">
        <v>2943</v>
      </c>
      <c r="N50" s="91">
        <v>1450</v>
      </c>
      <c r="O50" s="90">
        <v>1493</v>
      </c>
      <c r="P50" s="85">
        <f t="shared" si="14"/>
        <v>8918.181818181818</v>
      </c>
      <c r="Q50" s="86">
        <f t="shared" si="15"/>
        <v>2.4504579517069107</v>
      </c>
      <c r="R50" s="85">
        <f t="shared" si="16"/>
        <v>11</v>
      </c>
      <c r="S50" s="85">
        <f t="shared" si="17"/>
        <v>-3</v>
      </c>
      <c r="T50" s="78"/>
      <c r="U50" s="51"/>
      <c r="V50" s="61"/>
      <c r="W50" s="76"/>
      <c r="X50" s="76"/>
      <c r="Y50" s="76"/>
      <c r="Z50" s="548" t="s">
        <v>141</v>
      </c>
      <c r="AA50" s="548"/>
      <c r="AB50" s="548"/>
      <c r="AC50" s="548"/>
      <c r="AD50" s="82"/>
      <c r="AE50" s="116">
        <v>0.33</v>
      </c>
      <c r="AF50" s="139">
        <v>1190</v>
      </c>
      <c r="AG50" s="117">
        <v>2946</v>
      </c>
      <c r="AH50" s="118">
        <v>1449</v>
      </c>
      <c r="AI50" s="119">
        <v>1497</v>
      </c>
      <c r="AJ50" s="51"/>
    </row>
    <row r="51" spans="3:36" ht="11.1" customHeight="1">
      <c r="C51" s="76"/>
      <c r="D51" s="76"/>
      <c r="E51" s="76"/>
      <c r="F51" s="76"/>
      <c r="G51" s="548" t="s">
        <v>145</v>
      </c>
      <c r="H51" s="548"/>
      <c r="I51" s="548"/>
      <c r="J51" s="548"/>
      <c r="K51" s="82"/>
      <c r="L51" s="90">
        <v>1635</v>
      </c>
      <c r="M51" s="91">
        <v>3727</v>
      </c>
      <c r="N51" s="91">
        <v>1838</v>
      </c>
      <c r="O51" s="90">
        <v>1889</v>
      </c>
      <c r="P51" s="85">
        <f t="shared" si="14"/>
        <v>12506.711409395974</v>
      </c>
      <c r="Q51" s="86">
        <f t="shared" si="15"/>
        <v>2.2795107033639144</v>
      </c>
      <c r="R51" s="85">
        <f t="shared" si="16"/>
        <v>-1</v>
      </c>
      <c r="S51" s="85">
        <f t="shared" si="17"/>
        <v>-40</v>
      </c>
      <c r="T51" s="78"/>
      <c r="U51" s="51"/>
      <c r="V51" s="61"/>
      <c r="W51" s="76"/>
      <c r="X51" s="76"/>
      <c r="Y51" s="76"/>
      <c r="Z51" s="548" t="s">
        <v>145</v>
      </c>
      <c r="AA51" s="548"/>
      <c r="AB51" s="548"/>
      <c r="AC51" s="548"/>
      <c r="AD51" s="82"/>
      <c r="AE51" s="116">
        <v>0.29799999999999999</v>
      </c>
      <c r="AF51" s="139">
        <v>1636</v>
      </c>
      <c r="AG51" s="117">
        <v>3767</v>
      </c>
      <c r="AH51" s="118">
        <v>1880</v>
      </c>
      <c r="AI51" s="119">
        <v>1887</v>
      </c>
      <c r="AJ51" s="51"/>
    </row>
    <row r="52" spans="3:36" ht="11.1" customHeight="1">
      <c r="C52" s="76"/>
      <c r="D52" s="76"/>
      <c r="E52" s="76"/>
      <c r="F52" s="76"/>
      <c r="G52" s="548" t="s">
        <v>148</v>
      </c>
      <c r="H52" s="548"/>
      <c r="I52" s="548"/>
      <c r="J52" s="548"/>
      <c r="K52" s="82"/>
      <c r="L52" s="90">
        <v>1417</v>
      </c>
      <c r="M52" s="91">
        <v>3558</v>
      </c>
      <c r="N52" s="91">
        <v>1745</v>
      </c>
      <c r="O52" s="90">
        <v>1813</v>
      </c>
      <c r="P52" s="85">
        <f t="shared" si="14"/>
        <v>10136.752136752137</v>
      </c>
      <c r="Q52" s="86">
        <f t="shared" si="15"/>
        <v>2.5109386026817218</v>
      </c>
      <c r="R52" s="85">
        <f t="shared" si="16"/>
        <v>39</v>
      </c>
      <c r="S52" s="85">
        <f t="shared" si="17"/>
        <v>57</v>
      </c>
      <c r="T52" s="78"/>
      <c r="U52" s="51"/>
      <c r="V52" s="61"/>
      <c r="W52" s="76"/>
      <c r="X52" s="76"/>
      <c r="Y52" s="76"/>
      <c r="Z52" s="548" t="s">
        <v>148</v>
      </c>
      <c r="AA52" s="548"/>
      <c r="AB52" s="548"/>
      <c r="AC52" s="548"/>
      <c r="AD52" s="82"/>
      <c r="AE52" s="116">
        <v>0.35099999999999998</v>
      </c>
      <c r="AF52" s="139">
        <v>1378</v>
      </c>
      <c r="AG52" s="117">
        <v>3501</v>
      </c>
      <c r="AH52" s="118">
        <v>1723</v>
      </c>
      <c r="AI52" s="119">
        <v>1778</v>
      </c>
      <c r="AJ52" s="51"/>
    </row>
    <row r="53" spans="3:36" ht="11.1" customHeight="1">
      <c r="C53" s="76"/>
      <c r="D53" s="76"/>
      <c r="E53" s="76"/>
      <c r="F53" s="76"/>
      <c r="G53" s="548" t="s">
        <v>151</v>
      </c>
      <c r="H53" s="548"/>
      <c r="I53" s="548"/>
      <c r="J53" s="548"/>
      <c r="K53" s="82"/>
      <c r="L53" s="90">
        <v>2116</v>
      </c>
      <c r="M53" s="91">
        <v>4957</v>
      </c>
      <c r="N53" s="91">
        <v>2437</v>
      </c>
      <c r="O53" s="90">
        <v>2520</v>
      </c>
      <c r="P53" s="85">
        <f t="shared" si="14"/>
        <v>12942.558746736293</v>
      </c>
      <c r="Q53" s="86">
        <f t="shared" si="15"/>
        <v>2.3426275992438566</v>
      </c>
      <c r="R53" s="85">
        <f t="shared" si="16"/>
        <v>3</v>
      </c>
      <c r="S53" s="85">
        <f t="shared" si="17"/>
        <v>-7</v>
      </c>
      <c r="T53" s="78"/>
      <c r="U53" s="51"/>
      <c r="V53" s="61"/>
      <c r="W53" s="76"/>
      <c r="X53" s="76"/>
      <c r="Y53" s="76"/>
      <c r="Z53" s="548" t="s">
        <v>151</v>
      </c>
      <c r="AA53" s="548"/>
      <c r="AB53" s="548"/>
      <c r="AC53" s="548"/>
      <c r="AD53" s="82"/>
      <c r="AE53" s="116">
        <v>0.38300000000000001</v>
      </c>
      <c r="AF53" s="139">
        <v>2113</v>
      </c>
      <c r="AG53" s="117">
        <v>4964</v>
      </c>
      <c r="AH53" s="118">
        <v>2434</v>
      </c>
      <c r="AI53" s="119">
        <v>2530</v>
      </c>
      <c r="AJ53" s="51"/>
    </row>
    <row r="54" spans="3:36" ht="11.1" customHeight="1">
      <c r="C54" s="76"/>
      <c r="D54" s="76"/>
      <c r="E54" s="76"/>
      <c r="F54" s="76"/>
      <c r="G54" s="548" t="s">
        <v>152</v>
      </c>
      <c r="H54" s="548"/>
      <c r="I54" s="548"/>
      <c r="J54" s="548"/>
      <c r="K54" s="82"/>
      <c r="L54" s="90">
        <v>1162</v>
      </c>
      <c r="M54" s="91">
        <v>2724</v>
      </c>
      <c r="N54" s="91">
        <v>1342</v>
      </c>
      <c r="O54" s="90">
        <v>1382</v>
      </c>
      <c r="P54" s="85">
        <f t="shared" si="14"/>
        <v>14885.245901639344</v>
      </c>
      <c r="Q54" s="86">
        <f t="shared" si="15"/>
        <v>2.3442340791738383</v>
      </c>
      <c r="R54" s="85">
        <f t="shared" si="16"/>
        <v>9</v>
      </c>
      <c r="S54" s="85">
        <f t="shared" si="17"/>
        <v>24</v>
      </c>
      <c r="T54" s="78"/>
      <c r="U54" s="51"/>
      <c r="V54" s="61"/>
      <c r="W54" s="76"/>
      <c r="X54" s="76"/>
      <c r="Y54" s="76"/>
      <c r="Z54" s="548" t="s">
        <v>152</v>
      </c>
      <c r="AA54" s="548"/>
      <c r="AB54" s="548"/>
      <c r="AC54" s="548"/>
      <c r="AD54" s="82"/>
      <c r="AE54" s="116">
        <v>0.183</v>
      </c>
      <c r="AF54" s="139">
        <v>1153</v>
      </c>
      <c r="AG54" s="117">
        <v>2700</v>
      </c>
      <c r="AH54" s="118">
        <v>1342</v>
      </c>
      <c r="AI54" s="119">
        <v>1358</v>
      </c>
      <c r="AJ54" s="51"/>
    </row>
    <row r="55" spans="3:36" ht="7.35" customHeight="1">
      <c r="K55" s="82"/>
      <c r="L55" s="81"/>
      <c r="M55" s="81"/>
      <c r="N55" s="81"/>
      <c r="O55" s="68"/>
      <c r="P55" s="119"/>
      <c r="Q55" s="142"/>
      <c r="R55" s="85"/>
      <c r="S55" s="85"/>
      <c r="T55" s="105"/>
      <c r="V55" s="61"/>
      <c r="W55" s="51"/>
      <c r="X55" s="51"/>
      <c r="Y55" s="51"/>
      <c r="Z55" s="51"/>
      <c r="AA55" s="51"/>
      <c r="AB55" s="51"/>
      <c r="AC55" s="51"/>
      <c r="AD55" s="82"/>
      <c r="AE55" s="121"/>
      <c r="AF55" s="137"/>
      <c r="AG55" s="117"/>
      <c r="AH55" s="129"/>
      <c r="AI55" s="138"/>
    </row>
    <row r="56" spans="3:36" s="66" customFormat="1" ht="11.1" customHeight="1">
      <c r="C56" s="550" t="s">
        <v>194</v>
      </c>
      <c r="D56" s="550"/>
      <c r="E56" s="550"/>
      <c r="F56" s="550"/>
      <c r="G56" s="550"/>
      <c r="H56" s="550"/>
      <c r="I56" s="550"/>
      <c r="J56" s="550"/>
      <c r="K56" s="89"/>
      <c r="L56" s="81">
        <v>11684</v>
      </c>
      <c r="M56" s="81">
        <v>26762</v>
      </c>
      <c r="N56" s="81">
        <v>13246</v>
      </c>
      <c r="O56" s="81">
        <v>13516</v>
      </c>
      <c r="P56" s="69">
        <f t="shared" ref="P56:P62" si="18">SUM(M56/AE56)</f>
        <v>14851.276359600444</v>
      </c>
      <c r="Q56" s="70">
        <f t="shared" ref="Q56:Q62" si="19">SUM(M56/L56)</f>
        <v>2.2904827114002053</v>
      </c>
      <c r="R56" s="69">
        <f t="shared" ref="R56:R62" si="20">SUM(L56-AF56)</f>
        <v>110</v>
      </c>
      <c r="S56" s="69">
        <f t="shared" ref="S56:S62" si="21">SUM(M56-AG56)</f>
        <v>134</v>
      </c>
      <c r="T56" s="136"/>
      <c r="V56" s="73"/>
      <c r="W56" s="550" t="s">
        <v>194</v>
      </c>
      <c r="X56" s="550"/>
      <c r="Y56" s="550"/>
      <c r="Z56" s="550"/>
      <c r="AA56" s="550"/>
      <c r="AB56" s="550"/>
      <c r="AC56" s="550"/>
      <c r="AD56" s="89"/>
      <c r="AE56" s="112">
        <v>1.802</v>
      </c>
      <c r="AF56" s="137">
        <v>11574</v>
      </c>
      <c r="AG56" s="63">
        <v>26628</v>
      </c>
      <c r="AH56" s="129">
        <v>13161</v>
      </c>
      <c r="AI56" s="138">
        <v>13467</v>
      </c>
    </row>
    <row r="57" spans="3:36" ht="11.1" customHeight="1">
      <c r="C57" s="76"/>
      <c r="D57" s="76"/>
      <c r="E57" s="76"/>
      <c r="F57" s="76"/>
      <c r="G57" s="548" t="s">
        <v>140</v>
      </c>
      <c r="H57" s="548"/>
      <c r="I57" s="548"/>
      <c r="J57" s="548"/>
      <c r="K57" s="82"/>
      <c r="L57" s="90">
        <v>2057</v>
      </c>
      <c r="M57" s="91">
        <v>4794</v>
      </c>
      <c r="N57" s="91">
        <v>2349</v>
      </c>
      <c r="O57" s="90">
        <v>2445</v>
      </c>
      <c r="P57" s="85">
        <f t="shared" si="18"/>
        <v>14396.396396396396</v>
      </c>
      <c r="Q57" s="86">
        <f t="shared" si="19"/>
        <v>2.330578512396694</v>
      </c>
      <c r="R57" s="85">
        <f t="shared" si="20"/>
        <v>11</v>
      </c>
      <c r="S57" s="85">
        <f t="shared" si="21"/>
        <v>-22</v>
      </c>
      <c r="T57" s="78"/>
      <c r="U57" s="51"/>
      <c r="V57" s="61"/>
      <c r="W57" s="76"/>
      <c r="X57" s="76"/>
      <c r="Y57" s="76"/>
      <c r="Z57" s="548" t="s">
        <v>140</v>
      </c>
      <c r="AA57" s="548"/>
      <c r="AB57" s="548"/>
      <c r="AC57" s="548"/>
      <c r="AD57" s="82"/>
      <c r="AE57" s="116">
        <v>0.33300000000000002</v>
      </c>
      <c r="AF57" s="139">
        <v>2046</v>
      </c>
      <c r="AG57" s="117">
        <v>4816</v>
      </c>
      <c r="AH57" s="118">
        <v>2352</v>
      </c>
      <c r="AI57" s="119">
        <v>2464</v>
      </c>
      <c r="AJ57" s="51"/>
    </row>
    <row r="58" spans="3:36" ht="11.1" customHeight="1">
      <c r="C58" s="76"/>
      <c r="D58" s="76"/>
      <c r="E58" s="76"/>
      <c r="F58" s="76"/>
      <c r="G58" s="548" t="s">
        <v>141</v>
      </c>
      <c r="H58" s="548"/>
      <c r="I58" s="548"/>
      <c r="J58" s="548"/>
      <c r="K58" s="82"/>
      <c r="L58" s="90">
        <v>1784</v>
      </c>
      <c r="M58" s="91">
        <v>4413</v>
      </c>
      <c r="N58" s="91">
        <v>2158</v>
      </c>
      <c r="O58" s="90">
        <v>2255</v>
      </c>
      <c r="P58" s="85">
        <f t="shared" si="18"/>
        <v>15704.626334519571</v>
      </c>
      <c r="Q58" s="86">
        <f t="shared" si="19"/>
        <v>2.4736547085201792</v>
      </c>
      <c r="R58" s="85">
        <f t="shared" si="20"/>
        <v>30</v>
      </c>
      <c r="S58" s="85">
        <f t="shared" si="21"/>
        <v>9</v>
      </c>
      <c r="T58" s="78"/>
      <c r="U58" s="51"/>
      <c r="V58" s="61"/>
      <c r="W58" s="76"/>
      <c r="X58" s="76"/>
      <c r="Y58" s="76"/>
      <c r="Z58" s="548" t="s">
        <v>141</v>
      </c>
      <c r="AA58" s="548"/>
      <c r="AB58" s="548"/>
      <c r="AC58" s="548"/>
      <c r="AD58" s="82"/>
      <c r="AE58" s="116">
        <v>0.28100000000000003</v>
      </c>
      <c r="AF58" s="139">
        <v>1754</v>
      </c>
      <c r="AG58" s="117">
        <v>4404</v>
      </c>
      <c r="AH58" s="118">
        <v>2161</v>
      </c>
      <c r="AI58" s="119">
        <v>2243</v>
      </c>
      <c r="AJ58" s="51"/>
    </row>
    <row r="59" spans="3:36" ht="11.1" customHeight="1">
      <c r="C59" s="76"/>
      <c r="D59" s="76"/>
      <c r="E59" s="76"/>
      <c r="F59" s="76"/>
      <c r="G59" s="548" t="s">
        <v>145</v>
      </c>
      <c r="H59" s="548"/>
      <c r="I59" s="548"/>
      <c r="J59" s="548"/>
      <c r="K59" s="82"/>
      <c r="L59" s="90">
        <v>2119</v>
      </c>
      <c r="M59" s="91">
        <v>4722</v>
      </c>
      <c r="N59" s="91">
        <v>2348</v>
      </c>
      <c r="O59" s="90">
        <v>2374</v>
      </c>
      <c r="P59" s="85">
        <f t="shared" si="18"/>
        <v>13970.41420118343</v>
      </c>
      <c r="Q59" s="86">
        <f t="shared" si="19"/>
        <v>2.2284096271826335</v>
      </c>
      <c r="R59" s="85">
        <f t="shared" si="20"/>
        <v>65</v>
      </c>
      <c r="S59" s="85">
        <f t="shared" si="21"/>
        <v>157</v>
      </c>
      <c r="T59" s="78"/>
      <c r="U59" s="51"/>
      <c r="V59" s="61"/>
      <c r="W59" s="76"/>
      <c r="X59" s="76"/>
      <c r="Y59" s="76"/>
      <c r="Z59" s="548" t="s">
        <v>145</v>
      </c>
      <c r="AA59" s="548"/>
      <c r="AB59" s="548"/>
      <c r="AC59" s="548"/>
      <c r="AD59" s="82"/>
      <c r="AE59" s="116">
        <v>0.33800000000000002</v>
      </c>
      <c r="AF59" s="139">
        <v>2054</v>
      </c>
      <c r="AG59" s="117">
        <v>4565</v>
      </c>
      <c r="AH59" s="118">
        <v>2287</v>
      </c>
      <c r="AI59" s="119">
        <v>2278</v>
      </c>
      <c r="AJ59" s="51"/>
    </row>
    <row r="60" spans="3:36" ht="11.1" customHeight="1">
      <c r="C60" s="76"/>
      <c r="D60" s="76"/>
      <c r="E60" s="76"/>
      <c r="F60" s="76"/>
      <c r="G60" s="548" t="s">
        <v>148</v>
      </c>
      <c r="H60" s="548"/>
      <c r="I60" s="548"/>
      <c r="J60" s="548"/>
      <c r="K60" s="82"/>
      <c r="L60" s="90">
        <v>2794</v>
      </c>
      <c r="M60" s="91">
        <v>6087</v>
      </c>
      <c r="N60" s="91">
        <v>3070</v>
      </c>
      <c r="O60" s="90">
        <v>3017</v>
      </c>
      <c r="P60" s="85">
        <f t="shared" si="18"/>
        <v>16631.147540983606</v>
      </c>
      <c r="Q60" s="86">
        <f t="shared" si="19"/>
        <v>2.1785969935576235</v>
      </c>
      <c r="R60" s="85">
        <f t="shared" si="20"/>
        <v>-3</v>
      </c>
      <c r="S60" s="85">
        <f t="shared" si="21"/>
        <v>-42</v>
      </c>
      <c r="T60" s="78"/>
      <c r="U60" s="51"/>
      <c r="V60" s="61"/>
      <c r="W60" s="76"/>
      <c r="X60" s="76"/>
      <c r="Y60" s="76"/>
      <c r="Z60" s="548" t="s">
        <v>148</v>
      </c>
      <c r="AA60" s="548"/>
      <c r="AB60" s="548"/>
      <c r="AC60" s="548"/>
      <c r="AD60" s="82"/>
      <c r="AE60" s="116">
        <v>0.36599999999999999</v>
      </c>
      <c r="AF60" s="139">
        <v>2797</v>
      </c>
      <c r="AG60" s="117">
        <v>6129</v>
      </c>
      <c r="AH60" s="118">
        <v>3062</v>
      </c>
      <c r="AI60" s="119">
        <v>3067</v>
      </c>
      <c r="AJ60" s="51"/>
    </row>
    <row r="61" spans="3:36" ht="11.1" customHeight="1">
      <c r="C61" s="76"/>
      <c r="D61" s="76"/>
      <c r="E61" s="76"/>
      <c r="F61" s="76"/>
      <c r="G61" s="548" t="s">
        <v>151</v>
      </c>
      <c r="H61" s="548"/>
      <c r="I61" s="548"/>
      <c r="J61" s="548"/>
      <c r="K61" s="82"/>
      <c r="L61" s="90">
        <v>2132</v>
      </c>
      <c r="M61" s="91">
        <v>4792</v>
      </c>
      <c r="N61" s="91">
        <v>2360</v>
      </c>
      <c r="O61" s="90">
        <v>2432</v>
      </c>
      <c r="P61" s="85">
        <f t="shared" si="18"/>
        <v>13201.101928374655</v>
      </c>
      <c r="Q61" s="86">
        <f t="shared" si="19"/>
        <v>2.24765478424015</v>
      </c>
      <c r="R61" s="85">
        <f t="shared" si="20"/>
        <v>-11</v>
      </c>
      <c r="S61" s="85">
        <f t="shared" si="21"/>
        <v>-32</v>
      </c>
      <c r="T61" s="78"/>
      <c r="U61" s="51"/>
      <c r="V61" s="61"/>
      <c r="W61" s="76"/>
      <c r="X61" s="76"/>
      <c r="Y61" s="76"/>
      <c r="Z61" s="548" t="s">
        <v>151</v>
      </c>
      <c r="AA61" s="548"/>
      <c r="AB61" s="548"/>
      <c r="AC61" s="548"/>
      <c r="AD61" s="82"/>
      <c r="AE61" s="116">
        <v>0.36299999999999999</v>
      </c>
      <c r="AF61" s="139">
        <v>2143</v>
      </c>
      <c r="AG61" s="117">
        <v>4824</v>
      </c>
      <c r="AH61" s="118">
        <v>2375</v>
      </c>
      <c r="AI61" s="119">
        <v>2449</v>
      </c>
      <c r="AJ61" s="51"/>
    </row>
    <row r="62" spans="3:36" ht="11.1" customHeight="1">
      <c r="C62" s="76"/>
      <c r="D62" s="76"/>
      <c r="E62" s="76"/>
      <c r="F62" s="76"/>
      <c r="G62" s="548" t="s">
        <v>152</v>
      </c>
      <c r="H62" s="548"/>
      <c r="I62" s="548"/>
      <c r="J62" s="548"/>
      <c r="K62" s="82"/>
      <c r="L62" s="90">
        <v>798</v>
      </c>
      <c r="M62" s="91">
        <v>1954</v>
      </c>
      <c r="N62" s="91">
        <v>961</v>
      </c>
      <c r="O62" s="90">
        <v>993</v>
      </c>
      <c r="P62" s="85">
        <f t="shared" si="18"/>
        <v>16148.760330578512</v>
      </c>
      <c r="Q62" s="86">
        <f t="shared" si="19"/>
        <v>2.4486215538847116</v>
      </c>
      <c r="R62" s="85">
        <f t="shared" si="20"/>
        <v>18</v>
      </c>
      <c r="S62" s="85">
        <f t="shared" si="21"/>
        <v>64</v>
      </c>
      <c r="T62" s="78"/>
      <c r="U62" s="51"/>
      <c r="V62" s="61"/>
      <c r="W62" s="76"/>
      <c r="X62" s="76"/>
      <c r="Y62" s="76"/>
      <c r="Z62" s="548" t="s">
        <v>152</v>
      </c>
      <c r="AA62" s="548"/>
      <c r="AB62" s="548"/>
      <c r="AC62" s="548"/>
      <c r="AD62" s="82"/>
      <c r="AE62" s="116">
        <v>0.121</v>
      </c>
      <c r="AF62" s="139">
        <v>780</v>
      </c>
      <c r="AG62" s="117">
        <v>1890</v>
      </c>
      <c r="AH62" s="118">
        <v>924</v>
      </c>
      <c r="AI62" s="119">
        <v>966</v>
      </c>
      <c r="AJ62" s="51"/>
    </row>
    <row r="63" spans="3:36" ht="7.35" customHeight="1">
      <c r="C63" s="76"/>
      <c r="D63" s="76"/>
      <c r="E63" s="76"/>
      <c r="F63" s="76"/>
      <c r="G63" s="76"/>
      <c r="H63" s="76"/>
      <c r="I63" s="76"/>
      <c r="J63" s="76"/>
      <c r="K63" s="82"/>
      <c r="L63" s="81"/>
      <c r="M63" s="81"/>
      <c r="N63" s="81"/>
      <c r="O63" s="68"/>
      <c r="P63" s="119"/>
      <c r="Q63" s="142"/>
      <c r="R63" s="85"/>
      <c r="S63" s="85"/>
      <c r="T63" s="105"/>
      <c r="V63" s="61"/>
      <c r="W63" s="51"/>
      <c r="X63" s="51"/>
      <c r="Y63" s="51"/>
      <c r="Z63" s="51"/>
      <c r="AA63" s="51"/>
      <c r="AB63" s="51"/>
      <c r="AC63" s="51"/>
      <c r="AD63" s="82"/>
      <c r="AE63" s="121"/>
      <c r="AF63" s="137"/>
      <c r="AG63" s="117"/>
      <c r="AH63" s="129"/>
      <c r="AI63" s="138"/>
    </row>
    <row r="64" spans="3:36" s="66" customFormat="1" ht="11.1" customHeight="1">
      <c r="C64" s="550" t="s">
        <v>195</v>
      </c>
      <c r="D64" s="550"/>
      <c r="E64" s="550"/>
      <c r="F64" s="550"/>
      <c r="G64" s="550"/>
      <c r="H64" s="550"/>
      <c r="I64" s="550"/>
      <c r="J64" s="550"/>
      <c r="K64" s="89"/>
      <c r="L64" s="81">
        <v>9571</v>
      </c>
      <c r="M64" s="81">
        <v>22529</v>
      </c>
      <c r="N64" s="81">
        <v>11172</v>
      </c>
      <c r="O64" s="81">
        <v>11357</v>
      </c>
      <c r="P64" s="69">
        <f t="shared" ref="P64:P70" si="22">SUM(M64/AE64)</f>
        <v>10826.045170591062</v>
      </c>
      <c r="Q64" s="70">
        <f t="shared" ref="Q64:Q70" si="23">SUM(M64/L64)</f>
        <v>2.3538815170828546</v>
      </c>
      <c r="R64" s="69">
        <f t="shared" ref="R64:R70" si="24">SUM(L64-AF64)</f>
        <v>54</v>
      </c>
      <c r="S64" s="69">
        <f t="shared" ref="S64:S70" si="25">SUM(M64-AG64)</f>
        <v>-24</v>
      </c>
      <c r="T64" s="136"/>
      <c r="V64" s="73"/>
      <c r="W64" s="550" t="s">
        <v>195</v>
      </c>
      <c r="X64" s="550"/>
      <c r="Y64" s="550"/>
      <c r="Z64" s="550"/>
      <c r="AA64" s="550"/>
      <c r="AB64" s="550"/>
      <c r="AC64" s="550"/>
      <c r="AD64" s="89"/>
      <c r="AE64" s="112">
        <v>2.081</v>
      </c>
      <c r="AF64" s="137">
        <v>9517</v>
      </c>
      <c r="AG64" s="63">
        <v>22553</v>
      </c>
      <c r="AH64" s="129">
        <v>11209</v>
      </c>
      <c r="AI64" s="138">
        <v>11344</v>
      </c>
    </row>
    <row r="65" spans="3:36" ht="11.1" customHeight="1">
      <c r="C65" s="76"/>
      <c r="D65" s="76"/>
      <c r="E65" s="76"/>
      <c r="F65" s="76"/>
      <c r="G65" s="548" t="s">
        <v>140</v>
      </c>
      <c r="H65" s="548"/>
      <c r="I65" s="548"/>
      <c r="J65" s="548"/>
      <c r="K65" s="82"/>
      <c r="L65" s="90">
        <v>2103</v>
      </c>
      <c r="M65" s="91">
        <v>5254</v>
      </c>
      <c r="N65" s="91">
        <v>2590</v>
      </c>
      <c r="O65" s="90">
        <v>2664</v>
      </c>
      <c r="P65" s="85">
        <f t="shared" si="22"/>
        <v>10592.741935483871</v>
      </c>
      <c r="Q65" s="86">
        <f t="shared" si="23"/>
        <v>2.4983357108892057</v>
      </c>
      <c r="R65" s="85">
        <f t="shared" si="24"/>
        <v>60</v>
      </c>
      <c r="S65" s="85">
        <f t="shared" si="25"/>
        <v>131</v>
      </c>
      <c r="T65" s="78"/>
      <c r="U65" s="51"/>
      <c r="V65" s="61"/>
      <c r="W65" s="76"/>
      <c r="X65" s="76"/>
      <c r="Y65" s="76"/>
      <c r="Z65" s="548" t="s">
        <v>140</v>
      </c>
      <c r="AA65" s="548"/>
      <c r="AB65" s="548"/>
      <c r="AC65" s="548"/>
      <c r="AD65" s="82"/>
      <c r="AE65" s="116">
        <v>0.496</v>
      </c>
      <c r="AF65" s="139">
        <v>2043</v>
      </c>
      <c r="AG65" s="117">
        <v>5123</v>
      </c>
      <c r="AH65" s="118">
        <v>2553</v>
      </c>
      <c r="AI65" s="119">
        <v>2570</v>
      </c>
      <c r="AJ65" s="51"/>
    </row>
    <row r="66" spans="3:36" ht="11.1" customHeight="1">
      <c r="C66" s="76"/>
      <c r="D66" s="76"/>
      <c r="E66" s="76"/>
      <c r="F66" s="76"/>
      <c r="G66" s="548" t="s">
        <v>141</v>
      </c>
      <c r="H66" s="548"/>
      <c r="I66" s="548"/>
      <c r="J66" s="548"/>
      <c r="K66" s="82"/>
      <c r="L66" s="90">
        <v>2057</v>
      </c>
      <c r="M66" s="91">
        <v>4712</v>
      </c>
      <c r="N66" s="91">
        <v>2370</v>
      </c>
      <c r="O66" s="90">
        <v>2342</v>
      </c>
      <c r="P66" s="85">
        <f t="shared" si="22"/>
        <v>10068.376068376068</v>
      </c>
      <c r="Q66" s="86">
        <f t="shared" si="23"/>
        <v>2.2907146329606221</v>
      </c>
      <c r="R66" s="85">
        <f t="shared" si="24"/>
        <v>-20</v>
      </c>
      <c r="S66" s="85">
        <f t="shared" si="25"/>
        <v>-114</v>
      </c>
      <c r="T66" s="78"/>
      <c r="U66" s="51"/>
      <c r="V66" s="61"/>
      <c r="W66" s="76"/>
      <c r="X66" s="76"/>
      <c r="Y66" s="76"/>
      <c r="Z66" s="548" t="s">
        <v>141</v>
      </c>
      <c r="AA66" s="548"/>
      <c r="AB66" s="548"/>
      <c r="AC66" s="548"/>
      <c r="AD66" s="82"/>
      <c r="AE66" s="116">
        <v>0.46800000000000003</v>
      </c>
      <c r="AF66" s="139">
        <v>2077</v>
      </c>
      <c r="AG66" s="117">
        <v>4826</v>
      </c>
      <c r="AH66" s="118">
        <v>2413</v>
      </c>
      <c r="AI66" s="119">
        <v>2413</v>
      </c>
      <c r="AJ66" s="51"/>
    </row>
    <row r="67" spans="3:36" ht="11.1" customHeight="1">
      <c r="C67" s="76"/>
      <c r="D67" s="76"/>
      <c r="E67" s="76"/>
      <c r="F67" s="76"/>
      <c r="G67" s="548" t="s">
        <v>145</v>
      </c>
      <c r="H67" s="548"/>
      <c r="I67" s="548"/>
      <c r="J67" s="548"/>
      <c r="K67" s="82"/>
      <c r="L67" s="90">
        <v>1717</v>
      </c>
      <c r="M67" s="91">
        <v>4180</v>
      </c>
      <c r="N67" s="91">
        <v>2064</v>
      </c>
      <c r="O67" s="90">
        <v>2116</v>
      </c>
      <c r="P67" s="85">
        <f t="shared" si="22"/>
        <v>10195.121951219513</v>
      </c>
      <c r="Q67" s="86">
        <f t="shared" si="23"/>
        <v>2.4344787419918461</v>
      </c>
      <c r="R67" s="85">
        <f t="shared" si="24"/>
        <v>-3</v>
      </c>
      <c r="S67" s="85">
        <f t="shared" si="25"/>
        <v>-49</v>
      </c>
      <c r="T67" s="78"/>
      <c r="U67" s="51"/>
      <c r="V67" s="61"/>
      <c r="W67" s="76"/>
      <c r="X67" s="76"/>
      <c r="Y67" s="76"/>
      <c r="Z67" s="548" t="s">
        <v>145</v>
      </c>
      <c r="AA67" s="548"/>
      <c r="AB67" s="548"/>
      <c r="AC67" s="548"/>
      <c r="AD67" s="82"/>
      <c r="AE67" s="116">
        <v>0.41</v>
      </c>
      <c r="AF67" s="139">
        <v>1720</v>
      </c>
      <c r="AG67" s="117">
        <v>4229</v>
      </c>
      <c r="AH67" s="118">
        <v>2090</v>
      </c>
      <c r="AI67" s="119">
        <v>2139</v>
      </c>
      <c r="AJ67" s="51"/>
    </row>
    <row r="68" spans="3:36" ht="11.1" customHeight="1">
      <c r="C68" s="76"/>
      <c r="D68" s="76"/>
      <c r="E68" s="76"/>
      <c r="F68" s="76"/>
      <c r="G68" s="548" t="s">
        <v>148</v>
      </c>
      <c r="H68" s="548"/>
      <c r="I68" s="548"/>
      <c r="J68" s="548"/>
      <c r="K68" s="82"/>
      <c r="L68" s="90">
        <v>1567</v>
      </c>
      <c r="M68" s="91">
        <v>3720</v>
      </c>
      <c r="N68" s="91">
        <v>1854</v>
      </c>
      <c r="O68" s="90">
        <v>1866</v>
      </c>
      <c r="P68" s="85">
        <f t="shared" si="22"/>
        <v>10813.953488372093</v>
      </c>
      <c r="Q68" s="86">
        <f t="shared" si="23"/>
        <v>2.3739629865985958</v>
      </c>
      <c r="R68" s="85">
        <f t="shared" si="24"/>
        <v>17</v>
      </c>
      <c r="S68" s="85">
        <f t="shared" si="25"/>
        <v>16</v>
      </c>
      <c r="T68" s="78"/>
      <c r="U68" s="51"/>
      <c r="V68" s="61"/>
      <c r="W68" s="76"/>
      <c r="X68" s="76"/>
      <c r="Y68" s="76"/>
      <c r="Z68" s="548" t="s">
        <v>148</v>
      </c>
      <c r="AA68" s="548"/>
      <c r="AB68" s="548"/>
      <c r="AC68" s="548"/>
      <c r="AD68" s="82"/>
      <c r="AE68" s="116">
        <v>0.34399999999999997</v>
      </c>
      <c r="AF68" s="139">
        <v>1550</v>
      </c>
      <c r="AG68" s="117">
        <v>3704</v>
      </c>
      <c r="AH68" s="118">
        <v>1845</v>
      </c>
      <c r="AI68" s="119">
        <v>1859</v>
      </c>
      <c r="AJ68" s="51"/>
    </row>
    <row r="69" spans="3:36" ht="11.1" customHeight="1">
      <c r="C69" s="76"/>
      <c r="D69" s="76"/>
      <c r="E69" s="76"/>
      <c r="F69" s="76"/>
      <c r="G69" s="548" t="s">
        <v>151</v>
      </c>
      <c r="H69" s="548"/>
      <c r="I69" s="548"/>
      <c r="J69" s="548"/>
      <c r="K69" s="82"/>
      <c r="L69" s="90">
        <v>1018</v>
      </c>
      <c r="M69" s="91">
        <v>2198</v>
      </c>
      <c r="N69" s="91">
        <v>1092</v>
      </c>
      <c r="O69" s="90">
        <v>1106</v>
      </c>
      <c r="P69" s="85">
        <f t="shared" si="22"/>
        <v>9682.8193832599118</v>
      </c>
      <c r="Q69" s="86">
        <f t="shared" si="23"/>
        <v>2.1591355599214146</v>
      </c>
      <c r="R69" s="85">
        <f t="shared" si="24"/>
        <v>-11</v>
      </c>
      <c r="S69" s="85">
        <f t="shared" si="25"/>
        <v>-3</v>
      </c>
      <c r="T69" s="78"/>
      <c r="U69" s="51"/>
      <c r="V69" s="61"/>
      <c r="W69" s="76"/>
      <c r="X69" s="76"/>
      <c r="Y69" s="76"/>
      <c r="Z69" s="548" t="s">
        <v>151</v>
      </c>
      <c r="AA69" s="548"/>
      <c r="AB69" s="548"/>
      <c r="AC69" s="548"/>
      <c r="AD69" s="82"/>
      <c r="AE69" s="116">
        <v>0.22700000000000001</v>
      </c>
      <c r="AF69" s="139">
        <v>1029</v>
      </c>
      <c r="AG69" s="117">
        <v>2201</v>
      </c>
      <c r="AH69" s="118">
        <v>1100</v>
      </c>
      <c r="AI69" s="119">
        <v>1101</v>
      </c>
      <c r="AJ69" s="51"/>
    </row>
    <row r="70" spans="3:36" ht="11.1" customHeight="1">
      <c r="C70" s="76"/>
      <c r="D70" s="76"/>
      <c r="E70" s="76"/>
      <c r="F70" s="76"/>
      <c r="G70" s="548" t="s">
        <v>152</v>
      </c>
      <c r="H70" s="548"/>
      <c r="I70" s="548"/>
      <c r="J70" s="548"/>
      <c r="K70" s="82"/>
      <c r="L70" s="90">
        <v>1109</v>
      </c>
      <c r="M70" s="91">
        <v>2465</v>
      </c>
      <c r="N70" s="91">
        <v>1202</v>
      </c>
      <c r="O70" s="90">
        <v>1263</v>
      </c>
      <c r="P70" s="85">
        <f t="shared" si="22"/>
        <v>18125</v>
      </c>
      <c r="Q70" s="86">
        <f t="shared" si="23"/>
        <v>2.2227231740306581</v>
      </c>
      <c r="R70" s="85">
        <f t="shared" si="24"/>
        <v>11</v>
      </c>
      <c r="S70" s="85">
        <f t="shared" si="25"/>
        <v>-5</v>
      </c>
      <c r="T70" s="78"/>
      <c r="U70" s="51"/>
      <c r="V70" s="61"/>
      <c r="W70" s="76"/>
      <c r="X70" s="76"/>
      <c r="Y70" s="76"/>
      <c r="Z70" s="548" t="s">
        <v>152</v>
      </c>
      <c r="AA70" s="548"/>
      <c r="AB70" s="548"/>
      <c r="AC70" s="548"/>
      <c r="AD70" s="82"/>
      <c r="AE70" s="116">
        <v>0.13600000000000001</v>
      </c>
      <c r="AF70" s="139">
        <v>1098</v>
      </c>
      <c r="AG70" s="117">
        <v>2470</v>
      </c>
      <c r="AH70" s="118">
        <v>1208</v>
      </c>
      <c r="AI70" s="119">
        <v>1262</v>
      </c>
      <c r="AJ70" s="51"/>
    </row>
    <row r="71" spans="3:36" ht="7.35" customHeight="1">
      <c r="C71" s="76"/>
      <c r="D71" s="76"/>
      <c r="E71" s="76"/>
      <c r="F71" s="76"/>
      <c r="G71" s="76"/>
      <c r="H71" s="76"/>
      <c r="I71" s="76"/>
      <c r="J71" s="76"/>
      <c r="K71" s="82"/>
      <c r="L71" s="81"/>
      <c r="M71" s="81"/>
      <c r="N71" s="81"/>
      <c r="O71" s="68"/>
      <c r="P71" s="119"/>
      <c r="Q71" s="142"/>
      <c r="R71" s="85"/>
      <c r="S71" s="85"/>
      <c r="T71" s="105"/>
      <c r="V71" s="61"/>
      <c r="W71" s="51"/>
      <c r="X71" s="51"/>
      <c r="Y71" s="51"/>
      <c r="Z71" s="51"/>
      <c r="AA71" s="51"/>
      <c r="AB71" s="51"/>
      <c r="AC71" s="51"/>
      <c r="AD71" s="82"/>
      <c r="AE71" s="121"/>
      <c r="AF71" s="137"/>
      <c r="AG71" s="117"/>
      <c r="AH71" s="129"/>
      <c r="AI71" s="138"/>
    </row>
    <row r="72" spans="3:36" s="66" customFormat="1" ht="11.1" customHeight="1">
      <c r="C72" s="550" t="s">
        <v>196</v>
      </c>
      <c r="D72" s="550"/>
      <c r="E72" s="550"/>
      <c r="F72" s="550"/>
      <c r="G72" s="550"/>
      <c r="H72" s="550"/>
      <c r="I72" s="550"/>
      <c r="J72" s="550"/>
      <c r="K72" s="89"/>
      <c r="L72" s="81">
        <v>14910</v>
      </c>
      <c r="M72" s="81">
        <v>34633</v>
      </c>
      <c r="N72" s="81">
        <v>17011</v>
      </c>
      <c r="O72" s="81">
        <v>17622</v>
      </c>
      <c r="P72" s="69">
        <f t="shared" ref="P72:P81" si="26">SUM(M72/AE72)</f>
        <v>10768.967661691544</v>
      </c>
      <c r="Q72" s="70">
        <f t="shared" ref="Q72:Q81" si="27">SUM(M72/L72)</f>
        <v>2.3228034875922199</v>
      </c>
      <c r="R72" s="69">
        <f t="shared" ref="R72:R81" si="28">SUM(L72-AF72)</f>
        <v>45</v>
      </c>
      <c r="S72" s="69">
        <f t="shared" ref="S72:S81" si="29">SUM(M72-AG72)</f>
        <v>-21</v>
      </c>
      <c r="T72" s="136"/>
      <c r="V72" s="73"/>
      <c r="W72" s="550" t="s">
        <v>196</v>
      </c>
      <c r="X72" s="550"/>
      <c r="Y72" s="550"/>
      <c r="Z72" s="550"/>
      <c r="AA72" s="550"/>
      <c r="AB72" s="550"/>
      <c r="AC72" s="550"/>
      <c r="AD72" s="89"/>
      <c r="AE72" s="112">
        <v>3.2159999999999997</v>
      </c>
      <c r="AF72" s="137">
        <v>14865</v>
      </c>
      <c r="AG72" s="63">
        <v>34654</v>
      </c>
      <c r="AH72" s="129">
        <v>16988</v>
      </c>
      <c r="AI72" s="138">
        <v>17666</v>
      </c>
    </row>
    <row r="73" spans="3:36" ht="11.1" customHeight="1">
      <c r="C73" s="76"/>
      <c r="D73" s="76"/>
      <c r="E73" s="76"/>
      <c r="F73" s="76"/>
      <c r="G73" s="548" t="s">
        <v>140</v>
      </c>
      <c r="H73" s="548"/>
      <c r="I73" s="548"/>
      <c r="J73" s="548"/>
      <c r="K73" s="82"/>
      <c r="L73" s="90">
        <v>1341</v>
      </c>
      <c r="M73" s="91">
        <v>3020</v>
      </c>
      <c r="N73" s="91">
        <v>1482</v>
      </c>
      <c r="O73" s="90">
        <v>1538</v>
      </c>
      <c r="P73" s="85">
        <f t="shared" si="26"/>
        <v>12851.063829787236</v>
      </c>
      <c r="Q73" s="86">
        <f t="shared" si="27"/>
        <v>2.2520507084265473</v>
      </c>
      <c r="R73" s="85">
        <f t="shared" si="28"/>
        <v>-14</v>
      </c>
      <c r="S73" s="85">
        <f t="shared" si="29"/>
        <v>-32</v>
      </c>
      <c r="T73" s="78"/>
      <c r="U73" s="51"/>
      <c r="V73" s="61"/>
      <c r="W73" s="76"/>
      <c r="X73" s="76"/>
      <c r="Y73" s="76"/>
      <c r="Z73" s="548" t="s">
        <v>140</v>
      </c>
      <c r="AA73" s="548"/>
      <c r="AB73" s="548"/>
      <c r="AC73" s="548"/>
      <c r="AD73" s="82"/>
      <c r="AE73" s="116">
        <v>0.23499999999999999</v>
      </c>
      <c r="AF73" s="139">
        <v>1355</v>
      </c>
      <c r="AG73" s="117">
        <v>3052</v>
      </c>
      <c r="AH73" s="118">
        <v>1506</v>
      </c>
      <c r="AI73" s="119">
        <v>1546</v>
      </c>
      <c r="AJ73" s="51"/>
    </row>
    <row r="74" spans="3:36" ht="11.1" customHeight="1">
      <c r="C74" s="76"/>
      <c r="D74" s="76"/>
      <c r="E74" s="76"/>
      <c r="F74" s="76"/>
      <c r="G74" s="548" t="s">
        <v>141</v>
      </c>
      <c r="H74" s="548"/>
      <c r="I74" s="548"/>
      <c r="J74" s="548"/>
      <c r="K74" s="82"/>
      <c r="L74" s="90">
        <v>1790</v>
      </c>
      <c r="M74" s="91">
        <v>3849</v>
      </c>
      <c r="N74" s="91">
        <v>1897</v>
      </c>
      <c r="O74" s="90">
        <v>1952</v>
      </c>
      <c r="P74" s="85">
        <f t="shared" si="26"/>
        <v>11558.558558558558</v>
      </c>
      <c r="Q74" s="86">
        <f t="shared" si="27"/>
        <v>2.1502793296089386</v>
      </c>
      <c r="R74" s="85">
        <f t="shared" si="28"/>
        <v>21</v>
      </c>
      <c r="S74" s="85">
        <f t="shared" si="29"/>
        <v>32</v>
      </c>
      <c r="T74" s="78"/>
      <c r="U74" s="51"/>
      <c r="V74" s="61"/>
      <c r="W74" s="76"/>
      <c r="X74" s="76"/>
      <c r="Y74" s="76"/>
      <c r="Z74" s="548" t="s">
        <v>141</v>
      </c>
      <c r="AA74" s="548"/>
      <c r="AB74" s="548"/>
      <c r="AC74" s="548"/>
      <c r="AD74" s="82"/>
      <c r="AE74" s="116">
        <v>0.33300000000000002</v>
      </c>
      <c r="AF74" s="139">
        <v>1769</v>
      </c>
      <c r="AG74" s="117">
        <v>3817</v>
      </c>
      <c r="AH74" s="118">
        <v>1873</v>
      </c>
      <c r="AI74" s="119">
        <v>1944</v>
      </c>
      <c r="AJ74" s="51"/>
    </row>
    <row r="75" spans="3:36" ht="11.1" customHeight="1">
      <c r="C75" s="76"/>
      <c r="D75" s="76"/>
      <c r="E75" s="76"/>
      <c r="F75" s="76"/>
      <c r="G75" s="548" t="s">
        <v>145</v>
      </c>
      <c r="H75" s="548"/>
      <c r="I75" s="548"/>
      <c r="J75" s="548"/>
      <c r="K75" s="82"/>
      <c r="L75" s="90">
        <v>1236</v>
      </c>
      <c r="M75" s="91">
        <v>3173</v>
      </c>
      <c r="N75" s="91">
        <v>1616</v>
      </c>
      <c r="O75" s="90">
        <v>1557</v>
      </c>
      <c r="P75" s="85">
        <f t="shared" si="26"/>
        <v>8741.0468319559222</v>
      </c>
      <c r="Q75" s="86">
        <f t="shared" si="27"/>
        <v>2.5671521035598706</v>
      </c>
      <c r="R75" s="85">
        <f t="shared" si="28"/>
        <v>11</v>
      </c>
      <c r="S75" s="85">
        <f t="shared" si="29"/>
        <v>23</v>
      </c>
      <c r="T75" s="78"/>
      <c r="U75" s="51"/>
      <c r="V75" s="61"/>
      <c r="W75" s="76"/>
      <c r="X75" s="76"/>
      <c r="Y75" s="76"/>
      <c r="Z75" s="548" t="s">
        <v>145</v>
      </c>
      <c r="AA75" s="548"/>
      <c r="AB75" s="548"/>
      <c r="AC75" s="548"/>
      <c r="AD75" s="82"/>
      <c r="AE75" s="116">
        <v>0.36299999999999999</v>
      </c>
      <c r="AF75" s="139">
        <v>1225</v>
      </c>
      <c r="AG75" s="117">
        <v>3150</v>
      </c>
      <c r="AH75" s="118">
        <v>1600</v>
      </c>
      <c r="AI75" s="119">
        <v>1550</v>
      </c>
      <c r="AJ75" s="51"/>
    </row>
    <row r="76" spans="3:36" ht="11.1" customHeight="1">
      <c r="C76" s="76"/>
      <c r="D76" s="76"/>
      <c r="E76" s="76"/>
      <c r="F76" s="76"/>
      <c r="G76" s="548" t="s">
        <v>148</v>
      </c>
      <c r="H76" s="548"/>
      <c r="I76" s="548"/>
      <c r="J76" s="548"/>
      <c r="K76" s="82"/>
      <c r="L76" s="90">
        <v>1849</v>
      </c>
      <c r="M76" s="91">
        <v>4504</v>
      </c>
      <c r="N76" s="91">
        <v>2204</v>
      </c>
      <c r="O76" s="90">
        <v>2300</v>
      </c>
      <c r="P76" s="85">
        <f t="shared" si="26"/>
        <v>11759.791122715404</v>
      </c>
      <c r="Q76" s="86">
        <f t="shared" si="27"/>
        <v>2.4359113034072473</v>
      </c>
      <c r="R76" s="85">
        <f t="shared" si="28"/>
        <v>-4</v>
      </c>
      <c r="S76" s="85">
        <f t="shared" si="29"/>
        <v>-26</v>
      </c>
      <c r="T76" s="78"/>
      <c r="U76" s="51"/>
      <c r="V76" s="61"/>
      <c r="W76" s="76"/>
      <c r="X76" s="76"/>
      <c r="Y76" s="76"/>
      <c r="Z76" s="548" t="s">
        <v>148</v>
      </c>
      <c r="AA76" s="548"/>
      <c r="AB76" s="548"/>
      <c r="AC76" s="548"/>
      <c r="AD76" s="82"/>
      <c r="AE76" s="116">
        <v>0.38300000000000001</v>
      </c>
      <c r="AF76" s="139">
        <v>1853</v>
      </c>
      <c r="AG76" s="117">
        <v>4530</v>
      </c>
      <c r="AH76" s="118">
        <v>2221</v>
      </c>
      <c r="AI76" s="119">
        <v>2309</v>
      </c>
      <c r="AJ76" s="51"/>
    </row>
    <row r="77" spans="3:36" ht="11.1" customHeight="1">
      <c r="C77" s="76"/>
      <c r="D77" s="76"/>
      <c r="E77" s="76"/>
      <c r="F77" s="76"/>
      <c r="G77" s="548" t="s">
        <v>151</v>
      </c>
      <c r="H77" s="548"/>
      <c r="I77" s="548"/>
      <c r="J77" s="548"/>
      <c r="K77" s="82"/>
      <c r="L77" s="90">
        <v>2023</v>
      </c>
      <c r="M77" s="91">
        <v>4806</v>
      </c>
      <c r="N77" s="91">
        <v>2344</v>
      </c>
      <c r="O77" s="90">
        <v>2462</v>
      </c>
      <c r="P77" s="85">
        <f t="shared" si="26"/>
        <v>12515.625</v>
      </c>
      <c r="Q77" s="86">
        <f t="shared" si="27"/>
        <v>2.3756796836381611</v>
      </c>
      <c r="R77" s="85">
        <f t="shared" si="28"/>
        <v>39</v>
      </c>
      <c r="S77" s="85">
        <f t="shared" si="29"/>
        <v>93</v>
      </c>
      <c r="T77" s="78"/>
      <c r="U77" s="51"/>
      <c r="V77" s="61"/>
      <c r="W77" s="76"/>
      <c r="X77" s="76"/>
      <c r="Y77" s="76"/>
      <c r="Z77" s="548" t="s">
        <v>151</v>
      </c>
      <c r="AA77" s="548"/>
      <c r="AB77" s="548"/>
      <c r="AC77" s="548"/>
      <c r="AD77" s="82"/>
      <c r="AE77" s="116">
        <v>0.38400000000000001</v>
      </c>
      <c r="AF77" s="139">
        <v>1984</v>
      </c>
      <c r="AG77" s="117">
        <v>4713</v>
      </c>
      <c r="AH77" s="118">
        <v>2288</v>
      </c>
      <c r="AI77" s="119">
        <v>2425</v>
      </c>
      <c r="AJ77" s="51"/>
    </row>
    <row r="78" spans="3:36" ht="11.1" customHeight="1">
      <c r="C78" s="76"/>
      <c r="D78" s="76"/>
      <c r="E78" s="76"/>
      <c r="F78" s="76"/>
      <c r="G78" s="548" t="s">
        <v>152</v>
      </c>
      <c r="H78" s="548"/>
      <c r="I78" s="548"/>
      <c r="J78" s="548"/>
      <c r="K78" s="82"/>
      <c r="L78" s="90">
        <v>2223</v>
      </c>
      <c r="M78" s="91">
        <v>5254</v>
      </c>
      <c r="N78" s="91">
        <v>2564</v>
      </c>
      <c r="O78" s="90">
        <v>2690</v>
      </c>
      <c r="P78" s="85">
        <f t="shared" si="26"/>
        <v>12304.449648711943</v>
      </c>
      <c r="Q78" s="86">
        <f t="shared" si="27"/>
        <v>2.363472784525416</v>
      </c>
      <c r="R78" s="85">
        <f t="shared" si="28"/>
        <v>-4</v>
      </c>
      <c r="S78" s="85">
        <f t="shared" si="29"/>
        <v>-51</v>
      </c>
      <c r="T78" s="78"/>
      <c r="U78" s="51"/>
      <c r="V78" s="61"/>
      <c r="W78" s="76"/>
      <c r="X78" s="76"/>
      <c r="Y78" s="76"/>
      <c r="Z78" s="548" t="s">
        <v>152</v>
      </c>
      <c r="AA78" s="548"/>
      <c r="AB78" s="548"/>
      <c r="AC78" s="548"/>
      <c r="AD78" s="82"/>
      <c r="AE78" s="116">
        <v>0.42699999999999999</v>
      </c>
      <c r="AF78" s="139">
        <v>2227</v>
      </c>
      <c r="AG78" s="117">
        <v>5305</v>
      </c>
      <c r="AH78" s="118">
        <v>2582</v>
      </c>
      <c r="AI78" s="119">
        <v>2723</v>
      </c>
      <c r="AJ78" s="51"/>
    </row>
    <row r="79" spans="3:36" ht="11.1" customHeight="1">
      <c r="C79" s="76"/>
      <c r="D79" s="76"/>
      <c r="E79" s="76"/>
      <c r="F79" s="76"/>
      <c r="G79" s="548" t="s">
        <v>170</v>
      </c>
      <c r="H79" s="548"/>
      <c r="I79" s="548"/>
      <c r="J79" s="548"/>
      <c r="K79" s="82"/>
      <c r="L79" s="90">
        <v>2301</v>
      </c>
      <c r="M79" s="91">
        <v>5163</v>
      </c>
      <c r="N79" s="91">
        <v>2486</v>
      </c>
      <c r="O79" s="90">
        <v>2677</v>
      </c>
      <c r="P79" s="85">
        <f t="shared" si="26"/>
        <v>12907.5</v>
      </c>
      <c r="Q79" s="86">
        <f t="shared" si="27"/>
        <v>2.2438070404172099</v>
      </c>
      <c r="R79" s="85">
        <f t="shared" si="28"/>
        <v>10</v>
      </c>
      <c r="S79" s="85">
        <f t="shared" si="29"/>
        <v>-8</v>
      </c>
      <c r="T79" s="78"/>
      <c r="U79" s="51"/>
      <c r="V79" s="61"/>
      <c r="W79" s="76"/>
      <c r="X79" s="76"/>
      <c r="Y79" s="76"/>
      <c r="Z79" s="548" t="s">
        <v>170</v>
      </c>
      <c r="AA79" s="548"/>
      <c r="AB79" s="548"/>
      <c r="AC79" s="548"/>
      <c r="AD79" s="82"/>
      <c r="AE79" s="116">
        <v>0.4</v>
      </c>
      <c r="AF79" s="139">
        <v>2291</v>
      </c>
      <c r="AG79" s="117">
        <v>5171</v>
      </c>
      <c r="AH79" s="118">
        <v>2485</v>
      </c>
      <c r="AI79" s="119">
        <v>2686</v>
      </c>
      <c r="AJ79" s="51"/>
    </row>
    <row r="80" spans="3:36" ht="11.1" customHeight="1">
      <c r="C80" s="76"/>
      <c r="D80" s="76"/>
      <c r="E80" s="76"/>
      <c r="F80" s="76"/>
      <c r="G80" s="548" t="s">
        <v>171</v>
      </c>
      <c r="H80" s="548"/>
      <c r="I80" s="548"/>
      <c r="J80" s="548"/>
      <c r="K80" s="82"/>
      <c r="L80" s="90">
        <v>2065</v>
      </c>
      <c r="M80" s="91">
        <v>4782</v>
      </c>
      <c r="N80" s="91">
        <v>2374</v>
      </c>
      <c r="O80" s="90">
        <v>2408</v>
      </c>
      <c r="P80" s="85">
        <f t="shared" si="26"/>
        <v>13470.422535211268</v>
      </c>
      <c r="Q80" s="86">
        <f t="shared" si="27"/>
        <v>2.3157384987893463</v>
      </c>
      <c r="R80" s="85">
        <f t="shared" si="28"/>
        <v>-12</v>
      </c>
      <c r="S80" s="85">
        <f t="shared" si="29"/>
        <v>-50</v>
      </c>
      <c r="T80" s="78"/>
      <c r="U80" s="51"/>
      <c r="V80" s="61"/>
      <c r="W80" s="76"/>
      <c r="X80" s="76"/>
      <c r="Y80" s="76"/>
      <c r="Z80" s="548" t="s">
        <v>171</v>
      </c>
      <c r="AA80" s="548"/>
      <c r="AB80" s="548"/>
      <c r="AC80" s="548"/>
      <c r="AD80" s="82"/>
      <c r="AE80" s="116">
        <v>0.35499999999999998</v>
      </c>
      <c r="AF80" s="139">
        <v>2077</v>
      </c>
      <c r="AG80" s="117">
        <v>4832</v>
      </c>
      <c r="AH80" s="118">
        <v>2388</v>
      </c>
      <c r="AI80" s="119">
        <v>2444</v>
      </c>
      <c r="AJ80" s="51"/>
    </row>
    <row r="81" spans="2:36" ht="11.1" customHeight="1">
      <c r="C81" s="76"/>
      <c r="D81" s="76"/>
      <c r="E81" s="76"/>
      <c r="F81" s="76"/>
      <c r="G81" s="548" t="s">
        <v>197</v>
      </c>
      <c r="H81" s="548"/>
      <c r="I81" s="548"/>
      <c r="J81" s="548"/>
      <c r="K81" s="82"/>
      <c r="L81" s="90">
        <v>82</v>
      </c>
      <c r="M81" s="91">
        <v>82</v>
      </c>
      <c r="N81" s="91">
        <v>44</v>
      </c>
      <c r="O81" s="90">
        <v>38</v>
      </c>
      <c r="P81" s="85">
        <f t="shared" si="26"/>
        <v>244.04761904761904</v>
      </c>
      <c r="Q81" s="86">
        <f t="shared" si="27"/>
        <v>1</v>
      </c>
      <c r="R81" s="85">
        <f t="shared" si="28"/>
        <v>-2</v>
      </c>
      <c r="S81" s="85">
        <f t="shared" si="29"/>
        <v>-2</v>
      </c>
      <c r="T81" s="78"/>
      <c r="U81" s="51"/>
      <c r="V81" s="61"/>
      <c r="W81" s="76"/>
      <c r="X81" s="76"/>
      <c r="Y81" s="76"/>
      <c r="Z81" s="548" t="s">
        <v>197</v>
      </c>
      <c r="AA81" s="548"/>
      <c r="AB81" s="548"/>
      <c r="AC81" s="548"/>
      <c r="AD81" s="82"/>
      <c r="AE81" s="116">
        <v>0.33600000000000002</v>
      </c>
      <c r="AF81" s="139">
        <v>84</v>
      </c>
      <c r="AG81" s="117">
        <v>84</v>
      </c>
      <c r="AH81" s="118">
        <v>45</v>
      </c>
      <c r="AI81" s="119">
        <v>39</v>
      </c>
      <c r="AJ81" s="51"/>
    </row>
    <row r="82" spans="2:36" ht="11.1" customHeight="1">
      <c r="B82" s="57"/>
      <c r="C82" s="57"/>
      <c r="D82" s="57"/>
      <c r="E82" s="57"/>
      <c r="F82" s="57"/>
      <c r="G82" s="57"/>
      <c r="H82" s="57"/>
      <c r="I82" s="57"/>
      <c r="J82" s="57"/>
      <c r="K82" s="99"/>
      <c r="L82" s="57"/>
      <c r="M82" s="57"/>
      <c r="N82" s="57"/>
      <c r="O82" s="57"/>
      <c r="P82" s="57"/>
      <c r="Q82" s="57"/>
      <c r="R82" s="57"/>
      <c r="S82" s="57"/>
      <c r="T82" s="51"/>
      <c r="V82" s="56"/>
      <c r="W82" s="57"/>
      <c r="X82" s="57"/>
      <c r="Y82" s="57"/>
      <c r="Z82" s="57"/>
      <c r="AA82" s="57"/>
      <c r="AB82" s="57"/>
      <c r="AC82" s="57"/>
      <c r="AD82" s="99"/>
      <c r="AE82" s="132"/>
      <c r="AF82" s="56"/>
      <c r="AG82" s="125"/>
      <c r="AH82" s="99"/>
      <c r="AI82" s="57"/>
    </row>
    <row r="83" spans="2:36" ht="11.1" customHeight="1">
      <c r="AF83" s="51"/>
      <c r="AG83" s="51"/>
      <c r="AH83" s="51"/>
      <c r="AI83" s="51"/>
    </row>
    <row r="85" spans="2:36">
      <c r="AG85" s="104"/>
    </row>
  </sheetData>
  <mergeCells count="135">
    <mergeCell ref="AE7:AE8"/>
    <mergeCell ref="AF7:AF8"/>
    <mergeCell ref="AG7:AI7"/>
    <mergeCell ref="C10:J10"/>
    <mergeCell ref="W10:AC10"/>
    <mergeCell ref="G11:J11"/>
    <mergeCell ref="Z11:AC11"/>
    <mergeCell ref="Q1:T2"/>
    <mergeCell ref="B5:S5"/>
    <mergeCell ref="B7:K8"/>
    <mergeCell ref="L7:L8"/>
    <mergeCell ref="M7:O7"/>
    <mergeCell ref="P7:P8"/>
    <mergeCell ref="Q7:Q8"/>
    <mergeCell ref="R7:S7"/>
    <mergeCell ref="G15:J15"/>
    <mergeCell ref="Z15:AC15"/>
    <mergeCell ref="G16:J16"/>
    <mergeCell ref="Z16:AC16"/>
    <mergeCell ref="C18:J18"/>
    <mergeCell ref="W18:AC18"/>
    <mergeCell ref="G12:J12"/>
    <mergeCell ref="Z12:AC12"/>
    <mergeCell ref="G13:J13"/>
    <mergeCell ref="Z13:AC13"/>
    <mergeCell ref="G14:J14"/>
    <mergeCell ref="Z14:AC14"/>
    <mergeCell ref="C24:J24"/>
    <mergeCell ref="W24:AC24"/>
    <mergeCell ref="G25:J25"/>
    <mergeCell ref="Z25:AC25"/>
    <mergeCell ref="G26:J26"/>
    <mergeCell ref="Z26:AC26"/>
    <mergeCell ref="C20:J20"/>
    <mergeCell ref="W20:AC20"/>
    <mergeCell ref="G21:J21"/>
    <mergeCell ref="Z21:AC21"/>
    <mergeCell ref="G22:J22"/>
    <mergeCell ref="Z22:AC22"/>
    <mergeCell ref="G31:J31"/>
    <mergeCell ref="Z31:AC31"/>
    <mergeCell ref="G32:J32"/>
    <mergeCell ref="Z32:AC32"/>
    <mergeCell ref="G33:J33"/>
    <mergeCell ref="Z33:AC33"/>
    <mergeCell ref="G27:J27"/>
    <mergeCell ref="Z27:AC27"/>
    <mergeCell ref="G28:J28"/>
    <mergeCell ref="Z28:AC28"/>
    <mergeCell ref="C30:J30"/>
    <mergeCell ref="W30:AC30"/>
    <mergeCell ref="G38:J38"/>
    <mergeCell ref="Z38:AC38"/>
    <mergeCell ref="G39:J39"/>
    <mergeCell ref="Z39:AC39"/>
    <mergeCell ref="G40:J40"/>
    <mergeCell ref="Z40:AC40"/>
    <mergeCell ref="G34:J34"/>
    <mergeCell ref="Z34:AC34"/>
    <mergeCell ref="G35:J35"/>
    <mergeCell ref="Z35:AC35"/>
    <mergeCell ref="C37:J37"/>
    <mergeCell ref="W37:AC37"/>
    <mergeCell ref="G44:J44"/>
    <mergeCell ref="Z44:AC44"/>
    <mergeCell ref="C46:J46"/>
    <mergeCell ref="W46:AC46"/>
    <mergeCell ref="C48:J48"/>
    <mergeCell ref="W48:AC48"/>
    <mergeCell ref="G41:J41"/>
    <mergeCell ref="Z41:AC41"/>
    <mergeCell ref="G42:J42"/>
    <mergeCell ref="Z42:AC42"/>
    <mergeCell ref="G43:J43"/>
    <mergeCell ref="Z43:AC43"/>
    <mergeCell ref="G52:J52"/>
    <mergeCell ref="Z52:AC52"/>
    <mergeCell ref="G53:J53"/>
    <mergeCell ref="Z53:AC53"/>
    <mergeCell ref="G54:J54"/>
    <mergeCell ref="Z54:AC54"/>
    <mergeCell ref="G49:J49"/>
    <mergeCell ref="Z49:AC49"/>
    <mergeCell ref="G50:J50"/>
    <mergeCell ref="Z50:AC50"/>
    <mergeCell ref="G51:J51"/>
    <mergeCell ref="Z51:AC51"/>
    <mergeCell ref="G59:J59"/>
    <mergeCell ref="Z59:AC59"/>
    <mergeCell ref="G60:J60"/>
    <mergeCell ref="Z60:AC60"/>
    <mergeCell ref="G61:J61"/>
    <mergeCell ref="Z61:AC61"/>
    <mergeCell ref="C56:J56"/>
    <mergeCell ref="W56:AC56"/>
    <mergeCell ref="G57:J57"/>
    <mergeCell ref="Z57:AC57"/>
    <mergeCell ref="G58:J58"/>
    <mergeCell ref="Z58:AC58"/>
    <mergeCell ref="G66:J66"/>
    <mergeCell ref="Z66:AC66"/>
    <mergeCell ref="G67:J67"/>
    <mergeCell ref="Z67:AC67"/>
    <mergeCell ref="G68:J68"/>
    <mergeCell ref="Z68:AC68"/>
    <mergeCell ref="G62:J62"/>
    <mergeCell ref="Z62:AC62"/>
    <mergeCell ref="C64:J64"/>
    <mergeCell ref="W64:AC64"/>
    <mergeCell ref="G65:J65"/>
    <mergeCell ref="Z65:AC65"/>
    <mergeCell ref="G73:J73"/>
    <mergeCell ref="Z73:AC73"/>
    <mergeCell ref="G74:J74"/>
    <mergeCell ref="Z74:AC74"/>
    <mergeCell ref="G75:J75"/>
    <mergeCell ref="Z75:AC75"/>
    <mergeCell ref="G69:J69"/>
    <mergeCell ref="Z69:AC69"/>
    <mergeCell ref="G70:J70"/>
    <mergeCell ref="Z70:AC70"/>
    <mergeCell ref="C72:J72"/>
    <mergeCell ref="W72:AC72"/>
    <mergeCell ref="G79:J79"/>
    <mergeCell ref="Z79:AC79"/>
    <mergeCell ref="G80:J80"/>
    <mergeCell ref="Z80:AC80"/>
    <mergeCell ref="G81:J81"/>
    <mergeCell ref="Z81:AC81"/>
    <mergeCell ref="G76:J76"/>
    <mergeCell ref="Z76:AC76"/>
    <mergeCell ref="G77:J77"/>
    <mergeCell ref="Z77:AC77"/>
    <mergeCell ref="G78:J78"/>
    <mergeCell ref="Z78:AC78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view="pageBreakPreview" zoomScaleNormal="100" zoomScaleSheetLayoutView="100" workbookViewId="0">
      <selection sqref="A1:K2"/>
    </sheetView>
  </sheetViews>
  <sheetFormatPr defaultRowHeight="11.25"/>
  <cols>
    <col min="1" max="10" width="1.625" style="46" customWidth="1"/>
    <col min="11" max="13" width="11.625" style="46" customWidth="1"/>
    <col min="14" max="22" width="1.625" style="46" customWidth="1"/>
    <col min="23" max="25" width="11.625" style="46" customWidth="1"/>
    <col min="26" max="26" width="9" style="46" customWidth="1"/>
    <col min="27" max="16384" width="9" style="46"/>
  </cols>
  <sheetData>
    <row r="1" spans="1:26" customFormat="1" ht="11.1" customHeight="1">
      <c r="A1" s="460">
        <f>'21'!Q1+1</f>
        <v>22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358"/>
      <c r="M1" s="15"/>
      <c r="N1" s="15"/>
    </row>
    <row r="2" spans="1:26" customFormat="1" ht="11.1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358"/>
      <c r="M2" s="15"/>
      <c r="N2" s="15"/>
    </row>
    <row r="3" spans="1:26" ht="11.1" customHeight="1"/>
    <row r="4" spans="1:26" ht="11.1" customHeight="1"/>
    <row r="5" spans="1:26" s="48" customFormat="1" ht="18" customHeight="1">
      <c r="B5" s="575" t="s">
        <v>505</v>
      </c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146"/>
    </row>
    <row r="6" spans="1:26" ht="12.9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76" t="s">
        <v>393</v>
      </c>
      <c r="Y6" s="576"/>
      <c r="Z6" s="134"/>
    </row>
    <row r="7" spans="1:26" ht="18" customHeight="1">
      <c r="B7" s="559" t="s">
        <v>198</v>
      </c>
      <c r="C7" s="560"/>
      <c r="D7" s="560"/>
      <c r="E7" s="560"/>
      <c r="F7" s="560"/>
      <c r="G7" s="560"/>
      <c r="H7" s="560"/>
      <c r="I7" s="560"/>
      <c r="J7" s="560"/>
      <c r="K7" s="261" t="s">
        <v>1</v>
      </c>
      <c r="L7" s="265" t="s">
        <v>2</v>
      </c>
      <c r="M7" s="266" t="s">
        <v>3</v>
      </c>
      <c r="N7" s="577" t="s">
        <v>198</v>
      </c>
      <c r="O7" s="560"/>
      <c r="P7" s="560"/>
      <c r="Q7" s="560"/>
      <c r="R7" s="560"/>
      <c r="S7" s="560"/>
      <c r="T7" s="560"/>
      <c r="U7" s="560"/>
      <c r="V7" s="560"/>
      <c r="W7" s="261" t="s">
        <v>1</v>
      </c>
      <c r="X7" s="265" t="s">
        <v>2</v>
      </c>
      <c r="Y7" s="266" t="s">
        <v>3</v>
      </c>
      <c r="Z7" s="55"/>
    </row>
    <row r="8" spans="1:26" ht="11.1" customHeight="1">
      <c r="A8" s="51"/>
      <c r="B8" s="51"/>
      <c r="C8" s="51"/>
      <c r="D8" s="51"/>
      <c r="E8" s="51"/>
      <c r="F8" s="51"/>
      <c r="G8" s="51"/>
      <c r="H8" s="51"/>
      <c r="I8" s="51"/>
      <c r="J8" s="264"/>
      <c r="K8" s="51"/>
      <c r="L8" s="51"/>
      <c r="M8" s="121"/>
      <c r="N8" s="51"/>
      <c r="O8" s="51"/>
      <c r="P8" s="51"/>
      <c r="Q8" s="51"/>
      <c r="R8" s="51"/>
      <c r="S8" s="51"/>
      <c r="T8" s="51"/>
      <c r="U8" s="51"/>
      <c r="V8" s="264"/>
      <c r="W8" s="51"/>
    </row>
    <row r="9" spans="1:26" ht="11.1" customHeight="1">
      <c r="A9" s="51"/>
      <c r="B9" s="51"/>
      <c r="C9" s="557" t="s">
        <v>199</v>
      </c>
      <c r="D9" s="557"/>
      <c r="E9" s="557"/>
      <c r="F9" s="557"/>
      <c r="G9" s="557"/>
      <c r="H9" s="557"/>
      <c r="I9" s="557"/>
      <c r="J9" s="427"/>
      <c r="K9" s="428">
        <f>SUM(K11,K18,K25,K32,K39,K46,K53,K60,K67,K74,W11,W18,W25,W32,W39,W46,W53,W60,W67,W74,W81)</f>
        <v>709262</v>
      </c>
      <c r="L9" s="428">
        <f>SUM(L11,L18,L25,L32,L39,L46,L53,L60,L67,L74,X11,X18,X25,X32,X39,X46,X53,X60,X67,X74,X81)</f>
        <v>348260</v>
      </c>
      <c r="M9" s="429">
        <f>SUM(M11,M18,M25,M32,M39,M46,M53,M60,M67,M74,Y11,Y18,Y25,Y32,Y39,Y46,Y53,Y60,Y67,Y74,Y81)</f>
        <v>361002</v>
      </c>
      <c r="N9" s="148"/>
      <c r="O9" s="55"/>
      <c r="P9" s="55"/>
      <c r="Q9" s="55"/>
      <c r="R9" s="55"/>
      <c r="S9" s="55"/>
      <c r="T9" s="55"/>
      <c r="U9" s="55"/>
      <c r="V9" s="270"/>
      <c r="W9" s="51"/>
    </row>
    <row r="10" spans="1:26" ht="7.5" customHeight="1">
      <c r="A10" s="51"/>
      <c r="B10" s="51"/>
      <c r="C10" s="51"/>
      <c r="D10" s="51"/>
      <c r="E10" s="51"/>
      <c r="F10" s="51"/>
      <c r="G10" s="51"/>
      <c r="H10" s="51"/>
      <c r="I10" s="51"/>
      <c r="J10" s="82"/>
      <c r="K10" s="149"/>
      <c r="L10" s="149"/>
      <c r="M10" s="150"/>
      <c r="N10" s="151"/>
      <c r="O10" s="51"/>
      <c r="P10" s="51"/>
      <c r="Q10" s="51"/>
      <c r="R10" s="51"/>
      <c r="S10" s="51"/>
      <c r="T10" s="51"/>
      <c r="U10" s="51"/>
      <c r="V10" s="82"/>
      <c r="W10" s="51"/>
    </row>
    <row r="11" spans="1:26" s="66" customFormat="1" ht="11.1" customHeight="1">
      <c r="A11" s="72"/>
      <c r="B11" s="72"/>
      <c r="C11" s="573" t="s">
        <v>200</v>
      </c>
      <c r="D11" s="573"/>
      <c r="E11" s="573"/>
      <c r="F11" s="573"/>
      <c r="G11" s="573"/>
      <c r="H11" s="573" t="s">
        <v>201</v>
      </c>
      <c r="I11" s="573"/>
      <c r="J11" s="268"/>
      <c r="K11" s="152">
        <f t="shared" ref="K11:K16" si="0">SUM(L11,M11,)</f>
        <v>29431</v>
      </c>
      <c r="L11" s="153">
        <v>15046</v>
      </c>
      <c r="M11" s="154">
        <v>14385</v>
      </c>
      <c r="N11" s="155"/>
      <c r="O11" s="573" t="s">
        <v>202</v>
      </c>
      <c r="P11" s="573"/>
      <c r="Q11" s="573"/>
      <c r="R11" s="573"/>
      <c r="S11" s="573"/>
      <c r="T11" s="573" t="s">
        <v>201</v>
      </c>
      <c r="U11" s="573"/>
      <c r="V11" s="268"/>
      <c r="W11" s="152">
        <f t="shared" ref="W11:W16" si="1">SUM(X11,Y11,)</f>
        <v>44331</v>
      </c>
      <c r="X11" s="153">
        <v>22660</v>
      </c>
      <c r="Y11" s="153">
        <v>21671</v>
      </c>
      <c r="Z11" s="152"/>
    </row>
    <row r="12" spans="1:26" ht="11.1" customHeight="1">
      <c r="A12" s="51"/>
      <c r="B12" s="51"/>
      <c r="C12" s="569" t="s">
        <v>203</v>
      </c>
      <c r="D12" s="569"/>
      <c r="E12" s="569"/>
      <c r="F12" s="569"/>
      <c r="G12" s="569"/>
      <c r="H12" s="156"/>
      <c r="I12" s="156"/>
      <c r="J12" s="269"/>
      <c r="K12" s="149">
        <f t="shared" si="0"/>
        <v>5791</v>
      </c>
      <c r="L12" s="157">
        <v>3006</v>
      </c>
      <c r="M12" s="158">
        <v>2785</v>
      </c>
      <c r="N12" s="151"/>
      <c r="O12" s="568">
        <v>50</v>
      </c>
      <c r="P12" s="569"/>
      <c r="Q12" s="569"/>
      <c r="R12" s="569"/>
      <c r="S12" s="569"/>
      <c r="T12" s="156"/>
      <c r="U12" s="156"/>
      <c r="V12" s="269"/>
      <c r="W12" s="149">
        <f t="shared" si="1"/>
        <v>9598</v>
      </c>
      <c r="X12" s="157">
        <v>4915</v>
      </c>
      <c r="Y12" s="157">
        <v>4683</v>
      </c>
      <c r="Z12" s="159"/>
    </row>
    <row r="13" spans="1:26" ht="11.1" customHeight="1">
      <c r="A13" s="51"/>
      <c r="B13" s="51"/>
      <c r="C13" s="569" t="s">
        <v>204</v>
      </c>
      <c r="D13" s="569"/>
      <c r="E13" s="569"/>
      <c r="F13" s="569"/>
      <c r="G13" s="569"/>
      <c r="H13" s="156"/>
      <c r="I13" s="156"/>
      <c r="J13" s="269"/>
      <c r="K13" s="149">
        <f t="shared" si="0"/>
        <v>5893</v>
      </c>
      <c r="L13" s="157">
        <v>3016</v>
      </c>
      <c r="M13" s="158">
        <v>2877</v>
      </c>
      <c r="N13" s="151"/>
      <c r="O13" s="568">
        <v>51</v>
      </c>
      <c r="P13" s="569"/>
      <c r="Q13" s="569"/>
      <c r="R13" s="569"/>
      <c r="S13" s="569"/>
      <c r="T13" s="156"/>
      <c r="U13" s="156"/>
      <c r="V13" s="269"/>
      <c r="W13" s="149">
        <f t="shared" si="1"/>
        <v>9092</v>
      </c>
      <c r="X13" s="157">
        <v>4658</v>
      </c>
      <c r="Y13" s="157">
        <v>4434</v>
      </c>
      <c r="Z13" s="159"/>
    </row>
    <row r="14" spans="1:26" ht="11.1" customHeight="1">
      <c r="A14" s="51"/>
      <c r="B14" s="51"/>
      <c r="C14" s="569" t="s">
        <v>205</v>
      </c>
      <c r="D14" s="569"/>
      <c r="E14" s="569"/>
      <c r="F14" s="569"/>
      <c r="G14" s="569"/>
      <c r="H14" s="156"/>
      <c r="I14" s="156"/>
      <c r="J14" s="269"/>
      <c r="K14" s="149">
        <f t="shared" si="0"/>
        <v>6054</v>
      </c>
      <c r="L14" s="157">
        <v>3068</v>
      </c>
      <c r="M14" s="158">
        <v>2986</v>
      </c>
      <c r="N14" s="151"/>
      <c r="O14" s="568">
        <v>52</v>
      </c>
      <c r="P14" s="569"/>
      <c r="Q14" s="569"/>
      <c r="R14" s="569"/>
      <c r="S14" s="569"/>
      <c r="T14" s="156"/>
      <c r="U14" s="156"/>
      <c r="V14" s="269"/>
      <c r="W14" s="149">
        <f t="shared" si="1"/>
        <v>8848</v>
      </c>
      <c r="X14" s="157">
        <v>4503</v>
      </c>
      <c r="Y14" s="157">
        <v>4345</v>
      </c>
      <c r="Z14" s="159"/>
    </row>
    <row r="15" spans="1:26" ht="11.1" customHeight="1">
      <c r="A15" s="51"/>
      <c r="B15" s="51"/>
      <c r="C15" s="569" t="s">
        <v>206</v>
      </c>
      <c r="D15" s="569"/>
      <c r="E15" s="569"/>
      <c r="F15" s="569"/>
      <c r="G15" s="569"/>
      <c r="H15" s="156"/>
      <c r="I15" s="156"/>
      <c r="J15" s="269"/>
      <c r="K15" s="149">
        <f t="shared" si="0"/>
        <v>5779</v>
      </c>
      <c r="L15" s="157">
        <v>2955</v>
      </c>
      <c r="M15" s="158">
        <v>2824</v>
      </c>
      <c r="N15" s="151"/>
      <c r="O15" s="568">
        <v>53</v>
      </c>
      <c r="P15" s="569"/>
      <c r="Q15" s="569"/>
      <c r="R15" s="569"/>
      <c r="S15" s="569"/>
      <c r="T15" s="156"/>
      <c r="U15" s="156"/>
      <c r="V15" s="269"/>
      <c r="W15" s="149">
        <f t="shared" si="1"/>
        <v>8575</v>
      </c>
      <c r="X15" s="157">
        <v>4368</v>
      </c>
      <c r="Y15" s="157">
        <v>4207</v>
      </c>
      <c r="Z15" s="159"/>
    </row>
    <row r="16" spans="1:26" ht="11.1" customHeight="1">
      <c r="A16" s="51"/>
      <c r="B16" s="51"/>
      <c r="C16" s="569" t="s">
        <v>207</v>
      </c>
      <c r="D16" s="569"/>
      <c r="E16" s="569"/>
      <c r="F16" s="569"/>
      <c r="G16" s="569"/>
      <c r="H16" s="156"/>
      <c r="I16" s="156"/>
      <c r="J16" s="269"/>
      <c r="K16" s="149">
        <f t="shared" si="0"/>
        <v>5914</v>
      </c>
      <c r="L16" s="157">
        <v>3001</v>
      </c>
      <c r="M16" s="158">
        <v>2913</v>
      </c>
      <c r="N16" s="151"/>
      <c r="O16" s="568">
        <v>54</v>
      </c>
      <c r="P16" s="569"/>
      <c r="Q16" s="569"/>
      <c r="R16" s="569"/>
      <c r="S16" s="569"/>
      <c r="T16" s="156"/>
      <c r="U16" s="156"/>
      <c r="V16" s="269"/>
      <c r="W16" s="149">
        <f t="shared" si="1"/>
        <v>8218</v>
      </c>
      <c r="X16" s="157">
        <v>4216</v>
      </c>
      <c r="Y16" s="157">
        <v>4002</v>
      </c>
      <c r="Z16" s="159"/>
    </row>
    <row r="17" spans="1:26" ht="7.5" customHeight="1">
      <c r="A17" s="51"/>
      <c r="B17" s="51"/>
      <c r="C17" s="156"/>
      <c r="D17" s="156"/>
      <c r="E17" s="156"/>
      <c r="F17" s="156"/>
      <c r="G17" s="156"/>
      <c r="H17" s="156"/>
      <c r="I17" s="156"/>
      <c r="J17" s="269"/>
      <c r="K17" s="149"/>
      <c r="L17" s="160"/>
      <c r="M17" s="161"/>
      <c r="N17" s="151"/>
      <c r="O17" s="51"/>
      <c r="P17" s="51"/>
      <c r="Q17" s="51"/>
      <c r="R17" s="51"/>
      <c r="S17" s="51"/>
      <c r="T17" s="51"/>
      <c r="U17" s="51"/>
      <c r="V17" s="82"/>
      <c r="W17" s="162"/>
      <c r="X17" s="160"/>
      <c r="Y17" s="160"/>
      <c r="Z17" s="163"/>
    </row>
    <row r="18" spans="1:26" s="66" customFormat="1" ht="11.1" customHeight="1">
      <c r="A18" s="72"/>
      <c r="B18" s="72"/>
      <c r="C18" s="573" t="s">
        <v>208</v>
      </c>
      <c r="D18" s="573"/>
      <c r="E18" s="573"/>
      <c r="F18" s="573"/>
      <c r="G18" s="573"/>
      <c r="H18" s="573" t="s">
        <v>201</v>
      </c>
      <c r="I18" s="573"/>
      <c r="J18" s="268"/>
      <c r="K18" s="152">
        <f t="shared" ref="K18:K23" si="2">SUM(L18,M18,)</f>
        <v>28610</v>
      </c>
      <c r="L18" s="153">
        <v>14786</v>
      </c>
      <c r="M18" s="154">
        <v>13824</v>
      </c>
      <c r="N18" s="155"/>
      <c r="O18" s="573" t="s">
        <v>209</v>
      </c>
      <c r="P18" s="573"/>
      <c r="Q18" s="573"/>
      <c r="R18" s="573"/>
      <c r="S18" s="573"/>
      <c r="T18" s="573" t="s">
        <v>201</v>
      </c>
      <c r="U18" s="573"/>
      <c r="V18" s="268"/>
      <c r="W18" s="152">
        <f t="shared" ref="W18:W23" si="3">SUM(X18,Y18,)</f>
        <v>37393</v>
      </c>
      <c r="X18" s="153">
        <v>19163</v>
      </c>
      <c r="Y18" s="153">
        <v>18230</v>
      </c>
      <c r="Z18" s="152"/>
    </row>
    <row r="19" spans="1:26" ht="11.1" customHeight="1">
      <c r="A19" s="51"/>
      <c r="B19" s="51"/>
      <c r="C19" s="569" t="s">
        <v>210</v>
      </c>
      <c r="D19" s="569"/>
      <c r="E19" s="569"/>
      <c r="F19" s="569"/>
      <c r="G19" s="569"/>
      <c r="H19" s="156"/>
      <c r="I19" s="156"/>
      <c r="J19" s="269"/>
      <c r="K19" s="149">
        <f t="shared" si="2"/>
        <v>5809</v>
      </c>
      <c r="L19" s="157">
        <v>3088</v>
      </c>
      <c r="M19" s="158">
        <v>2721</v>
      </c>
      <c r="N19" s="151"/>
      <c r="O19" s="568">
        <v>55</v>
      </c>
      <c r="P19" s="569"/>
      <c r="Q19" s="569"/>
      <c r="R19" s="569"/>
      <c r="S19" s="569"/>
      <c r="T19" s="156"/>
      <c r="U19" s="156"/>
      <c r="V19" s="269"/>
      <c r="W19" s="149">
        <f t="shared" si="3"/>
        <v>7781</v>
      </c>
      <c r="X19" s="157">
        <v>3930</v>
      </c>
      <c r="Y19" s="157">
        <v>3851</v>
      </c>
      <c r="Z19" s="159"/>
    </row>
    <row r="20" spans="1:26" ht="11.1" customHeight="1">
      <c r="A20" s="51"/>
      <c r="B20" s="51"/>
      <c r="C20" s="569" t="s">
        <v>211</v>
      </c>
      <c r="D20" s="569"/>
      <c r="E20" s="569"/>
      <c r="F20" s="569"/>
      <c r="G20" s="569"/>
      <c r="H20" s="156"/>
      <c r="I20" s="156"/>
      <c r="J20" s="269"/>
      <c r="K20" s="149">
        <f t="shared" si="2"/>
        <v>5642</v>
      </c>
      <c r="L20" s="157">
        <v>2892</v>
      </c>
      <c r="M20" s="158">
        <v>2750</v>
      </c>
      <c r="N20" s="151"/>
      <c r="O20" s="568">
        <v>56</v>
      </c>
      <c r="P20" s="569"/>
      <c r="Q20" s="569"/>
      <c r="R20" s="569"/>
      <c r="S20" s="569"/>
      <c r="T20" s="156"/>
      <c r="U20" s="156"/>
      <c r="V20" s="269"/>
      <c r="W20" s="149">
        <f t="shared" si="3"/>
        <v>7548</v>
      </c>
      <c r="X20" s="157">
        <v>3835</v>
      </c>
      <c r="Y20" s="157">
        <v>3713</v>
      </c>
      <c r="Z20" s="159"/>
    </row>
    <row r="21" spans="1:26" ht="11.1" customHeight="1">
      <c r="A21" s="51"/>
      <c r="B21" s="51"/>
      <c r="C21" s="569" t="s">
        <v>212</v>
      </c>
      <c r="D21" s="569"/>
      <c r="E21" s="569"/>
      <c r="F21" s="569"/>
      <c r="G21" s="569"/>
      <c r="H21" s="156"/>
      <c r="I21" s="156"/>
      <c r="J21" s="269"/>
      <c r="K21" s="149">
        <f t="shared" si="2"/>
        <v>5556</v>
      </c>
      <c r="L21" s="157">
        <v>2827</v>
      </c>
      <c r="M21" s="158">
        <v>2729</v>
      </c>
      <c r="N21" s="151"/>
      <c r="O21" s="568">
        <v>57</v>
      </c>
      <c r="P21" s="569"/>
      <c r="Q21" s="569"/>
      <c r="R21" s="569"/>
      <c r="S21" s="569"/>
      <c r="T21" s="156"/>
      <c r="U21" s="156"/>
      <c r="V21" s="269"/>
      <c r="W21" s="149">
        <f t="shared" si="3"/>
        <v>7500</v>
      </c>
      <c r="X21" s="157">
        <v>3848</v>
      </c>
      <c r="Y21" s="157">
        <v>3652</v>
      </c>
      <c r="Z21" s="159"/>
    </row>
    <row r="22" spans="1:26" ht="11.1" customHeight="1">
      <c r="A22" s="51"/>
      <c r="B22" s="51"/>
      <c r="C22" s="569" t="s">
        <v>213</v>
      </c>
      <c r="D22" s="569"/>
      <c r="E22" s="569"/>
      <c r="F22" s="569"/>
      <c r="G22" s="569"/>
      <c r="H22" s="156"/>
      <c r="I22" s="156"/>
      <c r="J22" s="269"/>
      <c r="K22" s="149">
        <f t="shared" si="2"/>
        <v>5754</v>
      </c>
      <c r="L22" s="157">
        <v>2934</v>
      </c>
      <c r="M22" s="158">
        <v>2820</v>
      </c>
      <c r="N22" s="151"/>
      <c r="O22" s="568">
        <v>58</v>
      </c>
      <c r="P22" s="569"/>
      <c r="Q22" s="569"/>
      <c r="R22" s="569"/>
      <c r="S22" s="569"/>
      <c r="T22" s="156"/>
      <c r="U22" s="156"/>
      <c r="V22" s="269"/>
      <c r="W22" s="149">
        <f t="shared" si="3"/>
        <v>7278</v>
      </c>
      <c r="X22" s="157">
        <v>3777</v>
      </c>
      <c r="Y22" s="157">
        <v>3501</v>
      </c>
      <c r="Z22" s="159"/>
    </row>
    <row r="23" spans="1:26" ht="11.1" customHeight="1">
      <c r="A23" s="51"/>
      <c r="B23" s="51"/>
      <c r="C23" s="569" t="s">
        <v>214</v>
      </c>
      <c r="D23" s="569"/>
      <c r="E23" s="569"/>
      <c r="F23" s="569"/>
      <c r="G23" s="569"/>
      <c r="H23" s="156"/>
      <c r="I23" s="156"/>
      <c r="J23" s="269"/>
      <c r="K23" s="149">
        <f t="shared" si="2"/>
        <v>5849</v>
      </c>
      <c r="L23" s="157">
        <v>3045</v>
      </c>
      <c r="M23" s="158">
        <v>2804</v>
      </c>
      <c r="N23" s="151"/>
      <c r="O23" s="568">
        <v>59</v>
      </c>
      <c r="P23" s="569"/>
      <c r="Q23" s="569"/>
      <c r="R23" s="569"/>
      <c r="S23" s="569"/>
      <c r="T23" s="156"/>
      <c r="U23" s="156"/>
      <c r="V23" s="269"/>
      <c r="W23" s="149">
        <f t="shared" si="3"/>
        <v>7286</v>
      </c>
      <c r="X23" s="157">
        <v>3773</v>
      </c>
      <c r="Y23" s="157">
        <v>3513</v>
      </c>
      <c r="Z23" s="159"/>
    </row>
    <row r="24" spans="1:26" ht="7.5" customHeight="1">
      <c r="A24" s="51"/>
      <c r="B24" s="51"/>
      <c r="C24" s="156"/>
      <c r="D24" s="156"/>
      <c r="E24" s="156"/>
      <c r="F24" s="156"/>
      <c r="G24" s="156"/>
      <c r="H24" s="156"/>
      <c r="I24" s="156"/>
      <c r="J24" s="269"/>
      <c r="K24" s="149"/>
      <c r="L24" s="160"/>
      <c r="M24" s="161"/>
      <c r="N24" s="151"/>
      <c r="O24" s="156"/>
      <c r="P24" s="156"/>
      <c r="Q24" s="156"/>
      <c r="R24" s="156"/>
      <c r="S24" s="156"/>
      <c r="T24" s="156"/>
      <c r="U24" s="156"/>
      <c r="V24" s="269"/>
      <c r="W24" s="164"/>
      <c r="X24" s="160"/>
      <c r="Y24" s="160"/>
      <c r="Z24" s="165"/>
    </row>
    <row r="25" spans="1:26" s="66" customFormat="1" ht="11.1" customHeight="1">
      <c r="A25" s="72"/>
      <c r="B25" s="72"/>
      <c r="C25" s="573" t="s">
        <v>215</v>
      </c>
      <c r="D25" s="573"/>
      <c r="E25" s="573"/>
      <c r="F25" s="573"/>
      <c r="G25" s="573"/>
      <c r="H25" s="573" t="s">
        <v>201</v>
      </c>
      <c r="I25" s="573"/>
      <c r="J25" s="268"/>
      <c r="K25" s="152">
        <f t="shared" ref="K25:K30" si="4">SUM(L25,M25,)</f>
        <v>30889</v>
      </c>
      <c r="L25" s="153">
        <v>15873</v>
      </c>
      <c r="M25" s="154">
        <v>15016</v>
      </c>
      <c r="N25" s="155"/>
      <c r="O25" s="573" t="s">
        <v>216</v>
      </c>
      <c r="P25" s="573"/>
      <c r="Q25" s="573"/>
      <c r="R25" s="573"/>
      <c r="S25" s="573"/>
      <c r="T25" s="573" t="s">
        <v>201</v>
      </c>
      <c r="U25" s="573"/>
      <c r="V25" s="268"/>
      <c r="W25" s="152">
        <f t="shared" ref="W25:W30" si="5">SUM(X25,Y25,)</f>
        <v>42881</v>
      </c>
      <c r="X25" s="153">
        <v>21434</v>
      </c>
      <c r="Y25" s="153">
        <v>21447</v>
      </c>
      <c r="Z25" s="152"/>
    </row>
    <row r="26" spans="1:26" ht="11.1" customHeight="1">
      <c r="A26" s="51"/>
      <c r="B26" s="51"/>
      <c r="C26" s="568">
        <v>10</v>
      </c>
      <c r="D26" s="569"/>
      <c r="E26" s="569"/>
      <c r="F26" s="569"/>
      <c r="G26" s="569"/>
      <c r="H26" s="156"/>
      <c r="I26" s="156"/>
      <c r="J26" s="269"/>
      <c r="K26" s="149">
        <f t="shared" si="4"/>
        <v>6047</v>
      </c>
      <c r="L26" s="157">
        <v>3094</v>
      </c>
      <c r="M26" s="158">
        <v>2953</v>
      </c>
      <c r="N26" s="151"/>
      <c r="O26" s="568">
        <v>60</v>
      </c>
      <c r="P26" s="569"/>
      <c r="Q26" s="569"/>
      <c r="R26" s="569"/>
      <c r="S26" s="569"/>
      <c r="T26" s="156"/>
      <c r="U26" s="156"/>
      <c r="V26" s="269"/>
      <c r="W26" s="149">
        <f t="shared" si="5"/>
        <v>7638</v>
      </c>
      <c r="X26" s="157">
        <v>3883</v>
      </c>
      <c r="Y26" s="157">
        <v>3755</v>
      </c>
      <c r="Z26" s="159"/>
    </row>
    <row r="27" spans="1:26" ht="11.1" customHeight="1">
      <c r="A27" s="51"/>
      <c r="B27" s="51"/>
      <c r="C27" s="568">
        <v>11</v>
      </c>
      <c r="D27" s="569"/>
      <c r="E27" s="569"/>
      <c r="F27" s="569"/>
      <c r="G27" s="569"/>
      <c r="H27" s="156"/>
      <c r="I27" s="156"/>
      <c r="J27" s="269"/>
      <c r="K27" s="149">
        <f t="shared" si="4"/>
        <v>6136</v>
      </c>
      <c r="L27" s="157">
        <v>3164</v>
      </c>
      <c r="M27" s="158">
        <v>2972</v>
      </c>
      <c r="N27" s="151"/>
      <c r="O27" s="568">
        <v>61</v>
      </c>
      <c r="P27" s="569"/>
      <c r="Q27" s="569"/>
      <c r="R27" s="569"/>
      <c r="S27" s="569"/>
      <c r="T27" s="156"/>
      <c r="U27" s="156"/>
      <c r="V27" s="269"/>
      <c r="W27" s="149">
        <f t="shared" si="5"/>
        <v>7680</v>
      </c>
      <c r="X27" s="157">
        <v>3806</v>
      </c>
      <c r="Y27" s="157">
        <v>3874</v>
      </c>
      <c r="Z27" s="159"/>
    </row>
    <row r="28" spans="1:26" ht="11.1" customHeight="1">
      <c r="A28" s="51"/>
      <c r="B28" s="51"/>
      <c r="C28" s="568">
        <v>12</v>
      </c>
      <c r="D28" s="569"/>
      <c r="E28" s="569"/>
      <c r="F28" s="569"/>
      <c r="G28" s="569"/>
      <c r="H28" s="156"/>
      <c r="I28" s="156"/>
      <c r="J28" s="269"/>
      <c r="K28" s="149">
        <f t="shared" si="4"/>
        <v>6203</v>
      </c>
      <c r="L28" s="157">
        <v>3208</v>
      </c>
      <c r="M28" s="158">
        <v>2995</v>
      </c>
      <c r="N28" s="151"/>
      <c r="O28" s="568">
        <v>62</v>
      </c>
      <c r="P28" s="569"/>
      <c r="Q28" s="569"/>
      <c r="R28" s="569"/>
      <c r="S28" s="569"/>
      <c r="T28" s="156"/>
      <c r="U28" s="156"/>
      <c r="V28" s="269"/>
      <c r="W28" s="149">
        <f t="shared" si="5"/>
        <v>8338</v>
      </c>
      <c r="X28" s="157">
        <v>4169</v>
      </c>
      <c r="Y28" s="157">
        <v>4169</v>
      </c>
      <c r="Z28" s="159"/>
    </row>
    <row r="29" spans="1:26" ht="11.1" customHeight="1">
      <c r="A29" s="51"/>
      <c r="B29" s="51"/>
      <c r="C29" s="568">
        <v>13</v>
      </c>
      <c r="D29" s="569"/>
      <c r="E29" s="569"/>
      <c r="F29" s="569"/>
      <c r="G29" s="569"/>
      <c r="H29" s="156"/>
      <c r="I29" s="156"/>
      <c r="J29" s="269"/>
      <c r="K29" s="149">
        <f t="shared" si="4"/>
        <v>6137</v>
      </c>
      <c r="L29" s="157">
        <v>3141</v>
      </c>
      <c r="M29" s="158">
        <v>2996</v>
      </c>
      <c r="N29" s="151"/>
      <c r="O29" s="568">
        <v>63</v>
      </c>
      <c r="P29" s="569"/>
      <c r="Q29" s="569"/>
      <c r="R29" s="569"/>
      <c r="S29" s="569"/>
      <c r="T29" s="156"/>
      <c r="U29" s="156"/>
      <c r="V29" s="269"/>
      <c r="W29" s="149">
        <f t="shared" si="5"/>
        <v>9558</v>
      </c>
      <c r="X29" s="157">
        <v>4764</v>
      </c>
      <c r="Y29" s="157">
        <v>4794</v>
      </c>
      <c r="Z29" s="159"/>
    </row>
    <row r="30" spans="1:26" ht="11.1" customHeight="1">
      <c r="A30" s="51"/>
      <c r="B30" s="51"/>
      <c r="C30" s="568">
        <v>14</v>
      </c>
      <c r="D30" s="569"/>
      <c r="E30" s="569"/>
      <c r="F30" s="569"/>
      <c r="G30" s="569"/>
      <c r="H30" s="156"/>
      <c r="I30" s="156"/>
      <c r="J30" s="269"/>
      <c r="K30" s="149">
        <f t="shared" si="4"/>
        <v>6366</v>
      </c>
      <c r="L30" s="157">
        <v>3266</v>
      </c>
      <c r="M30" s="158">
        <v>3100</v>
      </c>
      <c r="N30" s="151"/>
      <c r="O30" s="568">
        <v>64</v>
      </c>
      <c r="P30" s="569"/>
      <c r="Q30" s="569"/>
      <c r="R30" s="569"/>
      <c r="S30" s="569"/>
      <c r="T30" s="156"/>
      <c r="U30" s="156"/>
      <c r="V30" s="269"/>
      <c r="W30" s="149">
        <f t="shared" si="5"/>
        <v>9667</v>
      </c>
      <c r="X30" s="157">
        <v>4812</v>
      </c>
      <c r="Y30" s="157">
        <v>4855</v>
      </c>
      <c r="Z30" s="159"/>
    </row>
    <row r="31" spans="1:26" ht="7.5" customHeight="1">
      <c r="A31" s="51"/>
      <c r="B31" s="51"/>
      <c r="C31" s="156"/>
      <c r="D31" s="156"/>
      <c r="E31" s="156"/>
      <c r="F31" s="156"/>
      <c r="G31" s="156"/>
      <c r="H31" s="156"/>
      <c r="I31" s="156"/>
      <c r="J31" s="269"/>
      <c r="K31" s="149"/>
      <c r="L31" s="160"/>
      <c r="M31" s="161"/>
      <c r="N31" s="151"/>
      <c r="O31" s="156"/>
      <c r="P31" s="156"/>
      <c r="Q31" s="156"/>
      <c r="R31" s="156"/>
      <c r="S31" s="156"/>
      <c r="T31" s="156"/>
      <c r="U31" s="156"/>
      <c r="V31" s="269"/>
      <c r="W31" s="162"/>
      <c r="X31" s="160"/>
      <c r="Y31" s="160"/>
      <c r="Z31" s="163"/>
    </row>
    <row r="32" spans="1:26" s="66" customFormat="1" ht="11.1" customHeight="1">
      <c r="A32" s="72"/>
      <c r="B32" s="72"/>
      <c r="C32" s="573" t="s">
        <v>217</v>
      </c>
      <c r="D32" s="573"/>
      <c r="E32" s="573"/>
      <c r="F32" s="573"/>
      <c r="G32" s="573"/>
      <c r="H32" s="573" t="s">
        <v>201</v>
      </c>
      <c r="I32" s="573"/>
      <c r="J32" s="268"/>
      <c r="K32" s="152">
        <f t="shared" ref="K32:K37" si="6">SUM(L32,M32,)</f>
        <v>31420</v>
      </c>
      <c r="L32" s="153">
        <v>16084</v>
      </c>
      <c r="M32" s="154">
        <v>15336</v>
      </c>
      <c r="N32" s="155"/>
      <c r="O32" s="573" t="s">
        <v>218</v>
      </c>
      <c r="P32" s="573"/>
      <c r="Q32" s="573"/>
      <c r="R32" s="573"/>
      <c r="S32" s="573"/>
      <c r="T32" s="573" t="s">
        <v>201</v>
      </c>
      <c r="U32" s="573"/>
      <c r="V32" s="268"/>
      <c r="W32" s="152">
        <f t="shared" ref="W32:W37" si="7">SUM(X32,Y32,)</f>
        <v>37036</v>
      </c>
      <c r="X32" s="153">
        <v>17462</v>
      </c>
      <c r="Y32" s="153">
        <v>19574</v>
      </c>
      <c r="Z32" s="152"/>
    </row>
    <row r="33" spans="1:26" ht="11.1" customHeight="1">
      <c r="A33" s="51"/>
      <c r="B33" s="51"/>
      <c r="C33" s="568">
        <v>15</v>
      </c>
      <c r="D33" s="569"/>
      <c r="E33" s="569"/>
      <c r="F33" s="569"/>
      <c r="G33" s="569"/>
      <c r="H33" s="156"/>
      <c r="I33" s="156"/>
      <c r="J33" s="269"/>
      <c r="K33" s="149">
        <f t="shared" si="6"/>
        <v>6226</v>
      </c>
      <c r="L33" s="157">
        <v>3212</v>
      </c>
      <c r="M33" s="158">
        <v>3014</v>
      </c>
      <c r="N33" s="151"/>
      <c r="O33" s="568">
        <v>65</v>
      </c>
      <c r="P33" s="569"/>
      <c r="Q33" s="569"/>
      <c r="R33" s="569"/>
      <c r="S33" s="569"/>
      <c r="T33" s="156"/>
      <c r="U33" s="156"/>
      <c r="V33" s="269"/>
      <c r="W33" s="149">
        <f t="shared" si="7"/>
        <v>9616</v>
      </c>
      <c r="X33" s="157">
        <v>4678</v>
      </c>
      <c r="Y33" s="157">
        <v>4938</v>
      </c>
      <c r="Z33" s="159"/>
    </row>
    <row r="34" spans="1:26" ht="11.1" customHeight="1">
      <c r="A34" s="51"/>
      <c r="B34" s="51"/>
      <c r="C34" s="568">
        <v>16</v>
      </c>
      <c r="D34" s="569"/>
      <c r="E34" s="569"/>
      <c r="F34" s="569"/>
      <c r="G34" s="569"/>
      <c r="H34" s="156"/>
      <c r="I34" s="156"/>
      <c r="J34" s="269"/>
      <c r="K34" s="149">
        <f t="shared" si="6"/>
        <v>6093</v>
      </c>
      <c r="L34" s="157">
        <v>3119</v>
      </c>
      <c r="M34" s="158">
        <v>2974</v>
      </c>
      <c r="N34" s="151"/>
      <c r="O34" s="568">
        <v>66</v>
      </c>
      <c r="P34" s="569"/>
      <c r="Q34" s="569"/>
      <c r="R34" s="569"/>
      <c r="S34" s="569"/>
      <c r="T34" s="156"/>
      <c r="U34" s="156"/>
      <c r="V34" s="269"/>
      <c r="W34" s="149">
        <f t="shared" si="7"/>
        <v>6668</v>
      </c>
      <c r="X34" s="157">
        <v>3139</v>
      </c>
      <c r="Y34" s="157">
        <v>3529</v>
      </c>
      <c r="Z34" s="159"/>
    </row>
    <row r="35" spans="1:26" ht="11.1" customHeight="1">
      <c r="A35" s="51"/>
      <c r="B35" s="51"/>
      <c r="C35" s="568">
        <v>17</v>
      </c>
      <c r="D35" s="569"/>
      <c r="E35" s="569"/>
      <c r="F35" s="569"/>
      <c r="G35" s="569"/>
      <c r="H35" s="156"/>
      <c r="I35" s="156"/>
      <c r="J35" s="269"/>
      <c r="K35" s="149">
        <f t="shared" si="6"/>
        <v>6135</v>
      </c>
      <c r="L35" s="157">
        <v>3159</v>
      </c>
      <c r="M35" s="158">
        <v>2976</v>
      </c>
      <c r="N35" s="151"/>
      <c r="O35" s="568">
        <v>67</v>
      </c>
      <c r="P35" s="569"/>
      <c r="Q35" s="569"/>
      <c r="R35" s="569"/>
      <c r="S35" s="569"/>
      <c r="T35" s="156"/>
      <c r="U35" s="156"/>
      <c r="V35" s="269"/>
      <c r="W35" s="149">
        <f t="shared" si="7"/>
        <v>5831</v>
      </c>
      <c r="X35" s="157">
        <v>2761</v>
      </c>
      <c r="Y35" s="157">
        <v>3070</v>
      </c>
      <c r="Z35" s="159"/>
    </row>
    <row r="36" spans="1:26" ht="11.1" customHeight="1">
      <c r="A36" s="51"/>
      <c r="B36" s="51"/>
      <c r="C36" s="568">
        <v>18</v>
      </c>
      <c r="D36" s="569"/>
      <c r="E36" s="569"/>
      <c r="F36" s="569"/>
      <c r="G36" s="569"/>
      <c r="H36" s="156"/>
      <c r="I36" s="156"/>
      <c r="J36" s="269"/>
      <c r="K36" s="149">
        <f t="shared" si="6"/>
        <v>6500</v>
      </c>
      <c r="L36" s="157">
        <v>3319</v>
      </c>
      <c r="M36" s="158">
        <v>3181</v>
      </c>
      <c r="N36" s="151"/>
      <c r="O36" s="568">
        <v>68</v>
      </c>
      <c r="P36" s="569"/>
      <c r="Q36" s="569"/>
      <c r="R36" s="569"/>
      <c r="S36" s="569"/>
      <c r="T36" s="156"/>
      <c r="U36" s="156"/>
      <c r="V36" s="269"/>
      <c r="W36" s="149">
        <f t="shared" si="7"/>
        <v>7142</v>
      </c>
      <c r="X36" s="157">
        <v>3273</v>
      </c>
      <c r="Y36" s="157">
        <v>3869</v>
      </c>
      <c r="Z36" s="159"/>
    </row>
    <row r="37" spans="1:26" ht="11.1" customHeight="1">
      <c r="A37" s="51"/>
      <c r="B37" s="51"/>
      <c r="C37" s="568">
        <v>19</v>
      </c>
      <c r="D37" s="569"/>
      <c r="E37" s="569"/>
      <c r="F37" s="569"/>
      <c r="G37" s="569"/>
      <c r="H37" s="156"/>
      <c r="I37" s="156"/>
      <c r="J37" s="269"/>
      <c r="K37" s="149">
        <f t="shared" si="6"/>
        <v>6466</v>
      </c>
      <c r="L37" s="157">
        <v>3275</v>
      </c>
      <c r="M37" s="158">
        <v>3191</v>
      </c>
      <c r="N37" s="151"/>
      <c r="O37" s="568">
        <v>69</v>
      </c>
      <c r="P37" s="569"/>
      <c r="Q37" s="569"/>
      <c r="R37" s="569"/>
      <c r="S37" s="569"/>
      <c r="T37" s="156"/>
      <c r="U37" s="156"/>
      <c r="V37" s="269"/>
      <c r="W37" s="149">
        <f t="shared" si="7"/>
        <v>7779</v>
      </c>
      <c r="X37" s="157">
        <v>3611</v>
      </c>
      <c r="Y37" s="157">
        <v>4168</v>
      </c>
      <c r="Z37" s="159"/>
    </row>
    <row r="38" spans="1:26" ht="7.5" customHeight="1">
      <c r="A38" s="51"/>
      <c r="B38" s="51"/>
      <c r="C38" s="156"/>
      <c r="D38" s="156"/>
      <c r="E38" s="156"/>
      <c r="F38" s="156"/>
      <c r="G38" s="156"/>
      <c r="H38" s="156"/>
      <c r="I38" s="156"/>
      <c r="J38" s="269"/>
      <c r="K38" s="149"/>
      <c r="L38" s="160"/>
      <c r="M38" s="161"/>
      <c r="N38" s="151"/>
      <c r="O38" s="156"/>
      <c r="P38" s="156"/>
      <c r="Q38" s="156"/>
      <c r="R38" s="156"/>
      <c r="S38" s="156"/>
      <c r="T38" s="156"/>
      <c r="U38" s="156"/>
      <c r="V38" s="269"/>
      <c r="W38" s="149"/>
      <c r="X38" s="153"/>
      <c r="Y38" s="153"/>
      <c r="Z38" s="165"/>
    </row>
    <row r="39" spans="1:26" s="66" customFormat="1" ht="11.1" customHeight="1">
      <c r="A39" s="72"/>
      <c r="B39" s="72"/>
      <c r="C39" s="573" t="s">
        <v>219</v>
      </c>
      <c r="D39" s="573"/>
      <c r="E39" s="573"/>
      <c r="F39" s="573"/>
      <c r="G39" s="573"/>
      <c r="H39" s="573" t="s">
        <v>201</v>
      </c>
      <c r="I39" s="573"/>
      <c r="J39" s="268"/>
      <c r="K39" s="152">
        <f t="shared" ref="K39:K44" si="8">SUM(L39,M39,)</f>
        <v>39194</v>
      </c>
      <c r="L39" s="153">
        <v>19455</v>
      </c>
      <c r="M39" s="154">
        <v>19739</v>
      </c>
      <c r="N39" s="155"/>
      <c r="O39" s="573" t="s">
        <v>220</v>
      </c>
      <c r="P39" s="573"/>
      <c r="Q39" s="573"/>
      <c r="R39" s="573"/>
      <c r="S39" s="573"/>
      <c r="T39" s="573" t="s">
        <v>201</v>
      </c>
      <c r="U39" s="573"/>
      <c r="V39" s="268"/>
      <c r="W39" s="152">
        <f t="shared" ref="W39:W44" si="9">SUM(X39,Y39,)</f>
        <v>34596</v>
      </c>
      <c r="X39" s="153">
        <v>15265</v>
      </c>
      <c r="Y39" s="153">
        <v>19331</v>
      </c>
      <c r="Z39" s="152"/>
    </row>
    <row r="40" spans="1:26" ht="11.1" customHeight="1">
      <c r="A40" s="51"/>
      <c r="B40" s="51"/>
      <c r="C40" s="568">
        <v>20</v>
      </c>
      <c r="D40" s="569"/>
      <c r="E40" s="569"/>
      <c r="F40" s="569"/>
      <c r="G40" s="569"/>
      <c r="H40" s="156"/>
      <c r="I40" s="156"/>
      <c r="J40" s="269"/>
      <c r="K40" s="149">
        <f t="shared" si="8"/>
        <v>6842</v>
      </c>
      <c r="L40" s="157">
        <v>3444</v>
      </c>
      <c r="M40" s="158">
        <v>3398</v>
      </c>
      <c r="N40" s="151"/>
      <c r="O40" s="568">
        <v>70</v>
      </c>
      <c r="P40" s="569"/>
      <c r="Q40" s="569"/>
      <c r="R40" s="569"/>
      <c r="S40" s="569"/>
      <c r="T40" s="156"/>
      <c r="U40" s="156"/>
      <c r="V40" s="269"/>
      <c r="W40" s="149">
        <f t="shared" si="9"/>
        <v>7500</v>
      </c>
      <c r="X40" s="157">
        <v>3409</v>
      </c>
      <c r="Y40" s="157">
        <v>4091</v>
      </c>
      <c r="Z40" s="159"/>
    </row>
    <row r="41" spans="1:26" ht="11.1" customHeight="1">
      <c r="A41" s="51"/>
      <c r="B41" s="51"/>
      <c r="C41" s="568">
        <v>21</v>
      </c>
      <c r="D41" s="569"/>
      <c r="E41" s="569"/>
      <c r="F41" s="569"/>
      <c r="G41" s="569"/>
      <c r="H41" s="156"/>
      <c r="I41" s="156"/>
      <c r="J41" s="269"/>
      <c r="K41" s="149">
        <f t="shared" si="8"/>
        <v>7231</v>
      </c>
      <c r="L41" s="157">
        <v>3642</v>
      </c>
      <c r="M41" s="158">
        <v>3589</v>
      </c>
      <c r="N41" s="151"/>
      <c r="O41" s="568">
        <v>71</v>
      </c>
      <c r="P41" s="569"/>
      <c r="Q41" s="569"/>
      <c r="R41" s="569"/>
      <c r="S41" s="569"/>
      <c r="T41" s="156"/>
      <c r="U41" s="156"/>
      <c r="V41" s="269"/>
      <c r="W41" s="149">
        <f t="shared" si="9"/>
        <v>7741</v>
      </c>
      <c r="X41" s="157">
        <v>3392</v>
      </c>
      <c r="Y41" s="157">
        <v>4349</v>
      </c>
      <c r="Z41" s="159"/>
    </row>
    <row r="42" spans="1:26" ht="11.1" customHeight="1">
      <c r="A42" s="51"/>
      <c r="B42" s="51"/>
      <c r="C42" s="568">
        <v>22</v>
      </c>
      <c r="D42" s="569"/>
      <c r="E42" s="569"/>
      <c r="F42" s="569"/>
      <c r="G42" s="569"/>
      <c r="H42" s="156"/>
      <c r="I42" s="156"/>
      <c r="J42" s="269"/>
      <c r="K42" s="149">
        <f t="shared" si="8"/>
        <v>7633</v>
      </c>
      <c r="L42" s="157">
        <v>3741</v>
      </c>
      <c r="M42" s="158">
        <v>3892</v>
      </c>
      <c r="N42" s="151"/>
      <c r="O42" s="568">
        <v>72</v>
      </c>
      <c r="P42" s="569"/>
      <c r="Q42" s="569"/>
      <c r="R42" s="569"/>
      <c r="S42" s="569"/>
      <c r="T42" s="156"/>
      <c r="U42" s="156"/>
      <c r="V42" s="269"/>
      <c r="W42" s="149">
        <f t="shared" si="9"/>
        <v>7022</v>
      </c>
      <c r="X42" s="157">
        <v>3090</v>
      </c>
      <c r="Y42" s="157">
        <v>3932</v>
      </c>
      <c r="Z42" s="159"/>
    </row>
    <row r="43" spans="1:26" ht="11.1" customHeight="1">
      <c r="A43" s="51"/>
      <c r="B43" s="51"/>
      <c r="C43" s="568">
        <v>23</v>
      </c>
      <c r="D43" s="569"/>
      <c r="E43" s="569"/>
      <c r="F43" s="569"/>
      <c r="G43" s="569"/>
      <c r="H43" s="156"/>
      <c r="I43" s="156"/>
      <c r="J43" s="269"/>
      <c r="K43" s="149">
        <f t="shared" si="8"/>
        <v>8414</v>
      </c>
      <c r="L43" s="157">
        <v>4084</v>
      </c>
      <c r="M43" s="158">
        <v>4330</v>
      </c>
      <c r="N43" s="151"/>
      <c r="O43" s="568">
        <v>73</v>
      </c>
      <c r="P43" s="569"/>
      <c r="Q43" s="569"/>
      <c r="R43" s="569"/>
      <c r="S43" s="569"/>
      <c r="T43" s="156"/>
      <c r="U43" s="156"/>
      <c r="V43" s="269"/>
      <c r="W43" s="149">
        <f t="shared" si="9"/>
        <v>6320</v>
      </c>
      <c r="X43" s="157">
        <v>2782</v>
      </c>
      <c r="Y43" s="157">
        <v>3538</v>
      </c>
      <c r="Z43" s="159"/>
    </row>
    <row r="44" spans="1:26" ht="11.1" customHeight="1">
      <c r="A44" s="51"/>
      <c r="B44" s="51"/>
      <c r="C44" s="568">
        <v>24</v>
      </c>
      <c r="D44" s="569"/>
      <c r="E44" s="569"/>
      <c r="F44" s="569"/>
      <c r="G44" s="569"/>
      <c r="H44" s="156"/>
      <c r="I44" s="156"/>
      <c r="J44" s="269"/>
      <c r="K44" s="149">
        <f t="shared" si="8"/>
        <v>9074</v>
      </c>
      <c r="L44" s="157">
        <v>4544</v>
      </c>
      <c r="M44" s="158">
        <v>4530</v>
      </c>
      <c r="N44" s="151"/>
      <c r="O44" s="568">
        <v>74</v>
      </c>
      <c r="P44" s="569"/>
      <c r="Q44" s="569"/>
      <c r="R44" s="569"/>
      <c r="S44" s="569"/>
      <c r="T44" s="156"/>
      <c r="U44" s="156"/>
      <c r="V44" s="269"/>
      <c r="W44" s="149">
        <f t="shared" si="9"/>
        <v>6013</v>
      </c>
      <c r="X44" s="157">
        <v>2592</v>
      </c>
      <c r="Y44" s="157">
        <v>3421</v>
      </c>
      <c r="Z44" s="159"/>
    </row>
    <row r="45" spans="1:26" ht="7.5" customHeight="1">
      <c r="A45" s="51"/>
      <c r="B45" s="51"/>
      <c r="C45" s="156"/>
      <c r="D45" s="156"/>
      <c r="E45" s="156"/>
      <c r="F45" s="156"/>
      <c r="G45" s="156"/>
      <c r="H45" s="156"/>
      <c r="I45" s="156"/>
      <c r="J45" s="269"/>
      <c r="K45" s="149"/>
      <c r="L45" s="160"/>
      <c r="M45" s="161"/>
      <c r="N45" s="151"/>
      <c r="O45" s="51"/>
      <c r="P45" s="51"/>
      <c r="Q45" s="51"/>
      <c r="R45" s="51"/>
      <c r="S45" s="51"/>
      <c r="T45" s="51"/>
      <c r="U45" s="51"/>
      <c r="V45" s="82"/>
      <c r="W45" s="162"/>
      <c r="X45" s="160"/>
      <c r="Y45" s="160"/>
      <c r="Z45" s="162"/>
    </row>
    <row r="46" spans="1:26" ht="11.1" customHeight="1">
      <c r="A46" s="51"/>
      <c r="B46" s="51"/>
      <c r="C46" s="573" t="s">
        <v>221</v>
      </c>
      <c r="D46" s="573"/>
      <c r="E46" s="573"/>
      <c r="F46" s="573"/>
      <c r="G46" s="573"/>
      <c r="H46" s="573" t="s">
        <v>201</v>
      </c>
      <c r="I46" s="573"/>
      <c r="J46" s="268"/>
      <c r="K46" s="147">
        <f t="shared" ref="K46:K51" si="10">SUM(L46,M46,)</f>
        <v>50811</v>
      </c>
      <c r="L46" s="153">
        <v>25291</v>
      </c>
      <c r="M46" s="154">
        <v>25520</v>
      </c>
      <c r="N46" s="148"/>
      <c r="O46" s="573" t="s">
        <v>222</v>
      </c>
      <c r="P46" s="573"/>
      <c r="Q46" s="573"/>
      <c r="R46" s="573"/>
      <c r="S46" s="573"/>
      <c r="T46" s="573" t="s">
        <v>201</v>
      </c>
      <c r="U46" s="573"/>
      <c r="V46" s="268"/>
      <c r="W46" s="152">
        <f t="shared" ref="W46:W51" si="11">SUM(X46,Y46,)</f>
        <v>31293</v>
      </c>
      <c r="X46" s="153">
        <v>13436</v>
      </c>
      <c r="Y46" s="153">
        <v>17857</v>
      </c>
      <c r="Z46" s="147"/>
    </row>
    <row r="47" spans="1:26" ht="11.1" customHeight="1">
      <c r="A47" s="51"/>
      <c r="B47" s="51"/>
      <c r="C47" s="568">
        <v>25</v>
      </c>
      <c r="D47" s="569"/>
      <c r="E47" s="569"/>
      <c r="F47" s="569"/>
      <c r="G47" s="569"/>
      <c r="H47" s="156"/>
      <c r="I47" s="156"/>
      <c r="J47" s="269"/>
      <c r="K47" s="149">
        <f t="shared" si="10"/>
        <v>9533</v>
      </c>
      <c r="L47" s="157">
        <v>4708</v>
      </c>
      <c r="M47" s="158">
        <v>4825</v>
      </c>
      <c r="N47" s="151"/>
      <c r="O47" s="568">
        <v>75</v>
      </c>
      <c r="P47" s="569"/>
      <c r="Q47" s="569"/>
      <c r="R47" s="569"/>
      <c r="S47" s="569"/>
      <c r="T47" s="156"/>
      <c r="U47" s="156"/>
      <c r="V47" s="269"/>
      <c r="W47" s="149">
        <f t="shared" si="11"/>
        <v>6742</v>
      </c>
      <c r="X47" s="157">
        <v>2898</v>
      </c>
      <c r="Y47" s="157">
        <v>3844</v>
      </c>
      <c r="Z47" s="159"/>
    </row>
    <row r="48" spans="1:26" ht="11.1" customHeight="1">
      <c r="A48" s="51"/>
      <c r="B48" s="51"/>
      <c r="C48" s="568">
        <v>26</v>
      </c>
      <c r="D48" s="569"/>
      <c r="E48" s="569"/>
      <c r="F48" s="569"/>
      <c r="G48" s="569"/>
      <c r="H48" s="156"/>
      <c r="I48" s="156"/>
      <c r="J48" s="269"/>
      <c r="K48" s="149">
        <f t="shared" si="10"/>
        <v>9681</v>
      </c>
      <c r="L48" s="157">
        <v>4764</v>
      </c>
      <c r="M48" s="158">
        <v>4917</v>
      </c>
      <c r="N48" s="151"/>
      <c r="O48" s="568">
        <v>76</v>
      </c>
      <c r="P48" s="569"/>
      <c r="Q48" s="569"/>
      <c r="R48" s="569"/>
      <c r="S48" s="569"/>
      <c r="T48" s="156"/>
      <c r="U48" s="156"/>
      <c r="V48" s="269"/>
      <c r="W48" s="149">
        <f t="shared" si="11"/>
        <v>6613</v>
      </c>
      <c r="X48" s="157">
        <v>2878</v>
      </c>
      <c r="Y48" s="157">
        <v>3735</v>
      </c>
      <c r="Z48" s="159"/>
    </row>
    <row r="49" spans="1:26" ht="11.1" customHeight="1">
      <c r="A49" s="51"/>
      <c r="B49" s="51"/>
      <c r="C49" s="568">
        <v>27</v>
      </c>
      <c r="D49" s="569"/>
      <c r="E49" s="569"/>
      <c r="F49" s="569"/>
      <c r="G49" s="569"/>
      <c r="H49" s="156"/>
      <c r="I49" s="156"/>
      <c r="J49" s="269"/>
      <c r="K49" s="149">
        <f t="shared" si="10"/>
        <v>10163</v>
      </c>
      <c r="L49" s="157">
        <v>5021</v>
      </c>
      <c r="M49" s="158">
        <v>5142</v>
      </c>
      <c r="N49" s="151"/>
      <c r="O49" s="568">
        <v>77</v>
      </c>
      <c r="P49" s="569"/>
      <c r="Q49" s="569"/>
      <c r="R49" s="569"/>
      <c r="S49" s="569"/>
      <c r="T49" s="156"/>
      <c r="U49" s="156"/>
      <c r="V49" s="269"/>
      <c r="W49" s="149">
        <f t="shared" si="11"/>
        <v>6571</v>
      </c>
      <c r="X49" s="157">
        <v>2801</v>
      </c>
      <c r="Y49" s="157">
        <v>3770</v>
      </c>
      <c r="Z49" s="159"/>
    </row>
    <row r="50" spans="1:26" ht="11.1" customHeight="1">
      <c r="A50" s="51"/>
      <c r="B50" s="51"/>
      <c r="C50" s="568">
        <v>28</v>
      </c>
      <c r="D50" s="569"/>
      <c r="E50" s="569"/>
      <c r="F50" s="569"/>
      <c r="G50" s="569"/>
      <c r="H50" s="156"/>
      <c r="I50" s="156"/>
      <c r="J50" s="269"/>
      <c r="K50" s="149">
        <f t="shared" si="10"/>
        <v>10663</v>
      </c>
      <c r="L50" s="157">
        <v>5350</v>
      </c>
      <c r="M50" s="158">
        <v>5313</v>
      </c>
      <c r="N50" s="151"/>
      <c r="O50" s="568">
        <v>78</v>
      </c>
      <c r="P50" s="569"/>
      <c r="Q50" s="569"/>
      <c r="R50" s="569"/>
      <c r="S50" s="569"/>
      <c r="T50" s="156"/>
      <c r="U50" s="156"/>
      <c r="V50" s="269"/>
      <c r="W50" s="149">
        <f t="shared" si="11"/>
        <v>5638</v>
      </c>
      <c r="X50" s="157">
        <v>2406</v>
      </c>
      <c r="Y50" s="157">
        <v>3232</v>
      </c>
      <c r="Z50" s="159"/>
    </row>
    <row r="51" spans="1:26" ht="11.1" customHeight="1">
      <c r="A51" s="51"/>
      <c r="B51" s="51"/>
      <c r="C51" s="568">
        <v>29</v>
      </c>
      <c r="D51" s="569"/>
      <c r="E51" s="569"/>
      <c r="F51" s="569"/>
      <c r="G51" s="569"/>
      <c r="H51" s="156"/>
      <c r="I51" s="156"/>
      <c r="J51" s="269"/>
      <c r="K51" s="149">
        <f t="shared" si="10"/>
        <v>10771</v>
      </c>
      <c r="L51" s="157">
        <v>5448</v>
      </c>
      <c r="M51" s="158">
        <v>5323</v>
      </c>
      <c r="N51" s="151"/>
      <c r="O51" s="568">
        <v>79</v>
      </c>
      <c r="P51" s="569"/>
      <c r="Q51" s="569"/>
      <c r="R51" s="569"/>
      <c r="S51" s="569"/>
      <c r="T51" s="156"/>
      <c r="U51" s="156"/>
      <c r="V51" s="269"/>
      <c r="W51" s="149">
        <f t="shared" si="11"/>
        <v>5729</v>
      </c>
      <c r="X51" s="157">
        <v>2453</v>
      </c>
      <c r="Y51" s="157">
        <v>3276</v>
      </c>
      <c r="Z51" s="159"/>
    </row>
    <row r="52" spans="1:26" ht="7.5" customHeight="1">
      <c r="A52" s="51"/>
      <c r="B52" s="51"/>
      <c r="C52" s="156"/>
      <c r="D52" s="156"/>
      <c r="E52" s="156"/>
      <c r="F52" s="156"/>
      <c r="G52" s="156"/>
      <c r="H52" s="156"/>
      <c r="I52" s="156"/>
      <c r="J52" s="269"/>
      <c r="K52" s="162"/>
      <c r="L52" s="160"/>
      <c r="M52" s="161"/>
      <c r="N52" s="166"/>
      <c r="O52" s="156"/>
      <c r="P52" s="156"/>
      <c r="Q52" s="156"/>
      <c r="R52" s="156"/>
      <c r="S52" s="156"/>
      <c r="T52" s="156"/>
      <c r="U52" s="156"/>
      <c r="V52" s="269"/>
      <c r="W52" s="164"/>
      <c r="X52" s="160"/>
      <c r="Y52" s="160"/>
      <c r="Z52" s="165"/>
    </row>
    <row r="53" spans="1:26" ht="11.1" customHeight="1">
      <c r="A53" s="51"/>
      <c r="B53" s="51"/>
      <c r="C53" s="573" t="s">
        <v>223</v>
      </c>
      <c r="D53" s="573"/>
      <c r="E53" s="573"/>
      <c r="F53" s="573"/>
      <c r="G53" s="573"/>
      <c r="H53" s="573" t="s">
        <v>201</v>
      </c>
      <c r="I53" s="573"/>
      <c r="J53" s="268"/>
      <c r="K53" s="147">
        <f t="shared" ref="K53:K58" si="12">SUM(L53,M53,)</f>
        <v>54345</v>
      </c>
      <c r="L53" s="153">
        <v>27611</v>
      </c>
      <c r="M53" s="154">
        <v>26734</v>
      </c>
      <c r="N53" s="148"/>
      <c r="O53" s="573" t="s">
        <v>224</v>
      </c>
      <c r="P53" s="573"/>
      <c r="Q53" s="573"/>
      <c r="R53" s="573"/>
      <c r="S53" s="573"/>
      <c r="T53" s="573" t="s">
        <v>201</v>
      </c>
      <c r="U53" s="573"/>
      <c r="V53" s="268"/>
      <c r="W53" s="152">
        <f t="shared" ref="W53:W58" si="13">SUM(X53,Y53,)</f>
        <v>22288</v>
      </c>
      <c r="X53" s="153">
        <v>8924</v>
      </c>
      <c r="Y53" s="153">
        <v>13364</v>
      </c>
      <c r="Z53" s="147"/>
    </row>
    <row r="54" spans="1:26" ht="11.1" customHeight="1">
      <c r="A54" s="51"/>
      <c r="B54" s="51"/>
      <c r="C54" s="568">
        <v>30</v>
      </c>
      <c r="D54" s="569"/>
      <c r="E54" s="569"/>
      <c r="F54" s="569"/>
      <c r="G54" s="569"/>
      <c r="H54" s="156"/>
      <c r="I54" s="156"/>
      <c r="J54" s="269"/>
      <c r="K54" s="149">
        <f t="shared" si="12"/>
        <v>10823</v>
      </c>
      <c r="L54" s="157">
        <v>5462</v>
      </c>
      <c r="M54" s="158">
        <v>5361</v>
      </c>
      <c r="N54" s="151"/>
      <c r="O54" s="568">
        <v>80</v>
      </c>
      <c r="P54" s="569"/>
      <c r="Q54" s="569"/>
      <c r="R54" s="569"/>
      <c r="S54" s="569"/>
      <c r="T54" s="156"/>
      <c r="U54" s="156"/>
      <c r="V54" s="269"/>
      <c r="W54" s="149">
        <f t="shared" si="13"/>
        <v>5443</v>
      </c>
      <c r="X54" s="157">
        <v>2253</v>
      </c>
      <c r="Y54" s="157">
        <v>3190</v>
      </c>
      <c r="Z54" s="159"/>
    </row>
    <row r="55" spans="1:26" ht="11.1" customHeight="1">
      <c r="A55" s="51"/>
      <c r="B55" s="51"/>
      <c r="C55" s="568">
        <v>31</v>
      </c>
      <c r="D55" s="569"/>
      <c r="E55" s="569"/>
      <c r="F55" s="569"/>
      <c r="G55" s="569"/>
      <c r="H55" s="156"/>
      <c r="I55" s="156"/>
      <c r="J55" s="269"/>
      <c r="K55" s="149">
        <f t="shared" si="12"/>
        <v>10600</v>
      </c>
      <c r="L55" s="157">
        <v>5383</v>
      </c>
      <c r="M55" s="158">
        <v>5217</v>
      </c>
      <c r="N55" s="151"/>
      <c r="O55" s="568">
        <v>81</v>
      </c>
      <c r="P55" s="569"/>
      <c r="Q55" s="569"/>
      <c r="R55" s="569"/>
      <c r="S55" s="569"/>
      <c r="T55" s="156"/>
      <c r="U55" s="156"/>
      <c r="V55" s="269"/>
      <c r="W55" s="149">
        <f t="shared" si="13"/>
        <v>4909</v>
      </c>
      <c r="X55" s="157">
        <v>2016</v>
      </c>
      <c r="Y55" s="157">
        <v>2893</v>
      </c>
      <c r="Z55" s="159"/>
    </row>
    <row r="56" spans="1:26" ht="11.1" customHeight="1">
      <c r="A56" s="51"/>
      <c r="B56" s="51"/>
      <c r="C56" s="568">
        <v>32</v>
      </c>
      <c r="D56" s="569"/>
      <c r="E56" s="569"/>
      <c r="F56" s="569"/>
      <c r="G56" s="569"/>
      <c r="H56" s="156"/>
      <c r="I56" s="156"/>
      <c r="J56" s="269"/>
      <c r="K56" s="149">
        <f t="shared" si="12"/>
        <v>10731</v>
      </c>
      <c r="L56" s="157">
        <v>5454</v>
      </c>
      <c r="M56" s="158">
        <v>5277</v>
      </c>
      <c r="N56" s="151"/>
      <c r="O56" s="568">
        <v>82</v>
      </c>
      <c r="P56" s="569"/>
      <c r="Q56" s="569"/>
      <c r="R56" s="569"/>
      <c r="S56" s="569"/>
      <c r="T56" s="156"/>
      <c r="U56" s="156"/>
      <c r="V56" s="269"/>
      <c r="W56" s="149">
        <f t="shared" si="13"/>
        <v>4326</v>
      </c>
      <c r="X56" s="157">
        <v>1742</v>
      </c>
      <c r="Y56" s="157">
        <v>2584</v>
      </c>
      <c r="Z56" s="159"/>
    </row>
    <row r="57" spans="1:26" ht="11.1" customHeight="1">
      <c r="A57" s="51"/>
      <c r="B57" s="51"/>
      <c r="C57" s="568">
        <v>33</v>
      </c>
      <c r="D57" s="569"/>
      <c r="E57" s="569"/>
      <c r="F57" s="569"/>
      <c r="G57" s="569"/>
      <c r="H57" s="156"/>
      <c r="I57" s="156"/>
      <c r="J57" s="269"/>
      <c r="K57" s="149">
        <f t="shared" si="12"/>
        <v>11011</v>
      </c>
      <c r="L57" s="157">
        <v>5625</v>
      </c>
      <c r="M57" s="158">
        <v>5386</v>
      </c>
      <c r="N57" s="151"/>
      <c r="O57" s="568">
        <v>83</v>
      </c>
      <c r="P57" s="569"/>
      <c r="Q57" s="569"/>
      <c r="R57" s="569"/>
      <c r="S57" s="569"/>
      <c r="T57" s="156"/>
      <c r="U57" s="156"/>
      <c r="V57" s="269"/>
      <c r="W57" s="149">
        <f t="shared" si="13"/>
        <v>3914</v>
      </c>
      <c r="X57" s="157">
        <v>1482</v>
      </c>
      <c r="Y57" s="157">
        <v>2432</v>
      </c>
      <c r="Z57" s="159"/>
    </row>
    <row r="58" spans="1:26" ht="11.1" customHeight="1">
      <c r="A58" s="51"/>
      <c r="B58" s="51"/>
      <c r="C58" s="568">
        <v>34</v>
      </c>
      <c r="D58" s="569"/>
      <c r="E58" s="569"/>
      <c r="F58" s="569"/>
      <c r="G58" s="569"/>
      <c r="H58" s="156"/>
      <c r="I58" s="156"/>
      <c r="J58" s="269"/>
      <c r="K58" s="149">
        <f t="shared" si="12"/>
        <v>11180</v>
      </c>
      <c r="L58" s="157">
        <v>5687</v>
      </c>
      <c r="M58" s="158">
        <v>5493</v>
      </c>
      <c r="N58" s="151"/>
      <c r="O58" s="568">
        <v>84</v>
      </c>
      <c r="P58" s="569"/>
      <c r="Q58" s="569"/>
      <c r="R58" s="569"/>
      <c r="S58" s="569"/>
      <c r="T58" s="156"/>
      <c r="U58" s="156"/>
      <c r="V58" s="269"/>
      <c r="W58" s="149">
        <f t="shared" si="13"/>
        <v>3696</v>
      </c>
      <c r="X58" s="157">
        <v>1431</v>
      </c>
      <c r="Y58" s="157">
        <v>2265</v>
      </c>
      <c r="Z58" s="159"/>
    </row>
    <row r="59" spans="1:26" ht="7.5" customHeight="1">
      <c r="A59" s="51"/>
      <c r="B59" s="51"/>
      <c r="C59" s="156"/>
      <c r="D59" s="156"/>
      <c r="E59" s="156"/>
      <c r="F59" s="156"/>
      <c r="G59" s="156"/>
      <c r="H59" s="156"/>
      <c r="I59" s="156"/>
      <c r="J59" s="269"/>
      <c r="K59" s="164"/>
      <c r="L59" s="167"/>
      <c r="M59" s="168"/>
      <c r="N59" s="169"/>
      <c r="O59" s="156"/>
      <c r="P59" s="156"/>
      <c r="Q59" s="156"/>
      <c r="R59" s="156"/>
      <c r="S59" s="156"/>
      <c r="T59" s="156"/>
      <c r="U59" s="156"/>
      <c r="V59" s="269"/>
      <c r="W59" s="164"/>
      <c r="X59" s="160"/>
      <c r="Y59" s="160"/>
      <c r="Z59" s="165"/>
    </row>
    <row r="60" spans="1:26" ht="11.1" customHeight="1">
      <c r="A60" s="51"/>
      <c r="B60" s="51"/>
      <c r="C60" s="573" t="s">
        <v>225</v>
      </c>
      <c r="D60" s="573"/>
      <c r="E60" s="573"/>
      <c r="F60" s="573"/>
      <c r="G60" s="573"/>
      <c r="H60" s="573" t="s">
        <v>201</v>
      </c>
      <c r="I60" s="573"/>
      <c r="J60" s="268"/>
      <c r="K60" s="147">
        <f t="shared" ref="K60:K65" si="14">SUM(L60,M60,)</f>
        <v>59543</v>
      </c>
      <c r="L60" s="153">
        <v>30373</v>
      </c>
      <c r="M60" s="154">
        <v>29170</v>
      </c>
      <c r="N60" s="170"/>
      <c r="O60" s="573" t="s">
        <v>226</v>
      </c>
      <c r="P60" s="573"/>
      <c r="Q60" s="573"/>
      <c r="R60" s="573"/>
      <c r="S60" s="573"/>
      <c r="T60" s="573" t="s">
        <v>201</v>
      </c>
      <c r="U60" s="573"/>
      <c r="V60" s="268"/>
      <c r="W60" s="152">
        <f t="shared" ref="W60:W65" si="15">SUM(X60,Y60,)</f>
        <v>12136</v>
      </c>
      <c r="X60" s="153">
        <v>4321</v>
      </c>
      <c r="Y60" s="153">
        <v>7815</v>
      </c>
      <c r="Z60" s="147"/>
    </row>
    <row r="61" spans="1:26" ht="11.1" customHeight="1">
      <c r="A61" s="51"/>
      <c r="B61" s="51"/>
      <c r="C61" s="568">
        <v>35</v>
      </c>
      <c r="D61" s="569"/>
      <c r="E61" s="569"/>
      <c r="F61" s="569"/>
      <c r="G61" s="569"/>
      <c r="H61" s="156"/>
      <c r="I61" s="156"/>
      <c r="J61" s="269"/>
      <c r="K61" s="149">
        <f t="shared" si="14"/>
        <v>11136</v>
      </c>
      <c r="L61" s="157">
        <v>5638</v>
      </c>
      <c r="M61" s="158">
        <v>5498</v>
      </c>
      <c r="N61" s="151"/>
      <c r="O61" s="568">
        <v>85</v>
      </c>
      <c r="P61" s="569"/>
      <c r="Q61" s="569"/>
      <c r="R61" s="569"/>
      <c r="S61" s="569"/>
      <c r="T61" s="156"/>
      <c r="U61" s="156"/>
      <c r="V61" s="269"/>
      <c r="W61" s="149">
        <f t="shared" si="15"/>
        <v>3232</v>
      </c>
      <c r="X61" s="157">
        <v>1219</v>
      </c>
      <c r="Y61" s="157">
        <v>2013</v>
      </c>
      <c r="Z61" s="159"/>
    </row>
    <row r="62" spans="1:26" ht="11.1" customHeight="1">
      <c r="A62" s="51"/>
      <c r="B62" s="51"/>
      <c r="C62" s="568">
        <v>36</v>
      </c>
      <c r="D62" s="569"/>
      <c r="E62" s="569"/>
      <c r="F62" s="569"/>
      <c r="G62" s="569"/>
      <c r="H62" s="156"/>
      <c r="I62" s="156"/>
      <c r="J62" s="269"/>
      <c r="K62" s="149">
        <f t="shared" si="14"/>
        <v>11608</v>
      </c>
      <c r="L62" s="157">
        <v>5907</v>
      </c>
      <c r="M62" s="158">
        <v>5701</v>
      </c>
      <c r="N62" s="151"/>
      <c r="O62" s="568">
        <v>86</v>
      </c>
      <c r="P62" s="569"/>
      <c r="Q62" s="569"/>
      <c r="R62" s="569"/>
      <c r="S62" s="569"/>
      <c r="T62" s="156"/>
      <c r="U62" s="156"/>
      <c r="V62" s="269"/>
      <c r="W62" s="149">
        <f t="shared" si="15"/>
        <v>2887</v>
      </c>
      <c r="X62" s="157">
        <v>1065</v>
      </c>
      <c r="Y62" s="157">
        <v>1822</v>
      </c>
      <c r="Z62" s="159"/>
    </row>
    <row r="63" spans="1:26" ht="11.1" customHeight="1">
      <c r="A63" s="51"/>
      <c r="B63" s="51"/>
      <c r="C63" s="568">
        <v>37</v>
      </c>
      <c r="D63" s="569"/>
      <c r="E63" s="569"/>
      <c r="F63" s="569"/>
      <c r="G63" s="569"/>
      <c r="H63" s="156"/>
      <c r="I63" s="156"/>
      <c r="J63" s="269"/>
      <c r="K63" s="149">
        <f t="shared" si="14"/>
        <v>11725</v>
      </c>
      <c r="L63" s="157">
        <v>6000</v>
      </c>
      <c r="M63" s="158">
        <v>5725</v>
      </c>
      <c r="N63" s="151"/>
      <c r="O63" s="568">
        <v>87</v>
      </c>
      <c r="P63" s="569"/>
      <c r="Q63" s="569"/>
      <c r="R63" s="569"/>
      <c r="S63" s="569"/>
      <c r="T63" s="156"/>
      <c r="U63" s="156"/>
      <c r="V63" s="269"/>
      <c r="W63" s="149">
        <f t="shared" si="15"/>
        <v>2476</v>
      </c>
      <c r="X63" s="157">
        <v>868</v>
      </c>
      <c r="Y63" s="157">
        <v>1608</v>
      </c>
      <c r="Z63" s="159"/>
    </row>
    <row r="64" spans="1:26" ht="11.1" customHeight="1">
      <c r="A64" s="51"/>
      <c r="B64" s="51"/>
      <c r="C64" s="568">
        <v>38</v>
      </c>
      <c r="D64" s="569"/>
      <c r="E64" s="569"/>
      <c r="F64" s="569"/>
      <c r="G64" s="569"/>
      <c r="H64" s="156"/>
      <c r="I64" s="156"/>
      <c r="J64" s="269"/>
      <c r="K64" s="149">
        <f t="shared" si="14"/>
        <v>12327</v>
      </c>
      <c r="L64" s="157">
        <v>6368</v>
      </c>
      <c r="M64" s="158">
        <v>5959</v>
      </c>
      <c r="N64" s="151"/>
      <c r="O64" s="568">
        <v>88</v>
      </c>
      <c r="P64" s="569"/>
      <c r="Q64" s="569"/>
      <c r="R64" s="569"/>
      <c r="S64" s="569"/>
      <c r="T64" s="156"/>
      <c r="U64" s="156"/>
      <c r="V64" s="269"/>
      <c r="W64" s="149">
        <f t="shared" si="15"/>
        <v>1932</v>
      </c>
      <c r="X64" s="157">
        <v>675</v>
      </c>
      <c r="Y64" s="157">
        <v>1257</v>
      </c>
      <c r="Z64" s="159"/>
    </row>
    <row r="65" spans="1:26" ht="11.1" customHeight="1">
      <c r="A65" s="51"/>
      <c r="B65" s="51"/>
      <c r="C65" s="568">
        <v>39</v>
      </c>
      <c r="D65" s="569"/>
      <c r="E65" s="569"/>
      <c r="F65" s="569"/>
      <c r="G65" s="569"/>
      <c r="H65" s="156"/>
      <c r="I65" s="156"/>
      <c r="J65" s="269"/>
      <c r="K65" s="149">
        <f t="shared" si="14"/>
        <v>12747</v>
      </c>
      <c r="L65" s="157">
        <v>6460</v>
      </c>
      <c r="M65" s="158">
        <v>6287</v>
      </c>
      <c r="N65" s="151"/>
      <c r="O65" s="568">
        <v>89</v>
      </c>
      <c r="P65" s="569"/>
      <c r="Q65" s="569"/>
      <c r="R65" s="569"/>
      <c r="S65" s="569"/>
      <c r="T65" s="156"/>
      <c r="U65" s="156"/>
      <c r="V65" s="269"/>
      <c r="W65" s="149">
        <f t="shared" si="15"/>
        <v>1609</v>
      </c>
      <c r="X65" s="157">
        <v>494</v>
      </c>
      <c r="Y65" s="157">
        <v>1115</v>
      </c>
      <c r="Z65" s="159"/>
    </row>
    <row r="66" spans="1:26" ht="7.5" customHeight="1">
      <c r="A66" s="51"/>
      <c r="B66" s="51"/>
      <c r="C66" s="51"/>
      <c r="D66" s="51"/>
      <c r="E66" s="51"/>
      <c r="F66" s="51"/>
      <c r="G66" s="51"/>
      <c r="H66" s="51"/>
      <c r="I66" s="51"/>
      <c r="J66" s="82"/>
      <c r="K66" s="162"/>
      <c r="L66" s="160"/>
      <c r="M66" s="161"/>
      <c r="N66" s="170"/>
      <c r="O66" s="156"/>
      <c r="P66" s="156"/>
      <c r="Q66" s="156"/>
      <c r="R66" s="156"/>
      <c r="S66" s="156"/>
      <c r="T66" s="156"/>
      <c r="U66" s="156"/>
      <c r="V66" s="269"/>
      <c r="W66" s="164"/>
      <c r="X66" s="160"/>
      <c r="Y66" s="160"/>
      <c r="Z66" s="165"/>
    </row>
    <row r="67" spans="1:26" ht="11.1" customHeight="1">
      <c r="A67" s="51"/>
      <c r="B67" s="51"/>
      <c r="C67" s="573" t="s">
        <v>227</v>
      </c>
      <c r="D67" s="573"/>
      <c r="E67" s="573"/>
      <c r="F67" s="573"/>
      <c r="G67" s="573"/>
      <c r="H67" s="573" t="s">
        <v>201</v>
      </c>
      <c r="I67" s="573"/>
      <c r="J67" s="268"/>
      <c r="K67" s="147">
        <f t="shared" ref="K67:K72" si="16">SUM(L67,M67,)</f>
        <v>61785</v>
      </c>
      <c r="L67" s="153">
        <v>31153</v>
      </c>
      <c r="M67" s="154">
        <v>30632</v>
      </c>
      <c r="N67" s="170"/>
      <c r="O67" s="573" t="s">
        <v>228</v>
      </c>
      <c r="P67" s="573"/>
      <c r="Q67" s="573"/>
      <c r="R67" s="573"/>
      <c r="S67" s="573"/>
      <c r="T67" s="573" t="s">
        <v>201</v>
      </c>
      <c r="U67" s="573"/>
      <c r="V67" s="268"/>
      <c r="W67" s="152">
        <f t="shared" ref="W67:W72" si="17">SUM(X67,Y67,)</f>
        <v>4903</v>
      </c>
      <c r="X67" s="153">
        <v>1301</v>
      </c>
      <c r="Y67" s="153">
        <v>3602</v>
      </c>
      <c r="Z67" s="147"/>
    </row>
    <row r="68" spans="1:26" ht="11.1" customHeight="1">
      <c r="A68" s="51"/>
      <c r="B68" s="51"/>
      <c r="C68" s="568">
        <v>40</v>
      </c>
      <c r="D68" s="569"/>
      <c r="E68" s="569"/>
      <c r="F68" s="569"/>
      <c r="G68" s="569"/>
      <c r="H68" s="156"/>
      <c r="I68" s="156"/>
      <c r="J68" s="269"/>
      <c r="K68" s="149">
        <f t="shared" si="16"/>
        <v>12556</v>
      </c>
      <c r="L68" s="157">
        <v>6278</v>
      </c>
      <c r="M68" s="158">
        <v>6278</v>
      </c>
      <c r="N68" s="151"/>
      <c r="O68" s="568">
        <v>90</v>
      </c>
      <c r="P68" s="569"/>
      <c r="Q68" s="569"/>
      <c r="R68" s="569"/>
      <c r="S68" s="569"/>
      <c r="T68" s="156"/>
      <c r="U68" s="156"/>
      <c r="V68" s="269"/>
      <c r="W68" s="149">
        <f t="shared" si="17"/>
        <v>1423</v>
      </c>
      <c r="X68" s="157">
        <v>408</v>
      </c>
      <c r="Y68" s="157">
        <v>1015</v>
      </c>
      <c r="Z68" s="159"/>
    </row>
    <row r="69" spans="1:26" ht="11.1" customHeight="1">
      <c r="A69" s="51"/>
      <c r="B69" s="51"/>
      <c r="C69" s="568">
        <v>41</v>
      </c>
      <c r="D69" s="569"/>
      <c r="E69" s="569"/>
      <c r="F69" s="569"/>
      <c r="G69" s="569"/>
      <c r="H69" s="156"/>
      <c r="I69" s="156"/>
      <c r="J69" s="269"/>
      <c r="K69" s="149">
        <f t="shared" si="16"/>
        <v>12321</v>
      </c>
      <c r="L69" s="157">
        <v>6212</v>
      </c>
      <c r="M69" s="158">
        <v>6109</v>
      </c>
      <c r="N69" s="151"/>
      <c r="O69" s="568">
        <v>91</v>
      </c>
      <c r="P69" s="569"/>
      <c r="Q69" s="569"/>
      <c r="R69" s="569"/>
      <c r="S69" s="569"/>
      <c r="T69" s="156"/>
      <c r="U69" s="156"/>
      <c r="V69" s="269"/>
      <c r="W69" s="149">
        <f t="shared" si="17"/>
        <v>1176</v>
      </c>
      <c r="X69" s="157">
        <v>304</v>
      </c>
      <c r="Y69" s="157">
        <v>872</v>
      </c>
      <c r="Z69" s="159"/>
    </row>
    <row r="70" spans="1:26" ht="11.1" customHeight="1">
      <c r="A70" s="51"/>
      <c r="B70" s="51"/>
      <c r="C70" s="568">
        <v>42</v>
      </c>
      <c r="D70" s="569"/>
      <c r="E70" s="569"/>
      <c r="F70" s="569"/>
      <c r="G70" s="569"/>
      <c r="H70" s="156"/>
      <c r="I70" s="156"/>
      <c r="J70" s="269"/>
      <c r="K70" s="149">
        <f t="shared" si="16"/>
        <v>12439</v>
      </c>
      <c r="L70" s="157">
        <v>6297</v>
      </c>
      <c r="M70" s="158">
        <v>6142</v>
      </c>
      <c r="N70" s="151"/>
      <c r="O70" s="568">
        <v>92</v>
      </c>
      <c r="P70" s="569"/>
      <c r="Q70" s="569"/>
      <c r="R70" s="569"/>
      <c r="S70" s="569"/>
      <c r="T70" s="156"/>
      <c r="U70" s="156"/>
      <c r="V70" s="269"/>
      <c r="W70" s="149">
        <f t="shared" si="17"/>
        <v>999</v>
      </c>
      <c r="X70" s="157">
        <v>266</v>
      </c>
      <c r="Y70" s="157">
        <v>733</v>
      </c>
      <c r="Z70" s="159"/>
    </row>
    <row r="71" spans="1:26" ht="11.1" customHeight="1">
      <c r="A71" s="51"/>
      <c r="B71" s="51"/>
      <c r="C71" s="568">
        <v>43</v>
      </c>
      <c r="D71" s="569"/>
      <c r="E71" s="569"/>
      <c r="F71" s="569"/>
      <c r="G71" s="569"/>
      <c r="H71" s="156"/>
      <c r="I71" s="156"/>
      <c r="J71" s="269"/>
      <c r="K71" s="149">
        <f t="shared" si="16"/>
        <v>12175</v>
      </c>
      <c r="L71" s="157">
        <v>6147</v>
      </c>
      <c r="M71" s="158">
        <v>6028</v>
      </c>
      <c r="N71" s="151"/>
      <c r="O71" s="568">
        <v>93</v>
      </c>
      <c r="P71" s="569"/>
      <c r="Q71" s="569"/>
      <c r="R71" s="569"/>
      <c r="S71" s="569"/>
      <c r="T71" s="156"/>
      <c r="U71" s="156"/>
      <c r="V71" s="269"/>
      <c r="W71" s="149">
        <f t="shared" si="17"/>
        <v>751</v>
      </c>
      <c r="X71" s="157">
        <v>186</v>
      </c>
      <c r="Y71" s="157">
        <v>565</v>
      </c>
      <c r="Z71" s="159"/>
    </row>
    <row r="72" spans="1:26" ht="11.1" customHeight="1">
      <c r="A72" s="51"/>
      <c r="B72" s="51"/>
      <c r="C72" s="568">
        <v>44</v>
      </c>
      <c r="D72" s="569"/>
      <c r="E72" s="569"/>
      <c r="F72" s="569"/>
      <c r="G72" s="569"/>
      <c r="H72" s="156"/>
      <c r="I72" s="156"/>
      <c r="J72" s="269"/>
      <c r="K72" s="149">
        <f t="shared" si="16"/>
        <v>12294</v>
      </c>
      <c r="L72" s="157">
        <v>6219</v>
      </c>
      <c r="M72" s="158">
        <v>6075</v>
      </c>
      <c r="N72" s="151"/>
      <c r="O72" s="568">
        <v>94</v>
      </c>
      <c r="P72" s="569"/>
      <c r="Q72" s="569"/>
      <c r="R72" s="569"/>
      <c r="S72" s="569"/>
      <c r="T72" s="156"/>
      <c r="U72" s="156"/>
      <c r="V72" s="269"/>
      <c r="W72" s="149">
        <f t="shared" si="17"/>
        <v>554</v>
      </c>
      <c r="X72" s="157">
        <v>137</v>
      </c>
      <c r="Y72" s="157">
        <v>417</v>
      </c>
      <c r="Z72" s="159"/>
    </row>
    <row r="73" spans="1:26" ht="7.5" customHeight="1">
      <c r="A73" s="51"/>
      <c r="B73" s="51"/>
      <c r="C73" s="51"/>
      <c r="D73" s="51"/>
      <c r="E73" s="51"/>
      <c r="F73" s="51"/>
      <c r="G73" s="51"/>
      <c r="H73" s="51"/>
      <c r="I73" s="51"/>
      <c r="J73" s="82"/>
      <c r="K73" s="162"/>
      <c r="L73" s="160"/>
      <c r="M73" s="161"/>
      <c r="N73" s="170"/>
      <c r="O73" s="156"/>
      <c r="P73" s="156"/>
      <c r="Q73" s="156"/>
      <c r="R73" s="156"/>
      <c r="S73" s="156"/>
      <c r="T73" s="156"/>
      <c r="U73" s="156"/>
      <c r="V73" s="269"/>
      <c r="W73" s="164"/>
      <c r="X73" s="160"/>
      <c r="Y73" s="160"/>
      <c r="Z73" s="165"/>
    </row>
    <row r="74" spans="1:26" ht="11.1" customHeight="1">
      <c r="A74" s="51"/>
      <c r="B74" s="51"/>
      <c r="C74" s="573" t="s">
        <v>229</v>
      </c>
      <c r="D74" s="573"/>
      <c r="E74" s="573"/>
      <c r="F74" s="573"/>
      <c r="G74" s="573"/>
      <c r="H74" s="573" t="s">
        <v>201</v>
      </c>
      <c r="I74" s="573"/>
      <c r="J74" s="268"/>
      <c r="K74" s="147">
        <f t="shared" ref="K74:K79" si="18">SUM(L74,M74,)</f>
        <v>54810</v>
      </c>
      <c r="L74" s="153">
        <v>28310</v>
      </c>
      <c r="M74" s="154">
        <v>26500</v>
      </c>
      <c r="N74" s="170"/>
      <c r="O74" s="573" t="s">
        <v>230</v>
      </c>
      <c r="P74" s="573"/>
      <c r="Q74" s="573"/>
      <c r="R74" s="573"/>
      <c r="S74" s="573"/>
      <c r="T74" s="573" t="s">
        <v>201</v>
      </c>
      <c r="U74" s="573"/>
      <c r="V74" s="268"/>
      <c r="W74" s="153">
        <f>SUM(X74,Y74)</f>
        <v>1317</v>
      </c>
      <c r="X74" s="153">
        <v>273</v>
      </c>
      <c r="Y74" s="153">
        <v>1044</v>
      </c>
      <c r="Z74" s="147"/>
    </row>
    <row r="75" spans="1:26" ht="11.1" customHeight="1">
      <c r="A75" s="51"/>
      <c r="B75" s="51"/>
      <c r="C75" s="568">
        <v>45</v>
      </c>
      <c r="D75" s="569"/>
      <c r="E75" s="569"/>
      <c r="F75" s="569"/>
      <c r="G75" s="569"/>
      <c r="H75" s="156"/>
      <c r="I75" s="156"/>
      <c r="J75" s="269"/>
      <c r="K75" s="149">
        <f t="shared" si="18"/>
        <v>12554</v>
      </c>
      <c r="L75" s="157">
        <v>6414</v>
      </c>
      <c r="M75" s="158">
        <v>6140</v>
      </c>
      <c r="N75" s="151"/>
      <c r="O75" s="568">
        <v>95</v>
      </c>
      <c r="P75" s="569"/>
      <c r="Q75" s="569"/>
      <c r="R75" s="569"/>
      <c r="S75" s="569"/>
      <c r="T75" s="156"/>
      <c r="U75" s="156"/>
      <c r="V75" s="269"/>
      <c r="W75" s="149">
        <f>SUM(X75,Y75,)</f>
        <v>417</v>
      </c>
      <c r="X75" s="157">
        <v>101</v>
      </c>
      <c r="Y75" s="157">
        <v>316</v>
      </c>
      <c r="Z75" s="159"/>
    </row>
    <row r="76" spans="1:26" ht="11.1" customHeight="1">
      <c r="A76" s="51"/>
      <c r="B76" s="51"/>
      <c r="C76" s="568">
        <v>46</v>
      </c>
      <c r="D76" s="569"/>
      <c r="E76" s="569"/>
      <c r="F76" s="569"/>
      <c r="G76" s="569"/>
      <c r="H76" s="156"/>
      <c r="I76" s="156"/>
      <c r="J76" s="269"/>
      <c r="K76" s="149">
        <f t="shared" si="18"/>
        <v>9164</v>
      </c>
      <c r="L76" s="157">
        <v>4828</v>
      </c>
      <c r="M76" s="158">
        <v>4336</v>
      </c>
      <c r="N76" s="151"/>
      <c r="O76" s="568">
        <v>96</v>
      </c>
      <c r="P76" s="569"/>
      <c r="Q76" s="569"/>
      <c r="R76" s="569"/>
      <c r="S76" s="569"/>
      <c r="T76" s="156"/>
      <c r="U76" s="156"/>
      <c r="V76" s="269"/>
      <c r="W76" s="149">
        <f>SUM(X76,Y76,)</f>
        <v>327</v>
      </c>
      <c r="X76" s="157">
        <v>61</v>
      </c>
      <c r="Y76" s="157">
        <v>266</v>
      </c>
      <c r="Z76" s="159"/>
    </row>
    <row r="77" spans="1:26" ht="11.1" customHeight="1">
      <c r="A77" s="51"/>
      <c r="B77" s="51"/>
      <c r="C77" s="568">
        <v>47</v>
      </c>
      <c r="D77" s="569"/>
      <c r="E77" s="569"/>
      <c r="F77" s="569"/>
      <c r="G77" s="569"/>
      <c r="H77" s="156"/>
      <c r="I77" s="156"/>
      <c r="J77" s="269"/>
      <c r="K77" s="149">
        <f t="shared" si="18"/>
        <v>11823</v>
      </c>
      <c r="L77" s="157">
        <v>6189</v>
      </c>
      <c r="M77" s="158">
        <v>5634</v>
      </c>
      <c r="N77" s="151"/>
      <c r="O77" s="568">
        <v>97</v>
      </c>
      <c r="P77" s="569"/>
      <c r="Q77" s="569"/>
      <c r="R77" s="569"/>
      <c r="S77" s="569"/>
      <c r="T77" s="156"/>
      <c r="U77" s="156"/>
      <c r="V77" s="269"/>
      <c r="W77" s="149">
        <f>SUM(X77,Y77,)</f>
        <v>258</v>
      </c>
      <c r="X77" s="157">
        <v>63</v>
      </c>
      <c r="Y77" s="157">
        <v>195</v>
      </c>
      <c r="Z77" s="159"/>
    </row>
    <row r="78" spans="1:26" ht="11.1" customHeight="1">
      <c r="A78" s="51"/>
      <c r="B78" s="51"/>
      <c r="C78" s="568">
        <v>48</v>
      </c>
      <c r="D78" s="569"/>
      <c r="E78" s="569"/>
      <c r="F78" s="569"/>
      <c r="G78" s="569"/>
      <c r="H78" s="156"/>
      <c r="I78" s="156"/>
      <c r="J78" s="269"/>
      <c r="K78" s="149">
        <f t="shared" si="18"/>
        <v>11011</v>
      </c>
      <c r="L78" s="157">
        <v>5658</v>
      </c>
      <c r="M78" s="158">
        <v>5353</v>
      </c>
      <c r="N78" s="151"/>
      <c r="O78" s="568">
        <v>98</v>
      </c>
      <c r="P78" s="569"/>
      <c r="Q78" s="569"/>
      <c r="R78" s="569"/>
      <c r="S78" s="569"/>
      <c r="T78" s="156"/>
      <c r="U78" s="156"/>
      <c r="V78" s="269"/>
      <c r="W78" s="149">
        <f>SUM(X78,Y78,)</f>
        <v>182</v>
      </c>
      <c r="X78" s="157">
        <v>30</v>
      </c>
      <c r="Y78" s="157">
        <v>152</v>
      </c>
      <c r="Z78" s="159"/>
    </row>
    <row r="79" spans="1:26" ht="11.1" customHeight="1">
      <c r="A79" s="51"/>
      <c r="B79" s="51"/>
      <c r="C79" s="568">
        <v>49</v>
      </c>
      <c r="D79" s="569"/>
      <c r="E79" s="569"/>
      <c r="F79" s="569"/>
      <c r="G79" s="569"/>
      <c r="H79" s="156"/>
      <c r="I79" s="156"/>
      <c r="J79" s="269"/>
      <c r="K79" s="149">
        <f t="shared" si="18"/>
        <v>10258</v>
      </c>
      <c r="L79" s="157">
        <v>5221</v>
      </c>
      <c r="M79" s="158">
        <v>5037</v>
      </c>
      <c r="N79" s="151"/>
      <c r="O79" s="568">
        <v>99</v>
      </c>
      <c r="P79" s="569"/>
      <c r="Q79" s="569"/>
      <c r="R79" s="569"/>
      <c r="S79" s="569"/>
      <c r="T79" s="156"/>
      <c r="U79" s="156"/>
      <c r="V79" s="269"/>
      <c r="W79" s="149">
        <f>SUM(X79,Y79,)</f>
        <v>133</v>
      </c>
      <c r="X79" s="157">
        <v>18</v>
      </c>
      <c r="Y79" s="157">
        <v>115</v>
      </c>
      <c r="Z79" s="159"/>
    </row>
    <row r="80" spans="1:26" s="51" customFormat="1" ht="7.5" customHeight="1">
      <c r="C80" s="156"/>
      <c r="D80" s="156"/>
      <c r="E80" s="156"/>
      <c r="F80" s="156"/>
      <c r="G80" s="156"/>
      <c r="H80" s="156"/>
      <c r="I80" s="156"/>
      <c r="J80" s="269"/>
      <c r="K80" s="171"/>
      <c r="L80" s="171"/>
      <c r="M80" s="172"/>
      <c r="N80" s="170"/>
      <c r="O80" s="76"/>
      <c r="P80" s="76"/>
      <c r="Q80" s="76"/>
      <c r="R80" s="76"/>
      <c r="S80" s="76"/>
      <c r="T80" s="76"/>
      <c r="U80" s="76"/>
      <c r="V80" s="271"/>
      <c r="W80" s="164"/>
      <c r="X80" s="164"/>
      <c r="Y80" s="164"/>
      <c r="Z80" s="164"/>
    </row>
    <row r="81" spans="1:26" s="51" customFormat="1" ht="11.1" customHeight="1">
      <c r="J81" s="82"/>
      <c r="K81" s="173"/>
      <c r="L81" s="173"/>
      <c r="M81" s="174"/>
      <c r="N81" s="175"/>
      <c r="O81" s="570" t="s">
        <v>231</v>
      </c>
      <c r="P81" s="570"/>
      <c r="Q81" s="570"/>
      <c r="R81" s="570"/>
      <c r="S81" s="570"/>
      <c r="T81" s="570"/>
      <c r="U81" s="570"/>
      <c r="V81" s="267"/>
      <c r="W81" s="152">
        <f>SUM(X81,Y81,)</f>
        <v>250</v>
      </c>
      <c r="X81" s="147">
        <v>39</v>
      </c>
      <c r="Y81" s="147">
        <v>211</v>
      </c>
      <c r="Z81" s="147"/>
    </row>
    <row r="82" spans="1:26" ht="11.1" customHeight="1">
      <c r="A82" s="51"/>
      <c r="B82" s="57"/>
      <c r="C82" s="57"/>
      <c r="D82" s="57"/>
      <c r="E82" s="57"/>
      <c r="F82" s="57"/>
      <c r="G82" s="57"/>
      <c r="H82" s="57"/>
      <c r="I82" s="57"/>
      <c r="J82" s="99"/>
      <c r="K82" s="57"/>
      <c r="L82" s="57"/>
      <c r="M82" s="132"/>
      <c r="N82" s="56"/>
      <c r="O82" s="57"/>
      <c r="P82" s="57"/>
      <c r="Q82" s="57"/>
      <c r="R82" s="57"/>
      <c r="S82" s="57"/>
      <c r="T82" s="57"/>
      <c r="U82" s="57"/>
      <c r="V82" s="99"/>
      <c r="W82" s="57"/>
      <c r="X82" s="57"/>
      <c r="Y82" s="57"/>
      <c r="Z82" s="51"/>
    </row>
    <row r="83" spans="1:26" ht="11.1" customHeight="1">
      <c r="A83" s="51"/>
      <c r="B83" s="54"/>
      <c r="C83" s="572" t="s">
        <v>394</v>
      </c>
      <c r="D83" s="572"/>
      <c r="E83" s="55" t="s">
        <v>12</v>
      </c>
      <c r="F83" s="260" t="s">
        <v>395</v>
      </c>
      <c r="G83" s="54"/>
      <c r="H83" s="54"/>
      <c r="I83" s="54"/>
      <c r="J83" s="54"/>
      <c r="K83" s="54"/>
      <c r="L83" s="54"/>
      <c r="M83" s="54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2" customHeight="1">
      <c r="A84" s="51"/>
      <c r="B84" s="549" t="s">
        <v>16</v>
      </c>
      <c r="C84" s="549"/>
      <c r="D84" s="549"/>
      <c r="E84" s="55" t="s">
        <v>232</v>
      </c>
      <c r="F84" s="571" t="s">
        <v>233</v>
      </c>
      <c r="G84" s="571"/>
      <c r="H84" s="571"/>
      <c r="I84" s="571"/>
      <c r="J84" s="571"/>
      <c r="K84" s="571"/>
      <c r="L84" s="571"/>
      <c r="M84" s="51"/>
    </row>
    <row r="85" spans="1:26" ht="11.1" customHeight="1">
      <c r="A85" s="51"/>
      <c r="B85" s="51"/>
      <c r="C85" s="51"/>
      <c r="D85" s="51"/>
      <c r="E85" s="51"/>
      <c r="F85" s="51"/>
      <c r="G85" s="51"/>
      <c r="H85" s="51"/>
      <c r="I85" s="51"/>
      <c r="J85" s="173"/>
      <c r="K85" s="51"/>
      <c r="L85" s="51"/>
      <c r="W85" s="163"/>
      <c r="X85" s="163"/>
      <c r="Y85" s="163"/>
    </row>
    <row r="86" spans="1:26" ht="11.1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95" spans="1:26">
      <c r="X95" s="163"/>
      <c r="Y95" s="163"/>
    </row>
  </sheetData>
  <mergeCells count="150">
    <mergeCell ref="C11:G11"/>
    <mergeCell ref="H11:I11"/>
    <mergeCell ref="O11:S11"/>
    <mergeCell ref="T11:U11"/>
    <mergeCell ref="C12:G12"/>
    <mergeCell ref="O12:S12"/>
    <mergeCell ref="A1:K2"/>
    <mergeCell ref="B5:Y5"/>
    <mergeCell ref="X6:Y6"/>
    <mergeCell ref="B7:J7"/>
    <mergeCell ref="N7:V7"/>
    <mergeCell ref="C9:I9"/>
    <mergeCell ref="C16:G16"/>
    <mergeCell ref="O16:S16"/>
    <mergeCell ref="C18:G18"/>
    <mergeCell ref="H18:I18"/>
    <mergeCell ref="O18:S18"/>
    <mergeCell ref="T18:U18"/>
    <mergeCell ref="C13:G13"/>
    <mergeCell ref="O13:S13"/>
    <mergeCell ref="C14:G14"/>
    <mergeCell ref="O14:S14"/>
    <mergeCell ref="C15:G15"/>
    <mergeCell ref="O15:S15"/>
    <mergeCell ref="C22:G22"/>
    <mergeCell ref="O22:S22"/>
    <mergeCell ref="C23:G23"/>
    <mergeCell ref="O23:S23"/>
    <mergeCell ref="C25:G25"/>
    <mergeCell ref="H25:I25"/>
    <mergeCell ref="O25:S25"/>
    <mergeCell ref="C19:G19"/>
    <mergeCell ref="O19:S19"/>
    <mergeCell ref="C20:G20"/>
    <mergeCell ref="O20:S20"/>
    <mergeCell ref="C21:G21"/>
    <mergeCell ref="O21:S21"/>
    <mergeCell ref="C29:G29"/>
    <mergeCell ref="O29:S29"/>
    <mergeCell ref="C30:G30"/>
    <mergeCell ref="O30:S30"/>
    <mergeCell ref="C32:G32"/>
    <mergeCell ref="H32:I32"/>
    <mergeCell ref="O32:S32"/>
    <mergeCell ref="T25:U25"/>
    <mergeCell ref="C26:G26"/>
    <mergeCell ref="O26:S26"/>
    <mergeCell ref="C27:G27"/>
    <mergeCell ref="O27:S27"/>
    <mergeCell ref="C28:G28"/>
    <mergeCell ref="O28:S28"/>
    <mergeCell ref="C36:G36"/>
    <mergeCell ref="O36:S36"/>
    <mergeCell ref="C37:G37"/>
    <mergeCell ref="O37:S37"/>
    <mergeCell ref="C39:G39"/>
    <mergeCell ref="H39:I39"/>
    <mergeCell ref="O39:S39"/>
    <mergeCell ref="T32:U32"/>
    <mergeCell ref="C33:G33"/>
    <mergeCell ref="O33:S33"/>
    <mergeCell ref="C34:G34"/>
    <mergeCell ref="O34:S34"/>
    <mergeCell ref="C35:G35"/>
    <mergeCell ref="O35:S35"/>
    <mergeCell ref="C43:G43"/>
    <mergeCell ref="O43:S43"/>
    <mergeCell ref="C44:G44"/>
    <mergeCell ref="O44:S44"/>
    <mergeCell ref="C46:G46"/>
    <mergeCell ref="H46:I46"/>
    <mergeCell ref="O46:S46"/>
    <mergeCell ref="T39:U39"/>
    <mergeCell ref="C40:G40"/>
    <mergeCell ref="O40:S40"/>
    <mergeCell ref="C41:G41"/>
    <mergeCell ref="O41:S41"/>
    <mergeCell ref="C42:G42"/>
    <mergeCell ref="O42:S42"/>
    <mergeCell ref="C50:G50"/>
    <mergeCell ref="O50:S50"/>
    <mergeCell ref="C51:G51"/>
    <mergeCell ref="O51:S51"/>
    <mergeCell ref="C53:G53"/>
    <mergeCell ref="H53:I53"/>
    <mergeCell ref="O53:S53"/>
    <mergeCell ref="T46:U46"/>
    <mergeCell ref="C47:G47"/>
    <mergeCell ref="O47:S47"/>
    <mergeCell ref="C48:G48"/>
    <mergeCell ref="O48:S48"/>
    <mergeCell ref="C49:G49"/>
    <mergeCell ref="O49:S49"/>
    <mergeCell ref="C57:G57"/>
    <mergeCell ref="O57:S57"/>
    <mergeCell ref="C58:G58"/>
    <mergeCell ref="O58:S58"/>
    <mergeCell ref="C60:G60"/>
    <mergeCell ref="H60:I60"/>
    <mergeCell ref="O60:S60"/>
    <mergeCell ref="T53:U53"/>
    <mergeCell ref="C54:G54"/>
    <mergeCell ref="O54:S54"/>
    <mergeCell ref="C55:G55"/>
    <mergeCell ref="O55:S55"/>
    <mergeCell ref="C56:G56"/>
    <mergeCell ref="O56:S56"/>
    <mergeCell ref="C64:G64"/>
    <mergeCell ref="O64:S64"/>
    <mergeCell ref="C65:G65"/>
    <mergeCell ref="O65:S65"/>
    <mergeCell ref="C67:G67"/>
    <mergeCell ref="H67:I67"/>
    <mergeCell ref="O67:S67"/>
    <mergeCell ref="T60:U60"/>
    <mergeCell ref="C61:G61"/>
    <mergeCell ref="O61:S61"/>
    <mergeCell ref="C62:G62"/>
    <mergeCell ref="O62:S62"/>
    <mergeCell ref="C63:G63"/>
    <mergeCell ref="O63:S63"/>
    <mergeCell ref="C71:G71"/>
    <mergeCell ref="O71:S71"/>
    <mergeCell ref="C72:G72"/>
    <mergeCell ref="O72:S72"/>
    <mergeCell ref="C74:G74"/>
    <mergeCell ref="H74:I74"/>
    <mergeCell ref="O74:S74"/>
    <mergeCell ref="T67:U67"/>
    <mergeCell ref="C68:G68"/>
    <mergeCell ref="O68:S68"/>
    <mergeCell ref="C69:G69"/>
    <mergeCell ref="O69:S69"/>
    <mergeCell ref="C70:G70"/>
    <mergeCell ref="O70:S70"/>
    <mergeCell ref="C78:G78"/>
    <mergeCell ref="O78:S78"/>
    <mergeCell ref="C79:G79"/>
    <mergeCell ref="O79:S79"/>
    <mergeCell ref="O81:U81"/>
    <mergeCell ref="B84:D84"/>
    <mergeCell ref="F84:L84"/>
    <mergeCell ref="C83:D83"/>
    <mergeCell ref="T74:U74"/>
    <mergeCell ref="C75:G75"/>
    <mergeCell ref="O75:S75"/>
    <mergeCell ref="C76:G76"/>
    <mergeCell ref="O76:S76"/>
    <mergeCell ref="C77:G77"/>
    <mergeCell ref="O77:S77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colBreaks count="1" manualBreakCount="1">
    <brk id="2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92"/>
  <sheetViews>
    <sheetView view="pageBreakPreview" zoomScaleNormal="100" zoomScaleSheetLayoutView="100" workbookViewId="0"/>
  </sheetViews>
  <sheetFormatPr defaultRowHeight="11.25"/>
  <cols>
    <col min="1" max="62" width="1.625" style="101" customWidth="1"/>
    <col min="63" max="63" width="1" style="101" customWidth="1"/>
    <col min="64" max="16384" width="9" style="101"/>
  </cols>
  <sheetData>
    <row r="1" spans="2:63" customFormat="1" ht="13.5" customHeight="1">
      <c r="AJ1" s="18"/>
      <c r="AK1" s="18"/>
      <c r="AL1" s="18"/>
      <c r="AM1" s="18"/>
      <c r="AZ1" s="470">
        <f>'22'!A1+1</f>
        <v>23</v>
      </c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</row>
    <row r="2" spans="2:63" customFormat="1" ht="13.5" customHeight="1">
      <c r="AJ2" s="18"/>
      <c r="AK2" s="18"/>
      <c r="AL2" s="18"/>
      <c r="AM2" s="18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</row>
    <row r="3" spans="2:63" ht="11.1" customHeight="1"/>
    <row r="4" spans="2:63" ht="11.1" customHeight="1"/>
    <row r="5" spans="2:63" ht="18" customHeight="1">
      <c r="C5" s="462" t="s">
        <v>570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</row>
    <row r="6" spans="2:63" ht="12.95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105" t="s">
        <v>255</v>
      </c>
    </row>
    <row r="7" spans="2:63" ht="15.95" customHeight="1">
      <c r="B7" s="592" t="s">
        <v>426</v>
      </c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 t="s">
        <v>256</v>
      </c>
      <c r="N7" s="593"/>
      <c r="O7" s="593"/>
      <c r="P7" s="593"/>
      <c r="Q7" s="593"/>
      <c r="R7" s="593"/>
      <c r="S7" s="593"/>
      <c r="T7" s="593"/>
      <c r="U7" s="593"/>
      <c r="V7" s="593"/>
      <c r="W7" s="593" t="s">
        <v>257</v>
      </c>
      <c r="X7" s="593"/>
      <c r="Y7" s="593"/>
      <c r="Z7" s="593"/>
      <c r="AA7" s="593"/>
      <c r="AB7" s="593"/>
      <c r="AC7" s="593"/>
      <c r="AD7" s="593"/>
      <c r="AE7" s="593"/>
      <c r="AF7" s="593"/>
      <c r="AG7" s="593" t="s">
        <v>258</v>
      </c>
      <c r="AH7" s="593"/>
      <c r="AI7" s="593"/>
      <c r="AJ7" s="593"/>
      <c r="AK7" s="593"/>
      <c r="AL7" s="593"/>
      <c r="AM7" s="593"/>
      <c r="AN7" s="593"/>
      <c r="AO7" s="593"/>
      <c r="AP7" s="593"/>
      <c r="AQ7" s="593" t="s">
        <v>259</v>
      </c>
      <c r="AR7" s="593"/>
      <c r="AS7" s="593"/>
      <c r="AT7" s="593"/>
      <c r="AU7" s="593"/>
      <c r="AV7" s="593"/>
      <c r="AW7" s="593"/>
      <c r="AX7" s="593"/>
      <c r="AY7" s="593"/>
      <c r="AZ7" s="593"/>
      <c r="BA7" s="596" t="s">
        <v>260</v>
      </c>
      <c r="BB7" s="597"/>
      <c r="BC7" s="597"/>
      <c r="BD7" s="597"/>
      <c r="BE7" s="597"/>
      <c r="BF7" s="597"/>
      <c r="BG7" s="597"/>
      <c r="BH7" s="597"/>
      <c r="BI7" s="597"/>
      <c r="BJ7" s="598"/>
    </row>
    <row r="8" spans="2:63" ht="15.95" customHeight="1">
      <c r="B8" s="594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9"/>
      <c r="BB8" s="599"/>
      <c r="BC8" s="599"/>
      <c r="BD8" s="599"/>
      <c r="BE8" s="599"/>
      <c r="BF8" s="599"/>
      <c r="BG8" s="599"/>
      <c r="BH8" s="599"/>
      <c r="BI8" s="599"/>
      <c r="BJ8" s="600"/>
    </row>
    <row r="9" spans="2:63" ht="12" customHeight="1">
      <c r="L9" s="55"/>
      <c r="M9" s="300"/>
      <c r="N9" s="301"/>
      <c r="O9" s="301"/>
      <c r="P9" s="301"/>
      <c r="Q9" s="301"/>
      <c r="R9" s="301"/>
      <c r="S9" s="301"/>
      <c r="T9" s="301"/>
      <c r="U9" s="301"/>
      <c r="V9" s="301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2:63" ht="12" customHeight="1">
      <c r="C10" s="590" t="s">
        <v>4</v>
      </c>
      <c r="D10" s="590"/>
      <c r="E10" s="590"/>
      <c r="F10" s="580">
        <v>16</v>
      </c>
      <c r="G10" s="580"/>
      <c r="H10" s="580"/>
      <c r="I10" s="591" t="s">
        <v>5</v>
      </c>
      <c r="J10" s="591"/>
      <c r="K10" s="591"/>
      <c r="L10" s="55"/>
      <c r="M10" s="588">
        <v>18.8</v>
      </c>
      <c r="N10" s="589"/>
      <c r="O10" s="589"/>
      <c r="P10" s="589"/>
      <c r="Q10" s="589"/>
      <c r="R10" s="589"/>
      <c r="S10" s="589"/>
      <c r="T10" s="589"/>
      <c r="U10" s="589"/>
      <c r="V10" s="589"/>
      <c r="W10" s="589">
        <v>24.3</v>
      </c>
      <c r="X10" s="589"/>
      <c r="Y10" s="589"/>
      <c r="Z10" s="589"/>
      <c r="AA10" s="589"/>
      <c r="AB10" s="589"/>
      <c r="AC10" s="589"/>
      <c r="AD10" s="589"/>
      <c r="AE10" s="589"/>
      <c r="AF10" s="589"/>
      <c r="AG10" s="589">
        <v>43</v>
      </c>
      <c r="AH10" s="589"/>
      <c r="AI10" s="589"/>
      <c r="AJ10" s="589"/>
      <c r="AK10" s="589"/>
      <c r="AL10" s="589"/>
      <c r="AM10" s="589"/>
      <c r="AN10" s="589"/>
      <c r="AO10" s="589"/>
      <c r="AP10" s="589"/>
      <c r="AQ10" s="589">
        <v>129.19999999999999</v>
      </c>
      <c r="AR10" s="589"/>
      <c r="AS10" s="589"/>
      <c r="AT10" s="589"/>
      <c r="AU10" s="589"/>
      <c r="AV10" s="589"/>
      <c r="AW10" s="589"/>
      <c r="AX10" s="589"/>
      <c r="AY10" s="589"/>
      <c r="AZ10" s="589"/>
      <c r="BA10" s="589">
        <v>4.0999999999999996</v>
      </c>
      <c r="BB10" s="589"/>
      <c r="BC10" s="589"/>
      <c r="BD10" s="589"/>
      <c r="BE10" s="589"/>
      <c r="BF10" s="589"/>
      <c r="BG10" s="589"/>
      <c r="BH10" s="589"/>
      <c r="BI10" s="589"/>
      <c r="BJ10" s="589"/>
    </row>
    <row r="11" spans="2:63" ht="12" customHeight="1">
      <c r="B11" s="55"/>
      <c r="C11" s="55"/>
      <c r="D11" s="55"/>
      <c r="E11" s="55"/>
      <c r="F11" s="580">
        <v>17</v>
      </c>
      <c r="G11" s="580"/>
      <c r="H11" s="580"/>
      <c r="I11" s="55"/>
      <c r="J11" s="55"/>
      <c r="K11" s="55"/>
      <c r="L11" s="55"/>
      <c r="M11" s="588">
        <v>18.899999999999999</v>
      </c>
      <c r="N11" s="589"/>
      <c r="O11" s="589"/>
      <c r="P11" s="589"/>
      <c r="Q11" s="589"/>
      <c r="R11" s="589"/>
      <c r="S11" s="589"/>
      <c r="T11" s="589"/>
      <c r="U11" s="589"/>
      <c r="V11" s="589"/>
      <c r="W11" s="589">
        <v>25</v>
      </c>
      <c r="X11" s="589"/>
      <c r="Y11" s="589"/>
      <c r="Z11" s="589"/>
      <c r="AA11" s="589"/>
      <c r="AB11" s="589"/>
      <c r="AC11" s="589"/>
      <c r="AD11" s="589"/>
      <c r="AE11" s="589"/>
      <c r="AF11" s="589"/>
      <c r="AG11" s="589">
        <v>43.9</v>
      </c>
      <c r="AH11" s="589"/>
      <c r="AI11" s="589"/>
      <c r="AJ11" s="589"/>
      <c r="AK11" s="589"/>
      <c r="AL11" s="589"/>
      <c r="AM11" s="589"/>
      <c r="AN11" s="589"/>
      <c r="AO11" s="589"/>
      <c r="AP11" s="589"/>
      <c r="AQ11" s="589">
        <v>132.30000000000001</v>
      </c>
      <c r="AR11" s="589"/>
      <c r="AS11" s="589"/>
      <c r="AT11" s="589"/>
      <c r="AU11" s="589"/>
      <c r="AV11" s="589"/>
      <c r="AW11" s="589"/>
      <c r="AX11" s="589"/>
      <c r="AY11" s="589"/>
      <c r="AZ11" s="589"/>
      <c r="BA11" s="589">
        <v>4</v>
      </c>
      <c r="BB11" s="589"/>
      <c r="BC11" s="589"/>
      <c r="BD11" s="589"/>
      <c r="BE11" s="589"/>
      <c r="BF11" s="589"/>
      <c r="BG11" s="589"/>
      <c r="BH11" s="589"/>
      <c r="BI11" s="589"/>
      <c r="BJ11" s="589"/>
    </row>
    <row r="12" spans="2:63" ht="12" customHeight="1">
      <c r="B12" s="55"/>
      <c r="C12" s="55"/>
      <c r="D12" s="55"/>
      <c r="E12" s="55"/>
      <c r="F12" s="580">
        <v>18</v>
      </c>
      <c r="G12" s="580"/>
      <c r="H12" s="580"/>
      <c r="I12" s="55"/>
      <c r="J12" s="55"/>
      <c r="K12" s="55"/>
      <c r="L12" s="55"/>
      <c r="M12" s="588">
        <v>18.899999999999999</v>
      </c>
      <c r="N12" s="589"/>
      <c r="O12" s="589"/>
      <c r="P12" s="589"/>
      <c r="Q12" s="589"/>
      <c r="R12" s="589"/>
      <c r="S12" s="589"/>
      <c r="T12" s="589"/>
      <c r="U12" s="589"/>
      <c r="V12" s="589"/>
      <c r="W12" s="589">
        <v>26.7</v>
      </c>
      <c r="X12" s="589"/>
      <c r="Y12" s="589"/>
      <c r="Z12" s="589"/>
      <c r="AA12" s="589"/>
      <c r="AB12" s="589"/>
      <c r="AC12" s="589"/>
      <c r="AD12" s="589"/>
      <c r="AE12" s="589"/>
      <c r="AF12" s="589"/>
      <c r="AG12" s="589">
        <v>45.7</v>
      </c>
      <c r="AH12" s="589"/>
      <c r="AI12" s="589"/>
      <c r="AJ12" s="589"/>
      <c r="AK12" s="589"/>
      <c r="AL12" s="589"/>
      <c r="AM12" s="589"/>
      <c r="AN12" s="589"/>
      <c r="AO12" s="589"/>
      <c r="AP12" s="589"/>
      <c r="AQ12" s="589">
        <v>141.6</v>
      </c>
      <c r="AR12" s="589"/>
      <c r="AS12" s="589"/>
      <c r="AT12" s="589"/>
      <c r="AU12" s="589"/>
      <c r="AV12" s="589"/>
      <c r="AW12" s="589"/>
      <c r="AX12" s="589"/>
      <c r="AY12" s="589"/>
      <c r="AZ12" s="589"/>
      <c r="BA12" s="589">
        <v>3.8</v>
      </c>
      <c r="BB12" s="589"/>
      <c r="BC12" s="589"/>
      <c r="BD12" s="589"/>
      <c r="BE12" s="589"/>
      <c r="BF12" s="589"/>
      <c r="BG12" s="589"/>
      <c r="BH12" s="589"/>
      <c r="BI12" s="589"/>
      <c r="BJ12" s="589"/>
    </row>
    <row r="13" spans="2:63" ht="12" customHeight="1">
      <c r="B13" s="55"/>
      <c r="C13" s="55"/>
      <c r="D13" s="55"/>
      <c r="E13" s="55"/>
      <c r="F13" s="580">
        <v>19</v>
      </c>
      <c r="G13" s="580"/>
      <c r="H13" s="580"/>
      <c r="I13" s="55"/>
      <c r="J13" s="55"/>
      <c r="K13" s="55"/>
      <c r="L13" s="55"/>
      <c r="M13" s="588">
        <v>18.899999999999999</v>
      </c>
      <c r="N13" s="589"/>
      <c r="O13" s="589"/>
      <c r="P13" s="589"/>
      <c r="Q13" s="589"/>
      <c r="R13" s="589"/>
      <c r="S13" s="589"/>
      <c r="T13" s="589"/>
      <c r="U13" s="589"/>
      <c r="V13" s="589"/>
      <c r="W13" s="589">
        <v>26.8</v>
      </c>
      <c r="X13" s="589"/>
      <c r="Y13" s="589"/>
      <c r="Z13" s="589"/>
      <c r="AA13" s="589"/>
      <c r="AB13" s="589"/>
      <c r="AC13" s="589"/>
      <c r="AD13" s="589"/>
      <c r="AE13" s="589"/>
      <c r="AF13" s="589"/>
      <c r="AG13" s="589">
        <v>45.7</v>
      </c>
      <c r="AH13" s="589"/>
      <c r="AI13" s="589"/>
      <c r="AJ13" s="589"/>
      <c r="AK13" s="589"/>
      <c r="AL13" s="589"/>
      <c r="AM13" s="589"/>
      <c r="AN13" s="589"/>
      <c r="AO13" s="589"/>
      <c r="AP13" s="589"/>
      <c r="AQ13" s="589">
        <v>141.6</v>
      </c>
      <c r="AR13" s="589"/>
      <c r="AS13" s="589"/>
      <c r="AT13" s="589"/>
      <c r="AU13" s="589"/>
      <c r="AV13" s="589"/>
      <c r="AW13" s="589"/>
      <c r="AX13" s="589"/>
      <c r="AY13" s="589"/>
      <c r="AZ13" s="589"/>
      <c r="BA13" s="589">
        <v>3.7</v>
      </c>
      <c r="BB13" s="589"/>
      <c r="BC13" s="589"/>
      <c r="BD13" s="589"/>
      <c r="BE13" s="589"/>
      <c r="BF13" s="589"/>
      <c r="BG13" s="589"/>
      <c r="BH13" s="589"/>
      <c r="BI13" s="589"/>
      <c r="BJ13" s="589"/>
    </row>
    <row r="14" spans="2:63" ht="12" customHeight="1">
      <c r="B14" s="55"/>
      <c r="C14" s="55"/>
      <c r="D14" s="55"/>
      <c r="E14" s="55"/>
      <c r="F14" s="580">
        <v>20</v>
      </c>
      <c r="G14" s="580"/>
      <c r="H14" s="580"/>
      <c r="I14" s="55"/>
      <c r="J14" s="55"/>
      <c r="K14" s="55"/>
      <c r="L14" s="55"/>
      <c r="M14" s="588">
        <v>18.899999999999999</v>
      </c>
      <c r="N14" s="589"/>
      <c r="O14" s="589"/>
      <c r="P14" s="589"/>
      <c r="Q14" s="589"/>
      <c r="R14" s="589"/>
      <c r="S14" s="589"/>
      <c r="T14" s="589"/>
      <c r="U14" s="589"/>
      <c r="V14" s="589"/>
      <c r="W14" s="589">
        <v>27.5</v>
      </c>
      <c r="X14" s="589"/>
      <c r="Y14" s="589"/>
      <c r="Z14" s="589"/>
      <c r="AA14" s="589"/>
      <c r="AB14" s="589"/>
      <c r="AC14" s="589"/>
      <c r="AD14" s="589"/>
      <c r="AE14" s="589"/>
      <c r="AF14" s="589"/>
      <c r="AG14" s="589">
        <v>46.4</v>
      </c>
      <c r="AH14" s="589"/>
      <c r="AI14" s="589"/>
      <c r="AJ14" s="589"/>
      <c r="AK14" s="589"/>
      <c r="AL14" s="589"/>
      <c r="AM14" s="589"/>
      <c r="AN14" s="589"/>
      <c r="AO14" s="589"/>
      <c r="AP14" s="589"/>
      <c r="AQ14" s="589">
        <v>145.30000000000001</v>
      </c>
      <c r="AR14" s="589"/>
      <c r="AS14" s="589"/>
      <c r="AT14" s="589"/>
      <c r="AU14" s="589"/>
      <c r="AV14" s="589"/>
      <c r="AW14" s="589"/>
      <c r="AX14" s="589"/>
      <c r="AY14" s="589"/>
      <c r="AZ14" s="589"/>
      <c r="BA14" s="589">
        <v>3.6</v>
      </c>
      <c r="BB14" s="589"/>
      <c r="BC14" s="589"/>
      <c r="BD14" s="589"/>
      <c r="BE14" s="589"/>
      <c r="BF14" s="589"/>
      <c r="BG14" s="589"/>
      <c r="BH14" s="589"/>
      <c r="BI14" s="589"/>
      <c r="BJ14" s="589"/>
    </row>
    <row r="15" spans="2:63" ht="12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02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</row>
    <row r="16" spans="2:63" ht="12" customHeight="1">
      <c r="B16" s="55"/>
      <c r="C16" s="55"/>
      <c r="D16" s="55"/>
      <c r="E16" s="55"/>
      <c r="F16" s="580">
        <v>21</v>
      </c>
      <c r="G16" s="580"/>
      <c r="H16" s="580"/>
      <c r="I16" s="55"/>
      <c r="J16" s="55"/>
      <c r="K16" s="55"/>
      <c r="L16" s="55"/>
      <c r="M16" s="588">
        <v>18.899999999999999</v>
      </c>
      <c r="N16" s="589"/>
      <c r="O16" s="589"/>
      <c r="P16" s="589"/>
      <c r="Q16" s="589"/>
      <c r="R16" s="589"/>
      <c r="S16" s="589"/>
      <c r="T16" s="589"/>
      <c r="U16" s="589"/>
      <c r="V16" s="589"/>
      <c r="W16" s="589">
        <v>28.3</v>
      </c>
      <c r="X16" s="589"/>
      <c r="Y16" s="589"/>
      <c r="Z16" s="589"/>
      <c r="AA16" s="589"/>
      <c r="AB16" s="589"/>
      <c r="AC16" s="589"/>
      <c r="AD16" s="589"/>
      <c r="AE16" s="589"/>
      <c r="AF16" s="589"/>
      <c r="AG16" s="589">
        <f>220993/468194*100</f>
        <v>47.20116020282191</v>
      </c>
      <c r="AH16" s="589"/>
      <c r="AI16" s="589"/>
      <c r="AJ16" s="589"/>
      <c r="AK16" s="589"/>
      <c r="AL16" s="589"/>
      <c r="AM16" s="589"/>
      <c r="AN16" s="589"/>
      <c r="AO16" s="589"/>
      <c r="AP16" s="589"/>
      <c r="AQ16" s="589">
        <f>132340/88653*100</f>
        <v>149.27864821269443</v>
      </c>
      <c r="AR16" s="589"/>
      <c r="AS16" s="589"/>
      <c r="AT16" s="589"/>
      <c r="AU16" s="589"/>
      <c r="AV16" s="589"/>
      <c r="AW16" s="589"/>
      <c r="AX16" s="589"/>
      <c r="AY16" s="589"/>
      <c r="AZ16" s="589"/>
      <c r="BA16" s="589">
        <f>468194/132340</f>
        <v>3.5378116971437206</v>
      </c>
      <c r="BB16" s="589"/>
      <c r="BC16" s="589"/>
      <c r="BD16" s="589"/>
      <c r="BE16" s="589"/>
      <c r="BF16" s="589"/>
      <c r="BG16" s="589"/>
      <c r="BH16" s="589"/>
      <c r="BI16" s="589"/>
      <c r="BJ16" s="589"/>
    </row>
    <row r="17" spans="2:62" ht="12" customHeight="1">
      <c r="B17" s="55"/>
      <c r="C17" s="55"/>
      <c r="D17" s="55"/>
      <c r="E17" s="55"/>
      <c r="F17" s="580">
        <v>22</v>
      </c>
      <c r="G17" s="580"/>
      <c r="H17" s="580"/>
      <c r="I17" s="55"/>
      <c r="J17" s="55"/>
      <c r="K17" s="55"/>
      <c r="L17" s="55"/>
      <c r="M17" s="588">
        <v>18.935099552749502</v>
      </c>
      <c r="N17" s="589"/>
      <c r="O17" s="589"/>
      <c r="P17" s="589"/>
      <c r="Q17" s="589"/>
      <c r="R17" s="589"/>
      <c r="S17" s="589"/>
      <c r="T17" s="589"/>
      <c r="U17" s="589"/>
      <c r="V17" s="589"/>
      <c r="W17" s="589">
        <v>28.9</v>
      </c>
      <c r="X17" s="589"/>
      <c r="Y17" s="589"/>
      <c r="Z17" s="589"/>
      <c r="AA17" s="589"/>
      <c r="AB17" s="589"/>
      <c r="AC17" s="589"/>
      <c r="AD17" s="589"/>
      <c r="AE17" s="589"/>
      <c r="AF17" s="589"/>
      <c r="AG17" s="589">
        <f>(88447+135334)/468669*100</f>
        <v>47.748197555204207</v>
      </c>
      <c r="AH17" s="589"/>
      <c r="AI17" s="589"/>
      <c r="AJ17" s="589"/>
      <c r="AK17" s="589"/>
      <c r="AL17" s="589"/>
      <c r="AM17" s="589"/>
      <c r="AN17" s="589"/>
      <c r="AO17" s="589"/>
      <c r="AP17" s="589"/>
      <c r="AQ17" s="589">
        <f>135334/88447*100</f>
        <v>153.01140796183026</v>
      </c>
      <c r="AR17" s="589"/>
      <c r="AS17" s="589"/>
      <c r="AT17" s="589"/>
      <c r="AU17" s="589"/>
      <c r="AV17" s="589"/>
      <c r="AW17" s="589"/>
      <c r="AX17" s="589"/>
      <c r="AY17" s="589"/>
      <c r="AZ17" s="589"/>
      <c r="BA17" s="589">
        <f>468669/135334</f>
        <v>3.4630543691902997</v>
      </c>
      <c r="BB17" s="589"/>
      <c r="BC17" s="589"/>
      <c r="BD17" s="589"/>
      <c r="BE17" s="589"/>
      <c r="BF17" s="589"/>
      <c r="BG17" s="589"/>
      <c r="BH17" s="589"/>
      <c r="BI17" s="589"/>
      <c r="BJ17" s="589"/>
    </row>
    <row r="18" spans="2:62" ht="12" customHeight="1">
      <c r="B18" s="55"/>
      <c r="C18" s="55"/>
      <c r="D18" s="55"/>
      <c r="E18" s="55"/>
      <c r="F18" s="580">
        <v>23</v>
      </c>
      <c r="G18" s="580"/>
      <c r="H18" s="580"/>
      <c r="I18" s="55"/>
      <c r="J18" s="55"/>
      <c r="K18" s="55"/>
      <c r="L18" s="55"/>
      <c r="M18" s="588">
        <v>18.889351392313191</v>
      </c>
      <c r="N18" s="589"/>
      <c r="O18" s="589"/>
      <c r="P18" s="589"/>
      <c r="Q18" s="589"/>
      <c r="R18" s="589"/>
      <c r="S18" s="589"/>
      <c r="T18" s="589"/>
      <c r="U18" s="589"/>
      <c r="V18" s="589"/>
      <c r="W18" s="589">
        <v>29.1</v>
      </c>
      <c r="X18" s="589"/>
      <c r="Y18" s="589"/>
      <c r="Z18" s="589"/>
      <c r="AA18" s="589"/>
      <c r="AB18" s="589"/>
      <c r="AC18" s="589"/>
      <c r="AD18" s="589"/>
      <c r="AE18" s="589"/>
      <c r="AF18" s="589"/>
      <c r="AG18" s="589">
        <f>(88490+136413)/468465*100</f>
        <v>48.008495832132603</v>
      </c>
      <c r="AH18" s="589"/>
      <c r="AI18" s="589"/>
      <c r="AJ18" s="589"/>
      <c r="AK18" s="589"/>
      <c r="AL18" s="589"/>
      <c r="AM18" s="589"/>
      <c r="AN18" s="589"/>
      <c r="AO18" s="589"/>
      <c r="AP18" s="589"/>
      <c r="AQ18" s="589">
        <f>136413/88490*100</f>
        <v>154.15640185331677</v>
      </c>
      <c r="AR18" s="589"/>
      <c r="AS18" s="589"/>
      <c r="AT18" s="589"/>
      <c r="AU18" s="589"/>
      <c r="AV18" s="589"/>
      <c r="AW18" s="589"/>
      <c r="AX18" s="589"/>
      <c r="AY18" s="589"/>
      <c r="AZ18" s="589"/>
      <c r="BA18" s="589">
        <f>468465/136413</f>
        <v>3.4341668316069582</v>
      </c>
      <c r="BB18" s="589"/>
      <c r="BC18" s="589"/>
      <c r="BD18" s="589"/>
      <c r="BE18" s="589"/>
      <c r="BF18" s="589"/>
      <c r="BG18" s="589"/>
      <c r="BH18" s="589"/>
      <c r="BI18" s="589"/>
      <c r="BJ18" s="589"/>
    </row>
    <row r="19" spans="2:62" ht="12" customHeight="1">
      <c r="B19" s="55"/>
      <c r="C19" s="55"/>
      <c r="D19" s="55"/>
      <c r="E19" s="55"/>
      <c r="F19" s="580">
        <v>24</v>
      </c>
      <c r="G19" s="580"/>
      <c r="H19" s="580"/>
      <c r="I19" s="55"/>
      <c r="J19" s="55"/>
      <c r="K19" s="55"/>
      <c r="L19" s="55"/>
      <c r="M19" s="588">
        <v>18.882788968876167</v>
      </c>
      <c r="N19" s="589"/>
      <c r="O19" s="589"/>
      <c r="P19" s="589"/>
      <c r="Q19" s="589"/>
      <c r="R19" s="589"/>
      <c r="S19" s="589"/>
      <c r="T19" s="589"/>
      <c r="U19" s="589"/>
      <c r="V19" s="589"/>
      <c r="W19" s="589">
        <v>29.6</v>
      </c>
      <c r="X19" s="589"/>
      <c r="Y19" s="589"/>
      <c r="Z19" s="589"/>
      <c r="AA19" s="589"/>
      <c r="AB19" s="589"/>
      <c r="AC19" s="589"/>
      <c r="AD19" s="589"/>
      <c r="AE19" s="589"/>
      <c r="AF19" s="589"/>
      <c r="AG19" s="589">
        <f>(88396+138124)/468130*100</f>
        <v>48.38826821609382</v>
      </c>
      <c r="AH19" s="589"/>
      <c r="AI19" s="589"/>
      <c r="AJ19" s="589"/>
      <c r="AK19" s="589"/>
      <c r="AL19" s="589"/>
      <c r="AM19" s="589"/>
      <c r="AN19" s="589"/>
      <c r="AO19" s="589"/>
      <c r="AP19" s="589"/>
      <c r="AQ19" s="589">
        <f>138360/88396*100</f>
        <v>156.52291958912167</v>
      </c>
      <c r="AR19" s="589"/>
      <c r="AS19" s="589"/>
      <c r="AT19" s="589"/>
      <c r="AU19" s="589"/>
      <c r="AV19" s="589"/>
      <c r="AW19" s="589"/>
      <c r="AX19" s="589"/>
      <c r="AY19" s="589"/>
      <c r="AZ19" s="589"/>
      <c r="BA19" s="589">
        <f>468130/138124</f>
        <v>3.3892010077901018</v>
      </c>
      <c r="BB19" s="589"/>
      <c r="BC19" s="589"/>
      <c r="BD19" s="589"/>
      <c r="BE19" s="589"/>
      <c r="BF19" s="589"/>
      <c r="BG19" s="589"/>
      <c r="BH19" s="589"/>
      <c r="BI19" s="589"/>
      <c r="BJ19" s="589"/>
    </row>
    <row r="20" spans="2:62" s="219" customFormat="1" ht="12" customHeight="1">
      <c r="B20" s="176"/>
      <c r="C20" s="176"/>
      <c r="D20" s="176"/>
      <c r="E20" s="176"/>
      <c r="F20" s="570">
        <v>25</v>
      </c>
      <c r="G20" s="570"/>
      <c r="H20" s="570"/>
      <c r="I20" s="176"/>
      <c r="J20" s="176"/>
      <c r="K20" s="176"/>
      <c r="L20" s="176"/>
      <c r="M20" s="586">
        <f>88930/476513*100</f>
        <v>18.662659780530646</v>
      </c>
      <c r="N20" s="587"/>
      <c r="O20" s="587"/>
      <c r="P20" s="587"/>
      <c r="Q20" s="587"/>
      <c r="R20" s="587"/>
      <c r="S20" s="587"/>
      <c r="T20" s="587"/>
      <c r="U20" s="587"/>
      <c r="V20" s="587"/>
      <c r="W20" s="587">
        <f>143819/476513*100</f>
        <v>30.181548037514194</v>
      </c>
      <c r="X20" s="587"/>
      <c r="Y20" s="587"/>
      <c r="Z20" s="587"/>
      <c r="AA20" s="587"/>
      <c r="AB20" s="587"/>
      <c r="AC20" s="587"/>
      <c r="AD20" s="587"/>
      <c r="AE20" s="587"/>
      <c r="AF20" s="587"/>
      <c r="AG20" s="587">
        <f>(88930+143819)/476513*100</f>
        <v>48.844207818044836</v>
      </c>
      <c r="AH20" s="587"/>
      <c r="AI20" s="587"/>
      <c r="AJ20" s="587"/>
      <c r="AK20" s="587"/>
      <c r="AL20" s="587"/>
      <c r="AM20" s="587"/>
      <c r="AN20" s="587"/>
      <c r="AO20" s="587"/>
      <c r="AP20" s="587"/>
      <c r="AQ20" s="587">
        <f>143819/88930*100</f>
        <v>161.72157876981896</v>
      </c>
      <c r="AR20" s="587"/>
      <c r="AS20" s="587"/>
      <c r="AT20" s="587"/>
      <c r="AU20" s="587"/>
      <c r="AV20" s="587"/>
      <c r="AW20" s="587"/>
      <c r="AX20" s="587"/>
      <c r="AY20" s="587"/>
      <c r="AZ20" s="587"/>
      <c r="BA20" s="587">
        <f>476513/143819</f>
        <v>3.3132826677977181</v>
      </c>
      <c r="BB20" s="587"/>
      <c r="BC20" s="587"/>
      <c r="BD20" s="587"/>
      <c r="BE20" s="587"/>
      <c r="BF20" s="587"/>
      <c r="BG20" s="587"/>
      <c r="BH20" s="587"/>
      <c r="BI20" s="587"/>
      <c r="BJ20" s="587"/>
    </row>
    <row r="21" spans="2:62" ht="12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303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</row>
    <row r="22" spans="2:62" ht="12" customHeight="1">
      <c r="B22" s="55"/>
      <c r="C22" s="217"/>
      <c r="D22" s="217"/>
      <c r="E22" s="217"/>
      <c r="F22" s="217"/>
      <c r="G22" s="217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2:62" s="46" customFormat="1" ht="12" customHeight="1">
      <c r="B23" s="51"/>
      <c r="C23" s="584" t="s">
        <v>11</v>
      </c>
      <c r="D23" s="584"/>
      <c r="E23" s="51" t="s">
        <v>12</v>
      </c>
      <c r="F23" s="569" t="s">
        <v>261</v>
      </c>
      <c r="G23" s="569"/>
      <c r="H23" s="51" t="s">
        <v>566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</row>
    <row r="24" spans="2:62" s="46" customFormat="1" ht="14.1" customHeight="1">
      <c r="B24" s="51"/>
      <c r="C24" s="134"/>
      <c r="D24" s="134"/>
      <c r="E24" s="51"/>
      <c r="F24" s="569" t="s">
        <v>262</v>
      </c>
      <c r="G24" s="569"/>
      <c r="H24" s="578" t="s">
        <v>263</v>
      </c>
      <c r="I24" s="578"/>
      <c r="J24" s="578"/>
      <c r="K24" s="578"/>
      <c r="L24" s="578"/>
      <c r="M24" s="578"/>
      <c r="N24" s="578"/>
      <c r="O24" s="578"/>
      <c r="Q24" s="581" t="s">
        <v>264</v>
      </c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78" t="s">
        <v>265</v>
      </c>
      <c r="AD24" s="578"/>
      <c r="AE24" s="578"/>
      <c r="AF24" s="578"/>
      <c r="AG24" s="578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</row>
    <row r="25" spans="2:62" s="46" customFormat="1" ht="14.1" customHeight="1">
      <c r="B25" s="51"/>
      <c r="C25" s="134"/>
      <c r="D25" s="134"/>
      <c r="E25" s="51"/>
      <c r="F25" s="569"/>
      <c r="G25" s="569"/>
      <c r="H25" s="578"/>
      <c r="I25" s="578"/>
      <c r="J25" s="578"/>
      <c r="K25" s="578"/>
      <c r="L25" s="578"/>
      <c r="M25" s="578"/>
      <c r="N25" s="578"/>
      <c r="O25" s="578"/>
      <c r="Q25" s="585" t="s">
        <v>266</v>
      </c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78"/>
      <c r="AD25" s="578"/>
      <c r="AE25" s="578"/>
      <c r="AF25" s="578"/>
      <c r="AG25" s="578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</row>
    <row r="26" spans="2:62" s="46" customFormat="1" ht="14.1" customHeight="1">
      <c r="B26" s="51"/>
      <c r="C26" s="134"/>
      <c r="D26" s="134"/>
      <c r="E26" s="51"/>
      <c r="F26" s="569" t="s">
        <v>267</v>
      </c>
      <c r="G26" s="569"/>
      <c r="H26" s="580" t="s">
        <v>268</v>
      </c>
      <c r="I26" s="580"/>
      <c r="J26" s="580"/>
      <c r="K26" s="580"/>
      <c r="L26" s="580"/>
      <c r="M26" s="580"/>
      <c r="N26" s="580"/>
      <c r="O26" s="580"/>
      <c r="P26" s="51"/>
      <c r="Q26" s="581" t="s">
        <v>269</v>
      </c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78" t="s">
        <v>265</v>
      </c>
      <c r="AD26" s="578"/>
      <c r="AE26" s="578"/>
      <c r="AF26" s="578"/>
      <c r="AG26" s="578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2:62" s="46" customFormat="1" ht="14.1" customHeight="1">
      <c r="B27" s="51"/>
      <c r="C27" s="134"/>
      <c r="D27" s="134"/>
      <c r="E27" s="51"/>
      <c r="F27" s="569"/>
      <c r="G27" s="569"/>
      <c r="H27" s="580"/>
      <c r="I27" s="580"/>
      <c r="J27" s="580"/>
      <c r="K27" s="580"/>
      <c r="L27" s="580"/>
      <c r="M27" s="580"/>
      <c r="N27" s="580"/>
      <c r="O27" s="580"/>
      <c r="P27" s="51"/>
      <c r="Q27" s="582" t="s">
        <v>266</v>
      </c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78"/>
      <c r="AD27" s="578"/>
      <c r="AE27" s="578"/>
      <c r="AF27" s="578"/>
      <c r="AG27" s="578"/>
      <c r="AM27" s="51"/>
      <c r="AN27" s="51"/>
      <c r="AO27" s="51"/>
      <c r="AP27" s="51"/>
      <c r="AQ27" s="51"/>
      <c r="AR27" s="51"/>
      <c r="AS27" s="51"/>
      <c r="AT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</row>
    <row r="28" spans="2:62" s="46" customFormat="1" ht="14.1" customHeight="1">
      <c r="B28" s="51"/>
      <c r="C28" s="134"/>
      <c r="D28" s="134"/>
      <c r="E28" s="51"/>
      <c r="F28" s="569" t="s">
        <v>270</v>
      </c>
      <c r="G28" s="569"/>
      <c r="H28" s="580" t="s">
        <v>271</v>
      </c>
      <c r="I28" s="580"/>
      <c r="J28" s="580"/>
      <c r="K28" s="580"/>
      <c r="L28" s="580"/>
      <c r="M28" s="580"/>
      <c r="N28" s="580"/>
      <c r="O28" s="580"/>
      <c r="P28" s="51"/>
      <c r="Q28" s="583" t="s">
        <v>272</v>
      </c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3"/>
      <c r="AL28" s="583"/>
      <c r="AM28" s="578" t="s">
        <v>265</v>
      </c>
      <c r="AN28" s="578"/>
      <c r="AO28" s="578"/>
      <c r="AP28" s="578"/>
      <c r="AQ28" s="578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</row>
    <row r="29" spans="2:62" s="46" customFormat="1" ht="14.1" customHeight="1">
      <c r="B29" s="51"/>
      <c r="C29" s="134"/>
      <c r="D29" s="134"/>
      <c r="E29" s="51"/>
      <c r="F29" s="569"/>
      <c r="G29" s="569"/>
      <c r="H29" s="580"/>
      <c r="I29" s="580"/>
      <c r="J29" s="580"/>
      <c r="K29" s="580"/>
      <c r="L29" s="580"/>
      <c r="M29" s="580"/>
      <c r="N29" s="580"/>
      <c r="O29" s="580"/>
      <c r="P29" s="51"/>
      <c r="Q29" s="579" t="s">
        <v>273</v>
      </c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8"/>
      <c r="AN29" s="578"/>
      <c r="AO29" s="578"/>
      <c r="AP29" s="578"/>
      <c r="AQ29" s="578"/>
      <c r="AU29" s="220"/>
      <c r="AV29" s="220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</row>
    <row r="30" spans="2:62" s="46" customFormat="1" ht="14.1" customHeight="1">
      <c r="B30" s="51"/>
      <c r="C30" s="134"/>
      <c r="D30" s="134"/>
      <c r="E30" s="51"/>
      <c r="F30" s="569" t="s">
        <v>274</v>
      </c>
      <c r="G30" s="569"/>
      <c r="H30" s="580" t="s">
        <v>275</v>
      </c>
      <c r="I30" s="580"/>
      <c r="J30" s="580"/>
      <c r="K30" s="580"/>
      <c r="L30" s="580"/>
      <c r="M30" s="580"/>
      <c r="N30" s="580"/>
      <c r="O30" s="580"/>
      <c r="P30" s="51"/>
      <c r="Q30" s="581" t="s">
        <v>269</v>
      </c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78" t="s">
        <v>265</v>
      </c>
      <c r="AD30" s="578"/>
      <c r="AE30" s="578"/>
      <c r="AF30" s="578"/>
      <c r="AG30" s="578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220"/>
      <c r="AV30" s="220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</row>
    <row r="31" spans="2:62" s="46" customFormat="1" ht="14.1" customHeight="1">
      <c r="B31" s="51"/>
      <c r="C31" s="134"/>
      <c r="D31" s="134"/>
      <c r="E31" s="51"/>
      <c r="F31" s="569"/>
      <c r="G31" s="569"/>
      <c r="H31" s="580"/>
      <c r="I31" s="580"/>
      <c r="J31" s="580"/>
      <c r="K31" s="580"/>
      <c r="L31" s="580"/>
      <c r="M31" s="580"/>
      <c r="N31" s="580"/>
      <c r="O31" s="580"/>
      <c r="P31" s="51"/>
      <c r="Q31" s="582" t="s">
        <v>264</v>
      </c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78"/>
      <c r="AD31" s="578"/>
      <c r="AE31" s="578"/>
      <c r="AF31" s="578"/>
      <c r="AG31" s="578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2:62" s="46" customFormat="1" ht="14.1" customHeight="1">
      <c r="B32" s="51"/>
      <c r="C32" s="134"/>
      <c r="D32" s="134"/>
      <c r="E32" s="51"/>
      <c r="F32" s="569" t="s">
        <v>276</v>
      </c>
      <c r="G32" s="569"/>
      <c r="H32" s="578" t="s">
        <v>277</v>
      </c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81" t="s">
        <v>266</v>
      </c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</row>
    <row r="33" spans="2:62" s="46" customFormat="1" ht="14.1" customHeight="1">
      <c r="B33" s="51"/>
      <c r="C33" s="134"/>
      <c r="D33" s="134"/>
      <c r="E33" s="51"/>
      <c r="F33" s="569"/>
      <c r="G33" s="569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82" t="s">
        <v>278</v>
      </c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</row>
    <row r="34" spans="2:62" s="46" customFormat="1" ht="12" customHeight="1">
      <c r="B34" s="549" t="s">
        <v>16</v>
      </c>
      <c r="C34" s="549"/>
      <c r="D34" s="549"/>
      <c r="E34" s="51" t="s">
        <v>279</v>
      </c>
      <c r="F34" s="102" t="s">
        <v>579</v>
      </c>
      <c r="G34" s="51"/>
      <c r="H34" s="51"/>
    </row>
    <row r="35" spans="2:62" s="46" customFormat="1" ht="12" customHeight="1">
      <c r="B35" s="76"/>
      <c r="C35" s="76"/>
      <c r="D35" s="76"/>
      <c r="E35" s="51"/>
      <c r="F35" s="51"/>
      <c r="G35" s="51"/>
      <c r="H35" s="51"/>
    </row>
    <row r="36" spans="2:62" s="46" customFormat="1" ht="11.1" customHeight="1"/>
    <row r="37" spans="2:62" s="46" customFormat="1" ht="11.1" customHeight="1"/>
    <row r="38" spans="2:62" s="48" customFormat="1" ht="18" customHeight="1">
      <c r="B38" s="462" t="s">
        <v>569</v>
      </c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</row>
    <row r="39" spans="2:62" s="46" customFormat="1" ht="11.1" customHeight="1"/>
    <row r="40" spans="2:62" s="46" customFormat="1" ht="11.1" customHeight="1"/>
    <row r="41" spans="2:62" s="46" customFormat="1" ht="11.1" customHeight="1"/>
    <row r="42" spans="2:62" s="46" customFormat="1" ht="11.1" customHeight="1"/>
    <row r="43" spans="2:62" s="46" customFormat="1" ht="11.1" customHeight="1"/>
    <row r="44" spans="2:62" s="46" customFormat="1" ht="11.1" customHeight="1"/>
    <row r="45" spans="2:62" s="46" customFormat="1" ht="11.1" customHeight="1"/>
    <row r="46" spans="2:62" s="46" customFormat="1" ht="11.1" customHeight="1"/>
    <row r="47" spans="2:62" ht="11.1" customHeight="1"/>
    <row r="48" spans="2:62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</sheetData>
  <mergeCells count="98">
    <mergeCell ref="AZ1:BK2"/>
    <mergeCell ref="C5:BH5"/>
    <mergeCell ref="B7:L8"/>
    <mergeCell ref="M7:V8"/>
    <mergeCell ref="W7:AF8"/>
    <mergeCell ref="AG7:AP8"/>
    <mergeCell ref="AQ7:AZ8"/>
    <mergeCell ref="BA7:BJ8"/>
    <mergeCell ref="C10:E10"/>
    <mergeCell ref="F10:H10"/>
    <mergeCell ref="I10:K10"/>
    <mergeCell ref="M10:V10"/>
    <mergeCell ref="W10:AF10"/>
    <mergeCell ref="AQ10:AZ10"/>
    <mergeCell ref="BA10:BJ10"/>
    <mergeCell ref="F11:H11"/>
    <mergeCell ref="M11:V11"/>
    <mergeCell ref="W11:AF11"/>
    <mergeCell ref="AG11:AP11"/>
    <mergeCell ref="AQ11:AZ11"/>
    <mergeCell ref="BA11:BJ11"/>
    <mergeCell ref="AG10:AP10"/>
    <mergeCell ref="BA13:BJ13"/>
    <mergeCell ref="F12:H12"/>
    <mergeCell ref="M12:V12"/>
    <mergeCell ref="W12:AF12"/>
    <mergeCell ref="AG12:AP12"/>
    <mergeCell ref="AQ12:AZ12"/>
    <mergeCell ref="BA12:BJ12"/>
    <mergeCell ref="F13:H13"/>
    <mergeCell ref="M13:V13"/>
    <mergeCell ref="W13:AF13"/>
    <mergeCell ref="AG13:AP13"/>
    <mergeCell ref="AQ13:AZ13"/>
    <mergeCell ref="BA16:BJ16"/>
    <mergeCell ref="F14:H14"/>
    <mergeCell ref="M14:V14"/>
    <mergeCell ref="W14:AF14"/>
    <mergeCell ref="AG14:AP14"/>
    <mergeCell ref="AQ14:AZ14"/>
    <mergeCell ref="BA14:BJ14"/>
    <mergeCell ref="F16:H16"/>
    <mergeCell ref="M16:V16"/>
    <mergeCell ref="W16:AF16"/>
    <mergeCell ref="AG16:AP16"/>
    <mergeCell ref="AQ16:AZ16"/>
    <mergeCell ref="BA18:BJ18"/>
    <mergeCell ref="F17:H17"/>
    <mergeCell ref="M17:V17"/>
    <mergeCell ref="W17:AF17"/>
    <mergeCell ref="AG17:AP17"/>
    <mergeCell ref="AQ17:AZ17"/>
    <mergeCell ref="BA17:BJ17"/>
    <mergeCell ref="F18:H18"/>
    <mergeCell ref="M18:V18"/>
    <mergeCell ref="W18:AF18"/>
    <mergeCell ref="AG18:AP18"/>
    <mergeCell ref="AQ18:AZ18"/>
    <mergeCell ref="AQ20:AZ20"/>
    <mergeCell ref="BA20:BJ20"/>
    <mergeCell ref="F19:H19"/>
    <mergeCell ref="M19:V19"/>
    <mergeCell ref="W19:AF19"/>
    <mergeCell ref="AG19:AP19"/>
    <mergeCell ref="AQ19:AZ19"/>
    <mergeCell ref="BA19:BJ19"/>
    <mergeCell ref="AC24:AG25"/>
    <mergeCell ref="Q25:AB25"/>
    <mergeCell ref="F20:H20"/>
    <mergeCell ref="M20:V20"/>
    <mergeCell ref="W20:AF20"/>
    <mergeCell ref="AG20:AP20"/>
    <mergeCell ref="C23:D23"/>
    <mergeCell ref="F23:G23"/>
    <mergeCell ref="F24:G25"/>
    <mergeCell ref="H24:O25"/>
    <mergeCell ref="Q24:AB24"/>
    <mergeCell ref="F26:G27"/>
    <mergeCell ref="H26:O27"/>
    <mergeCell ref="Q26:AB26"/>
    <mergeCell ref="AC26:AG27"/>
    <mergeCell ref="Q27:AB27"/>
    <mergeCell ref="B38:BJ38"/>
    <mergeCell ref="AM28:AQ29"/>
    <mergeCell ref="Q29:AL29"/>
    <mergeCell ref="F30:G31"/>
    <mergeCell ref="H30:O31"/>
    <mergeCell ref="Q30:AB30"/>
    <mergeCell ref="AC30:AG31"/>
    <mergeCell ref="Q31:AB31"/>
    <mergeCell ref="F28:G29"/>
    <mergeCell ref="H28:O29"/>
    <mergeCell ref="Q28:AL28"/>
    <mergeCell ref="F32:G33"/>
    <mergeCell ref="H32:X33"/>
    <mergeCell ref="Y32:AJ32"/>
    <mergeCell ref="Y33:AJ33"/>
    <mergeCell ref="B34:D34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5"/>
  <sheetViews>
    <sheetView view="pageBreakPreview" zoomScaleNormal="100" zoomScaleSheetLayoutView="100" workbookViewId="0">
      <selection sqref="A1:L2"/>
    </sheetView>
  </sheetViews>
  <sheetFormatPr defaultRowHeight="13.5"/>
  <cols>
    <col min="1" max="1" width="1" customWidth="1"/>
    <col min="2" max="63" width="1.625" customWidth="1"/>
  </cols>
  <sheetData>
    <row r="1" spans="1:62" ht="11.1" customHeight="1">
      <c r="A1" s="460">
        <f>'23'!AZ1+1</f>
        <v>24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62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62" ht="11.1" customHeight="1"/>
    <row r="4" spans="1:62" ht="18" customHeight="1">
      <c r="B4" s="471" t="s">
        <v>506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1"/>
    </row>
    <row r="5" spans="1:62" ht="9.9499999999999993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5" customHeight="1">
      <c r="B6" s="616" t="s">
        <v>0</v>
      </c>
      <c r="C6" s="473"/>
      <c r="D6" s="473"/>
      <c r="E6" s="473"/>
      <c r="F6" s="473"/>
      <c r="G6" s="473"/>
      <c r="H6" s="473"/>
      <c r="I6" s="473"/>
      <c r="J6" s="473"/>
      <c r="K6" s="601" t="s">
        <v>520</v>
      </c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1" t="s">
        <v>521</v>
      </c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5" t="s">
        <v>522</v>
      </c>
      <c r="AP6" s="606"/>
      <c r="AQ6" s="606"/>
      <c r="AR6" s="606"/>
      <c r="AS6" s="606"/>
      <c r="AT6" s="606"/>
      <c r="AU6" s="606"/>
      <c r="AV6" s="606"/>
      <c r="AW6" s="606"/>
      <c r="AX6" s="606"/>
      <c r="AY6" s="606"/>
      <c r="AZ6" s="607"/>
      <c r="BA6" s="623" t="s">
        <v>301</v>
      </c>
      <c r="BB6" s="624"/>
      <c r="BC6" s="624"/>
      <c r="BD6" s="624"/>
      <c r="BE6" s="624"/>
      <c r="BF6" s="623" t="s">
        <v>300</v>
      </c>
      <c r="BG6" s="624"/>
      <c r="BH6" s="624"/>
      <c r="BI6" s="624"/>
      <c r="BJ6" s="627"/>
    </row>
    <row r="7" spans="1:62" ht="15" customHeight="1">
      <c r="B7" s="617"/>
      <c r="C7" s="618"/>
      <c r="D7" s="618"/>
      <c r="E7" s="618"/>
      <c r="F7" s="618"/>
      <c r="G7" s="618"/>
      <c r="H7" s="618"/>
      <c r="I7" s="618"/>
      <c r="J7" s="618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3"/>
      <c r="AM7" s="603"/>
      <c r="AN7" s="603"/>
      <c r="AO7" s="608"/>
      <c r="AP7" s="609"/>
      <c r="AQ7" s="609"/>
      <c r="AR7" s="609"/>
      <c r="AS7" s="609"/>
      <c r="AT7" s="609"/>
      <c r="AU7" s="609"/>
      <c r="AV7" s="609"/>
      <c r="AW7" s="609"/>
      <c r="AX7" s="609"/>
      <c r="AY7" s="609"/>
      <c r="AZ7" s="610"/>
      <c r="BA7" s="625"/>
      <c r="BB7" s="626"/>
      <c r="BC7" s="626"/>
      <c r="BD7" s="626"/>
      <c r="BE7" s="626"/>
      <c r="BF7" s="625"/>
      <c r="BG7" s="626"/>
      <c r="BH7" s="626"/>
      <c r="BI7" s="626"/>
      <c r="BJ7" s="628"/>
    </row>
    <row r="8" spans="1:62" ht="15" customHeight="1">
      <c r="B8" s="505"/>
      <c r="C8" s="506"/>
      <c r="D8" s="506"/>
      <c r="E8" s="506"/>
      <c r="F8" s="506"/>
      <c r="G8" s="506"/>
      <c r="H8" s="506"/>
      <c r="I8" s="506"/>
      <c r="J8" s="506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4"/>
      <c r="AL8" s="604"/>
      <c r="AM8" s="604"/>
      <c r="AN8" s="604"/>
      <c r="AO8" s="611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3"/>
      <c r="BA8" s="626"/>
      <c r="BB8" s="626"/>
      <c r="BC8" s="626"/>
      <c r="BD8" s="626"/>
      <c r="BE8" s="626"/>
      <c r="BF8" s="626"/>
      <c r="BG8" s="626"/>
      <c r="BH8" s="626"/>
      <c r="BI8" s="626"/>
      <c r="BJ8" s="628"/>
    </row>
    <row r="9" spans="1:62" ht="15" customHeight="1">
      <c r="B9" s="505"/>
      <c r="C9" s="506"/>
      <c r="D9" s="506"/>
      <c r="E9" s="506"/>
      <c r="F9" s="506"/>
      <c r="G9" s="506"/>
      <c r="H9" s="506"/>
      <c r="I9" s="506"/>
      <c r="J9" s="506"/>
      <c r="K9" s="480" t="s">
        <v>1</v>
      </c>
      <c r="L9" s="480"/>
      <c r="M9" s="480"/>
      <c r="N9" s="480"/>
      <c r="O9" s="480"/>
      <c r="P9" s="480" t="s">
        <v>2</v>
      </c>
      <c r="Q9" s="480"/>
      <c r="R9" s="480"/>
      <c r="S9" s="480"/>
      <c r="T9" s="480"/>
      <c r="U9" s="480" t="s">
        <v>3</v>
      </c>
      <c r="V9" s="480"/>
      <c r="W9" s="480"/>
      <c r="X9" s="480"/>
      <c r="Y9" s="480"/>
      <c r="Z9" s="480" t="s">
        <v>1</v>
      </c>
      <c r="AA9" s="480"/>
      <c r="AB9" s="480"/>
      <c r="AC9" s="480"/>
      <c r="AD9" s="480"/>
      <c r="AE9" s="480" t="s">
        <v>2</v>
      </c>
      <c r="AF9" s="480"/>
      <c r="AG9" s="480"/>
      <c r="AH9" s="480"/>
      <c r="AI9" s="480"/>
      <c r="AJ9" s="480" t="s">
        <v>3</v>
      </c>
      <c r="AK9" s="480"/>
      <c r="AL9" s="480"/>
      <c r="AM9" s="480"/>
      <c r="AN9" s="480"/>
      <c r="AO9" s="480" t="s">
        <v>1</v>
      </c>
      <c r="AP9" s="480"/>
      <c r="AQ9" s="480"/>
      <c r="AR9" s="480"/>
      <c r="AS9" s="480" t="s">
        <v>2</v>
      </c>
      <c r="AT9" s="480"/>
      <c r="AU9" s="480"/>
      <c r="AV9" s="480"/>
      <c r="AW9" s="480" t="s">
        <v>3</v>
      </c>
      <c r="AX9" s="480"/>
      <c r="AY9" s="480"/>
      <c r="AZ9" s="480"/>
      <c r="BA9" s="621" t="s">
        <v>299</v>
      </c>
      <c r="BB9" s="621"/>
      <c r="BC9" s="621"/>
      <c r="BD9" s="621"/>
      <c r="BE9" s="621"/>
      <c r="BF9" s="621" t="s">
        <v>299</v>
      </c>
      <c r="BG9" s="621"/>
      <c r="BH9" s="621"/>
      <c r="BI9" s="621"/>
      <c r="BJ9" s="622"/>
    </row>
    <row r="10" spans="1:62" ht="6.95" customHeight="1"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62">
      <c r="B11" s="13"/>
      <c r="C11" s="619" t="s">
        <v>4</v>
      </c>
      <c r="D11" s="619"/>
      <c r="E11" s="619"/>
      <c r="F11" s="491">
        <v>15</v>
      </c>
      <c r="G11" s="491"/>
      <c r="H11" s="491" t="s">
        <v>5</v>
      </c>
      <c r="I11" s="491"/>
      <c r="J11" s="274"/>
      <c r="K11" s="615">
        <v>44505</v>
      </c>
      <c r="L11" s="504"/>
      <c r="M11" s="504"/>
      <c r="N11" s="504"/>
      <c r="O11" s="504"/>
      <c r="P11" s="504">
        <v>23577</v>
      </c>
      <c r="Q11" s="504"/>
      <c r="R11" s="504"/>
      <c r="S11" s="504"/>
      <c r="T11" s="504"/>
      <c r="U11" s="504">
        <v>20928</v>
      </c>
      <c r="V11" s="504"/>
      <c r="W11" s="504"/>
      <c r="X11" s="504"/>
      <c r="Y11" s="504"/>
      <c r="Z11" s="504">
        <v>41468</v>
      </c>
      <c r="AA11" s="504"/>
      <c r="AB11" s="504"/>
      <c r="AC11" s="504"/>
      <c r="AD11" s="504"/>
      <c r="AE11" s="504">
        <v>22063</v>
      </c>
      <c r="AF11" s="504"/>
      <c r="AG11" s="504"/>
      <c r="AH11" s="504"/>
      <c r="AI11" s="504"/>
      <c r="AJ11" s="504">
        <v>19405</v>
      </c>
      <c r="AK11" s="504"/>
      <c r="AL11" s="504"/>
      <c r="AM11" s="504"/>
      <c r="AN11" s="504"/>
      <c r="AO11" s="620">
        <v>-63</v>
      </c>
      <c r="AP11" s="620"/>
      <c r="AQ11" s="620"/>
      <c r="AR11" s="620"/>
      <c r="AS11" s="614">
        <v>-140</v>
      </c>
      <c r="AT11" s="614"/>
      <c r="AU11" s="614"/>
      <c r="AV11" s="614"/>
      <c r="AW11" s="614">
        <v>77</v>
      </c>
      <c r="AX11" s="614"/>
      <c r="AY11" s="614"/>
      <c r="AZ11" s="614"/>
      <c r="BA11" s="504">
        <v>4463</v>
      </c>
      <c r="BB11" s="504"/>
      <c r="BC11" s="504"/>
      <c r="BD11" s="504"/>
      <c r="BE11" s="504"/>
      <c r="BF11" s="504">
        <v>1631</v>
      </c>
      <c r="BG11" s="504"/>
      <c r="BH11" s="504"/>
      <c r="BI11" s="504"/>
      <c r="BJ11" s="504"/>
    </row>
    <row r="12" spans="1:62">
      <c r="B12" s="13"/>
      <c r="C12" s="13"/>
      <c r="D12" s="13"/>
      <c r="E12" s="13"/>
      <c r="F12" s="491">
        <v>16</v>
      </c>
      <c r="G12" s="491"/>
      <c r="H12" s="13"/>
      <c r="I12" s="13"/>
      <c r="J12" s="274"/>
      <c r="K12" s="615">
        <v>43679</v>
      </c>
      <c r="L12" s="504"/>
      <c r="M12" s="504"/>
      <c r="N12" s="504"/>
      <c r="O12" s="504"/>
      <c r="P12" s="504">
        <v>23198</v>
      </c>
      <c r="Q12" s="504"/>
      <c r="R12" s="504"/>
      <c r="S12" s="504"/>
      <c r="T12" s="504"/>
      <c r="U12" s="504">
        <v>20481</v>
      </c>
      <c r="V12" s="504"/>
      <c r="W12" s="504"/>
      <c r="X12" s="504"/>
      <c r="Y12" s="504"/>
      <c r="Z12" s="504">
        <v>40497</v>
      </c>
      <c r="AA12" s="504"/>
      <c r="AB12" s="504"/>
      <c r="AC12" s="504"/>
      <c r="AD12" s="504"/>
      <c r="AE12" s="504">
        <v>21729</v>
      </c>
      <c r="AF12" s="504"/>
      <c r="AG12" s="504"/>
      <c r="AH12" s="504"/>
      <c r="AI12" s="504"/>
      <c r="AJ12" s="504">
        <v>18768</v>
      </c>
      <c r="AK12" s="504"/>
      <c r="AL12" s="504"/>
      <c r="AM12" s="504"/>
      <c r="AN12" s="504"/>
      <c r="AO12" s="620">
        <v>27</v>
      </c>
      <c r="AP12" s="620"/>
      <c r="AQ12" s="620"/>
      <c r="AR12" s="620"/>
      <c r="AS12" s="620">
        <v>-83</v>
      </c>
      <c r="AT12" s="620"/>
      <c r="AU12" s="620"/>
      <c r="AV12" s="620"/>
      <c r="AW12" s="614">
        <v>110</v>
      </c>
      <c r="AX12" s="614"/>
      <c r="AY12" s="614"/>
      <c r="AZ12" s="614"/>
      <c r="BA12" s="504">
        <v>4331</v>
      </c>
      <c r="BB12" s="504"/>
      <c r="BC12" s="504"/>
      <c r="BD12" s="504"/>
      <c r="BE12" s="504"/>
      <c r="BF12" s="504">
        <v>1482</v>
      </c>
      <c r="BG12" s="504"/>
      <c r="BH12" s="504"/>
      <c r="BI12" s="504"/>
      <c r="BJ12" s="504"/>
    </row>
    <row r="13" spans="1:62">
      <c r="B13" s="13"/>
      <c r="C13" s="13"/>
      <c r="D13" s="13"/>
      <c r="E13" s="13"/>
      <c r="F13" s="491">
        <v>17</v>
      </c>
      <c r="G13" s="491"/>
      <c r="H13" s="13"/>
      <c r="I13" s="13"/>
      <c r="J13" s="274"/>
      <c r="K13" s="615">
        <v>41654</v>
      </c>
      <c r="L13" s="504"/>
      <c r="M13" s="504"/>
      <c r="N13" s="504"/>
      <c r="O13" s="504"/>
      <c r="P13" s="504">
        <v>21994</v>
      </c>
      <c r="Q13" s="504"/>
      <c r="R13" s="504"/>
      <c r="S13" s="504"/>
      <c r="T13" s="504"/>
      <c r="U13" s="504">
        <v>19660</v>
      </c>
      <c r="V13" s="504"/>
      <c r="W13" s="504"/>
      <c r="X13" s="504"/>
      <c r="Y13" s="504"/>
      <c r="Z13" s="504">
        <v>40857</v>
      </c>
      <c r="AA13" s="504"/>
      <c r="AB13" s="504"/>
      <c r="AC13" s="504"/>
      <c r="AD13" s="504"/>
      <c r="AE13" s="504">
        <v>21716</v>
      </c>
      <c r="AF13" s="504"/>
      <c r="AG13" s="504"/>
      <c r="AH13" s="504"/>
      <c r="AI13" s="504"/>
      <c r="AJ13" s="504">
        <v>19141</v>
      </c>
      <c r="AK13" s="504"/>
      <c r="AL13" s="504"/>
      <c r="AM13" s="504"/>
      <c r="AN13" s="504"/>
      <c r="AO13" s="614">
        <v>13</v>
      </c>
      <c r="AP13" s="614"/>
      <c r="AQ13" s="614"/>
      <c r="AR13" s="614"/>
      <c r="AS13" s="620">
        <v>-84</v>
      </c>
      <c r="AT13" s="620"/>
      <c r="AU13" s="620"/>
      <c r="AV13" s="620"/>
      <c r="AW13" s="614">
        <v>97</v>
      </c>
      <c r="AX13" s="614"/>
      <c r="AY13" s="614"/>
      <c r="AZ13" s="614"/>
      <c r="BA13" s="504">
        <v>4195</v>
      </c>
      <c r="BB13" s="504"/>
      <c r="BC13" s="504"/>
      <c r="BD13" s="504"/>
      <c r="BE13" s="504"/>
      <c r="BF13" s="504">
        <v>1569</v>
      </c>
      <c r="BG13" s="504"/>
      <c r="BH13" s="504"/>
      <c r="BI13" s="504"/>
      <c r="BJ13" s="504"/>
    </row>
    <row r="14" spans="1:62">
      <c r="B14" s="13"/>
      <c r="C14" s="13"/>
      <c r="D14" s="13"/>
      <c r="E14" s="13"/>
      <c r="F14" s="491">
        <v>18</v>
      </c>
      <c r="G14" s="491"/>
      <c r="H14" s="13"/>
      <c r="I14" s="13"/>
      <c r="J14" s="274"/>
      <c r="K14" s="615">
        <v>43239</v>
      </c>
      <c r="L14" s="504"/>
      <c r="M14" s="504"/>
      <c r="N14" s="504"/>
      <c r="O14" s="504"/>
      <c r="P14" s="504">
        <v>22973</v>
      </c>
      <c r="Q14" s="504"/>
      <c r="R14" s="504"/>
      <c r="S14" s="504"/>
      <c r="T14" s="504"/>
      <c r="U14" s="504">
        <v>20266</v>
      </c>
      <c r="V14" s="504"/>
      <c r="W14" s="504"/>
      <c r="X14" s="504"/>
      <c r="Y14" s="504"/>
      <c r="Z14" s="504">
        <v>39716</v>
      </c>
      <c r="AA14" s="504"/>
      <c r="AB14" s="504"/>
      <c r="AC14" s="504"/>
      <c r="AD14" s="504"/>
      <c r="AE14" s="504">
        <v>21108</v>
      </c>
      <c r="AF14" s="504"/>
      <c r="AG14" s="504"/>
      <c r="AH14" s="504"/>
      <c r="AI14" s="504"/>
      <c r="AJ14" s="504">
        <v>18608</v>
      </c>
      <c r="AK14" s="504"/>
      <c r="AL14" s="504"/>
      <c r="AM14" s="504"/>
      <c r="AN14" s="504"/>
      <c r="AO14" s="629">
        <v>-5</v>
      </c>
      <c r="AP14" s="629"/>
      <c r="AQ14" s="629"/>
      <c r="AR14" s="629"/>
      <c r="AS14" s="614">
        <v>-127</v>
      </c>
      <c r="AT14" s="614"/>
      <c r="AU14" s="614"/>
      <c r="AV14" s="614"/>
      <c r="AW14" s="614">
        <v>122</v>
      </c>
      <c r="AX14" s="614"/>
      <c r="AY14" s="614"/>
      <c r="AZ14" s="614"/>
      <c r="BA14" s="504">
        <v>4432</v>
      </c>
      <c r="BB14" s="504"/>
      <c r="BC14" s="504"/>
      <c r="BD14" s="504"/>
      <c r="BE14" s="504"/>
      <c r="BF14" s="504">
        <v>1435</v>
      </c>
      <c r="BG14" s="504"/>
      <c r="BH14" s="504"/>
      <c r="BI14" s="504"/>
      <c r="BJ14" s="504"/>
    </row>
    <row r="15" spans="1:62">
      <c r="B15" s="13"/>
      <c r="C15" s="13"/>
      <c r="D15" s="13"/>
      <c r="E15" s="13"/>
      <c r="F15" s="491">
        <v>19</v>
      </c>
      <c r="G15" s="491"/>
      <c r="H15" s="13"/>
      <c r="I15" s="13"/>
      <c r="J15" s="274"/>
      <c r="K15" s="504">
        <v>43691</v>
      </c>
      <c r="L15" s="504"/>
      <c r="M15" s="504"/>
      <c r="N15" s="504"/>
      <c r="O15" s="504"/>
      <c r="P15" s="504">
        <v>23112</v>
      </c>
      <c r="Q15" s="504"/>
      <c r="R15" s="504"/>
      <c r="S15" s="504"/>
      <c r="T15" s="504"/>
      <c r="U15" s="504">
        <v>20579</v>
      </c>
      <c r="V15" s="504"/>
      <c r="W15" s="504"/>
      <c r="X15" s="504"/>
      <c r="Y15" s="504"/>
      <c r="Z15" s="504">
        <v>39819</v>
      </c>
      <c r="AA15" s="504"/>
      <c r="AB15" s="504"/>
      <c r="AC15" s="504"/>
      <c r="AD15" s="504"/>
      <c r="AE15" s="504">
        <v>21334</v>
      </c>
      <c r="AF15" s="504"/>
      <c r="AG15" s="504"/>
      <c r="AH15" s="504"/>
      <c r="AI15" s="504"/>
      <c r="AJ15" s="504">
        <v>18485</v>
      </c>
      <c r="AK15" s="504"/>
      <c r="AL15" s="504"/>
      <c r="AM15" s="504"/>
      <c r="AN15" s="504"/>
      <c r="AO15" s="629">
        <v>178</v>
      </c>
      <c r="AP15" s="629"/>
      <c r="AQ15" s="629"/>
      <c r="AR15" s="629"/>
      <c r="AS15" s="614">
        <v>3</v>
      </c>
      <c r="AT15" s="614"/>
      <c r="AU15" s="614"/>
      <c r="AV15" s="614"/>
      <c r="AW15" s="614">
        <v>175</v>
      </c>
      <c r="AX15" s="614"/>
      <c r="AY15" s="614"/>
      <c r="AZ15" s="614"/>
      <c r="BA15" s="504">
        <v>4394</v>
      </c>
      <c r="BB15" s="504"/>
      <c r="BC15" s="504"/>
      <c r="BD15" s="504"/>
      <c r="BE15" s="504"/>
      <c r="BF15" s="504">
        <v>1364</v>
      </c>
      <c r="BG15" s="504"/>
      <c r="BH15" s="504"/>
      <c r="BI15" s="504"/>
      <c r="BJ15" s="504"/>
    </row>
    <row r="16" spans="1:62" ht="6.95" customHeight="1">
      <c r="B16" s="13"/>
      <c r="C16" s="13"/>
      <c r="D16" s="13"/>
      <c r="E16" s="13"/>
      <c r="F16" s="13"/>
      <c r="G16" s="13"/>
      <c r="H16" s="13"/>
      <c r="I16" s="13"/>
      <c r="J16" s="274"/>
    </row>
    <row r="17" spans="2:62">
      <c r="B17" s="13"/>
      <c r="C17" s="619" t="s">
        <v>4</v>
      </c>
      <c r="D17" s="619"/>
      <c r="E17" s="619"/>
      <c r="F17" s="491">
        <v>20</v>
      </c>
      <c r="G17" s="491"/>
      <c r="H17" s="491" t="s">
        <v>5</v>
      </c>
      <c r="I17" s="491"/>
      <c r="J17" s="274"/>
      <c r="K17" s="504">
        <v>41465</v>
      </c>
      <c r="L17" s="504"/>
      <c r="M17" s="504"/>
      <c r="N17" s="504"/>
      <c r="O17" s="504"/>
      <c r="P17" s="504">
        <v>21696</v>
      </c>
      <c r="Q17" s="504"/>
      <c r="R17" s="504"/>
      <c r="S17" s="504"/>
      <c r="T17" s="504"/>
      <c r="U17" s="504">
        <v>19769</v>
      </c>
      <c r="V17" s="504"/>
      <c r="W17" s="504"/>
      <c r="X17" s="504"/>
      <c r="Y17" s="504"/>
      <c r="Z17" s="504">
        <v>37634</v>
      </c>
      <c r="AA17" s="504"/>
      <c r="AB17" s="504"/>
      <c r="AC17" s="504"/>
      <c r="AD17" s="504"/>
      <c r="AE17" s="504">
        <v>20070</v>
      </c>
      <c r="AF17" s="504"/>
      <c r="AG17" s="504"/>
      <c r="AH17" s="504"/>
      <c r="AI17" s="504"/>
      <c r="AJ17" s="504">
        <v>17564</v>
      </c>
      <c r="AK17" s="504"/>
      <c r="AL17" s="504"/>
      <c r="AM17" s="504"/>
      <c r="AN17" s="504"/>
      <c r="AO17" s="614">
        <v>185</v>
      </c>
      <c r="AP17" s="614"/>
      <c r="AQ17" s="614"/>
      <c r="AR17" s="614"/>
      <c r="AS17" s="614">
        <v>88</v>
      </c>
      <c r="AT17" s="614"/>
      <c r="AU17" s="614"/>
      <c r="AV17" s="614"/>
      <c r="AW17" s="614">
        <v>97</v>
      </c>
      <c r="AX17" s="614"/>
      <c r="AY17" s="614"/>
      <c r="AZ17" s="614"/>
      <c r="BA17" s="504">
        <v>4537</v>
      </c>
      <c r="BB17" s="504"/>
      <c r="BC17" s="504"/>
      <c r="BD17" s="504"/>
      <c r="BE17" s="504"/>
      <c r="BF17" s="504">
        <v>1358</v>
      </c>
      <c r="BG17" s="504"/>
      <c r="BH17" s="504"/>
      <c r="BI17" s="504"/>
      <c r="BJ17" s="504"/>
    </row>
    <row r="18" spans="2:62">
      <c r="B18" s="13"/>
      <c r="C18" s="13"/>
      <c r="D18" s="13"/>
      <c r="E18" s="13"/>
      <c r="F18" s="491">
        <v>21</v>
      </c>
      <c r="G18" s="491"/>
      <c r="H18" s="13"/>
      <c r="I18" s="13"/>
      <c r="J18" s="274"/>
      <c r="K18" s="504">
        <v>41402</v>
      </c>
      <c r="L18" s="504"/>
      <c r="M18" s="504"/>
      <c r="N18" s="504"/>
      <c r="O18" s="504"/>
      <c r="P18" s="504">
        <v>21750</v>
      </c>
      <c r="Q18" s="504"/>
      <c r="R18" s="504"/>
      <c r="S18" s="504"/>
      <c r="T18" s="504"/>
      <c r="U18" s="504">
        <v>19652</v>
      </c>
      <c r="V18" s="504"/>
      <c r="W18" s="504"/>
      <c r="X18" s="504"/>
      <c r="Y18" s="504"/>
      <c r="Z18" s="504">
        <v>39411</v>
      </c>
      <c r="AA18" s="504"/>
      <c r="AB18" s="504"/>
      <c r="AC18" s="504"/>
      <c r="AD18" s="504"/>
      <c r="AE18" s="504">
        <v>21027</v>
      </c>
      <c r="AF18" s="504"/>
      <c r="AG18" s="504"/>
      <c r="AH18" s="504"/>
      <c r="AI18" s="504"/>
      <c r="AJ18" s="504">
        <v>18384</v>
      </c>
      <c r="AK18" s="504"/>
      <c r="AL18" s="504"/>
      <c r="AM18" s="504"/>
      <c r="AN18" s="504"/>
      <c r="AO18" s="620">
        <v>143</v>
      </c>
      <c r="AP18" s="620"/>
      <c r="AQ18" s="620"/>
      <c r="AR18" s="620"/>
      <c r="AS18" s="620">
        <v>-23</v>
      </c>
      <c r="AT18" s="620"/>
      <c r="AU18" s="620"/>
      <c r="AV18" s="620"/>
      <c r="AW18" s="614">
        <v>166</v>
      </c>
      <c r="AX18" s="614"/>
      <c r="AY18" s="614"/>
      <c r="AZ18" s="614"/>
      <c r="BA18" s="504">
        <v>4572</v>
      </c>
      <c r="BB18" s="504"/>
      <c r="BC18" s="504"/>
      <c r="BD18" s="504"/>
      <c r="BE18" s="504"/>
      <c r="BF18" s="504">
        <v>1420</v>
      </c>
      <c r="BG18" s="504"/>
      <c r="BH18" s="504"/>
      <c r="BI18" s="504"/>
      <c r="BJ18" s="504"/>
    </row>
    <row r="19" spans="2:62">
      <c r="B19" s="13"/>
      <c r="C19" s="13"/>
      <c r="D19" s="13"/>
      <c r="E19" s="13"/>
      <c r="F19" s="491">
        <v>22</v>
      </c>
      <c r="G19" s="491"/>
      <c r="H19" s="13"/>
      <c r="I19" s="13"/>
      <c r="J19" s="274"/>
      <c r="K19" s="504">
        <v>39673</v>
      </c>
      <c r="L19" s="504"/>
      <c r="M19" s="504"/>
      <c r="N19" s="504"/>
      <c r="O19" s="504"/>
      <c r="P19" s="504">
        <v>20302</v>
      </c>
      <c r="Q19" s="504"/>
      <c r="R19" s="504"/>
      <c r="S19" s="504"/>
      <c r="T19" s="504"/>
      <c r="U19" s="504">
        <v>19371</v>
      </c>
      <c r="V19" s="504"/>
      <c r="W19" s="504"/>
      <c r="X19" s="504"/>
      <c r="Y19" s="504"/>
      <c r="Z19" s="504">
        <v>39731</v>
      </c>
      <c r="AA19" s="504"/>
      <c r="AB19" s="504"/>
      <c r="AC19" s="504"/>
      <c r="AD19" s="504"/>
      <c r="AE19" s="504">
        <v>20907</v>
      </c>
      <c r="AF19" s="504"/>
      <c r="AG19" s="504"/>
      <c r="AH19" s="504"/>
      <c r="AI19" s="504"/>
      <c r="AJ19" s="504">
        <v>18824</v>
      </c>
      <c r="AK19" s="504"/>
      <c r="AL19" s="504"/>
      <c r="AM19" s="504"/>
      <c r="AN19" s="504"/>
      <c r="AO19" s="614">
        <v>107</v>
      </c>
      <c r="AP19" s="614"/>
      <c r="AQ19" s="614"/>
      <c r="AR19" s="614"/>
      <c r="AS19" s="620">
        <v>9</v>
      </c>
      <c r="AT19" s="620"/>
      <c r="AU19" s="620"/>
      <c r="AV19" s="620"/>
      <c r="AW19" s="614">
        <v>98</v>
      </c>
      <c r="AX19" s="614"/>
      <c r="AY19" s="614"/>
      <c r="AZ19" s="614"/>
      <c r="BA19" s="504">
        <v>4489</v>
      </c>
      <c r="BB19" s="504"/>
      <c r="BC19" s="504"/>
      <c r="BD19" s="504"/>
      <c r="BE19" s="504"/>
      <c r="BF19" s="504">
        <v>1380</v>
      </c>
      <c r="BG19" s="504"/>
      <c r="BH19" s="504"/>
      <c r="BI19" s="504"/>
      <c r="BJ19" s="504"/>
    </row>
    <row r="20" spans="2:62">
      <c r="B20" s="13"/>
      <c r="C20" s="13"/>
      <c r="D20" s="13"/>
      <c r="E20" s="13"/>
      <c r="F20" s="491">
        <v>23</v>
      </c>
      <c r="G20" s="491"/>
      <c r="H20" s="13"/>
      <c r="I20" s="13"/>
      <c r="J20" s="274"/>
      <c r="K20" s="504">
        <v>39982</v>
      </c>
      <c r="L20" s="504"/>
      <c r="M20" s="504"/>
      <c r="N20" s="504"/>
      <c r="O20" s="504"/>
      <c r="P20" s="504">
        <v>20608</v>
      </c>
      <c r="Q20" s="504"/>
      <c r="R20" s="504"/>
      <c r="S20" s="504"/>
      <c r="T20" s="504"/>
      <c r="U20" s="504">
        <v>19374</v>
      </c>
      <c r="V20" s="504"/>
      <c r="W20" s="504"/>
      <c r="X20" s="504"/>
      <c r="Y20" s="504"/>
      <c r="Z20" s="504">
        <v>38712</v>
      </c>
      <c r="AA20" s="504"/>
      <c r="AB20" s="504"/>
      <c r="AC20" s="504"/>
      <c r="AD20" s="504"/>
      <c r="AE20" s="504">
        <v>20268</v>
      </c>
      <c r="AF20" s="504"/>
      <c r="AG20" s="504"/>
      <c r="AH20" s="504"/>
      <c r="AI20" s="504"/>
      <c r="AJ20" s="504">
        <v>18444</v>
      </c>
      <c r="AK20" s="504"/>
      <c r="AL20" s="504"/>
      <c r="AM20" s="504"/>
      <c r="AN20" s="504"/>
      <c r="AO20" s="614">
        <v>-380</v>
      </c>
      <c r="AP20" s="614"/>
      <c r="AQ20" s="614"/>
      <c r="AR20" s="614"/>
      <c r="AS20" s="614">
        <v>-306</v>
      </c>
      <c r="AT20" s="614"/>
      <c r="AU20" s="614"/>
      <c r="AV20" s="614"/>
      <c r="AW20" s="620">
        <v>-74</v>
      </c>
      <c r="AX20" s="620"/>
      <c r="AY20" s="620"/>
      <c r="AZ20" s="620"/>
      <c r="BA20" s="504">
        <v>4151</v>
      </c>
      <c r="BB20" s="504"/>
      <c r="BC20" s="504"/>
      <c r="BD20" s="504"/>
      <c r="BE20" s="504"/>
      <c r="BF20" s="504">
        <v>1253</v>
      </c>
      <c r="BG20" s="504"/>
      <c r="BH20" s="504"/>
      <c r="BI20" s="504"/>
      <c r="BJ20" s="504"/>
    </row>
    <row r="21" spans="2:62">
      <c r="B21" s="13"/>
      <c r="C21" s="13"/>
      <c r="D21" s="13"/>
      <c r="E21" s="13"/>
      <c r="F21" s="631">
        <v>24</v>
      </c>
      <c r="G21" s="631"/>
      <c r="H21" s="13"/>
      <c r="I21" s="13"/>
      <c r="J21" s="274"/>
      <c r="K21" s="484">
        <f>SUM(P21:Y21)</f>
        <v>40856</v>
      </c>
      <c r="L21" s="484"/>
      <c r="M21" s="484"/>
      <c r="N21" s="484"/>
      <c r="O21" s="484"/>
      <c r="P21" s="484">
        <f>SUM(P23:T28,P30:T35)</f>
        <v>20993</v>
      </c>
      <c r="Q21" s="484"/>
      <c r="R21" s="484"/>
      <c r="S21" s="484"/>
      <c r="T21" s="484"/>
      <c r="U21" s="484">
        <f>SUM(U23:Y28,U30:Y35)</f>
        <v>19863</v>
      </c>
      <c r="V21" s="484"/>
      <c r="W21" s="484"/>
      <c r="X21" s="484"/>
      <c r="Y21" s="484"/>
      <c r="Z21" s="484">
        <f>SUM(Z23:AD28,Z30:AD35)</f>
        <v>39432</v>
      </c>
      <c r="AA21" s="484"/>
      <c r="AB21" s="484"/>
      <c r="AC21" s="484"/>
      <c r="AD21" s="484"/>
      <c r="AE21" s="484">
        <f>SUM(AE23:AI28,AE30:AI35)</f>
        <v>20549</v>
      </c>
      <c r="AF21" s="484"/>
      <c r="AG21" s="484"/>
      <c r="AH21" s="484"/>
      <c r="AI21" s="484"/>
      <c r="AJ21" s="484">
        <f>SUM(AJ23:AN28,AJ30:AN35)</f>
        <v>18883</v>
      </c>
      <c r="AK21" s="484"/>
      <c r="AL21" s="484"/>
      <c r="AM21" s="484"/>
      <c r="AN21" s="484"/>
      <c r="AO21" s="632">
        <f>SUM(AS21:AZ21)</f>
        <v>-245</v>
      </c>
      <c r="AP21" s="632"/>
      <c r="AQ21" s="632"/>
      <c r="AR21" s="632"/>
      <c r="AS21" s="632">
        <f>SUM(AS23:AV28,AS30:AV35)</f>
        <v>-229</v>
      </c>
      <c r="AT21" s="632"/>
      <c r="AU21" s="632"/>
      <c r="AV21" s="632"/>
      <c r="AW21" s="630">
        <f>SUM(AW23:AZ28,AW30:AZ35)</f>
        <v>-16</v>
      </c>
      <c r="AX21" s="630"/>
      <c r="AY21" s="630"/>
      <c r="AZ21" s="630"/>
      <c r="BA21" s="484">
        <f>SUM(BA23:BE35)</f>
        <v>4392</v>
      </c>
      <c r="BB21" s="484"/>
      <c r="BC21" s="484"/>
      <c r="BD21" s="484"/>
      <c r="BE21" s="484"/>
      <c r="BF21" s="484">
        <f>SUM(BF23:BJ35)</f>
        <v>1377</v>
      </c>
      <c r="BG21" s="484"/>
      <c r="BH21" s="484"/>
      <c r="BI21" s="484"/>
      <c r="BJ21" s="484"/>
    </row>
    <row r="22" spans="2:62" ht="6.95" customHeight="1">
      <c r="B22" s="13"/>
      <c r="C22" s="13"/>
      <c r="D22" s="13"/>
      <c r="E22" s="13"/>
      <c r="F22" s="13"/>
      <c r="G22" s="13"/>
      <c r="H22" s="13"/>
      <c r="I22" s="13"/>
      <c r="J22" s="274"/>
    </row>
    <row r="23" spans="2:62" s="421" customFormat="1">
      <c r="B23" s="430"/>
      <c r="C23" s="619" t="s">
        <v>389</v>
      </c>
      <c r="D23" s="619"/>
      <c r="E23" s="619"/>
      <c r="F23" s="619"/>
      <c r="G23" s="619"/>
      <c r="H23" s="619"/>
      <c r="I23" s="619"/>
      <c r="J23" s="420"/>
      <c r="K23" s="504">
        <f t="shared" ref="K23:K28" si="0">SUM(P23:Y23)</f>
        <v>2327</v>
      </c>
      <c r="L23" s="504"/>
      <c r="M23" s="504"/>
      <c r="N23" s="504"/>
      <c r="O23" s="504"/>
      <c r="P23" s="504">
        <v>1199</v>
      </c>
      <c r="Q23" s="504"/>
      <c r="R23" s="504"/>
      <c r="S23" s="504"/>
      <c r="T23" s="504"/>
      <c r="U23" s="504">
        <v>1128</v>
      </c>
      <c r="V23" s="504"/>
      <c r="W23" s="504"/>
      <c r="X23" s="504"/>
      <c r="Y23" s="504"/>
      <c r="Z23" s="504">
        <f t="shared" ref="Z23:Z28" si="1">SUM(AE23:AN23)</f>
        <v>2466</v>
      </c>
      <c r="AA23" s="504"/>
      <c r="AB23" s="504"/>
      <c r="AC23" s="504"/>
      <c r="AD23" s="504"/>
      <c r="AE23" s="504">
        <v>1245</v>
      </c>
      <c r="AF23" s="504"/>
      <c r="AG23" s="504"/>
      <c r="AH23" s="504"/>
      <c r="AI23" s="504"/>
      <c r="AJ23" s="504">
        <v>1221</v>
      </c>
      <c r="AK23" s="504"/>
      <c r="AL23" s="504"/>
      <c r="AM23" s="504"/>
      <c r="AN23" s="504"/>
      <c r="AO23" s="620">
        <f t="shared" ref="AO23:AO28" si="2">SUM(AS23,AW23)</f>
        <v>-27</v>
      </c>
      <c r="AP23" s="620"/>
      <c r="AQ23" s="620"/>
      <c r="AR23" s="620"/>
      <c r="AS23" s="620">
        <v>-31</v>
      </c>
      <c r="AT23" s="620"/>
      <c r="AU23" s="620"/>
      <c r="AV23" s="620"/>
      <c r="AW23" s="629">
        <v>4</v>
      </c>
      <c r="AX23" s="629"/>
      <c r="AY23" s="629"/>
      <c r="AZ23" s="629"/>
      <c r="BA23" s="504">
        <v>274</v>
      </c>
      <c r="BB23" s="504"/>
      <c r="BC23" s="504"/>
      <c r="BD23" s="504"/>
      <c r="BE23" s="504"/>
      <c r="BF23" s="504">
        <v>96</v>
      </c>
      <c r="BG23" s="504"/>
      <c r="BH23" s="504"/>
      <c r="BI23" s="504"/>
      <c r="BJ23" s="504"/>
    </row>
    <row r="24" spans="2:62" s="421" customFormat="1">
      <c r="B24" s="430"/>
      <c r="C24" s="619" t="s">
        <v>547</v>
      </c>
      <c r="D24" s="619"/>
      <c r="E24" s="619"/>
      <c r="F24" s="619"/>
      <c r="G24" s="619"/>
      <c r="H24" s="619"/>
      <c r="I24" s="619"/>
      <c r="J24" s="420"/>
      <c r="K24" s="504">
        <f t="shared" si="0"/>
        <v>3041</v>
      </c>
      <c r="L24" s="504"/>
      <c r="M24" s="504"/>
      <c r="N24" s="504"/>
      <c r="O24" s="504"/>
      <c r="P24" s="504">
        <v>1576</v>
      </c>
      <c r="Q24" s="504"/>
      <c r="R24" s="504"/>
      <c r="S24" s="504"/>
      <c r="T24" s="504"/>
      <c r="U24" s="504">
        <v>1465</v>
      </c>
      <c r="V24" s="504"/>
      <c r="W24" s="504"/>
      <c r="X24" s="504"/>
      <c r="Y24" s="504"/>
      <c r="Z24" s="504">
        <f t="shared" si="1"/>
        <v>2881</v>
      </c>
      <c r="AA24" s="504"/>
      <c r="AB24" s="504"/>
      <c r="AC24" s="504"/>
      <c r="AD24" s="504"/>
      <c r="AE24" s="504">
        <v>1499</v>
      </c>
      <c r="AF24" s="504"/>
      <c r="AG24" s="504"/>
      <c r="AH24" s="504"/>
      <c r="AI24" s="504"/>
      <c r="AJ24" s="504">
        <v>1382</v>
      </c>
      <c r="AK24" s="504"/>
      <c r="AL24" s="504"/>
      <c r="AM24" s="504"/>
      <c r="AN24" s="504"/>
      <c r="AO24" s="620">
        <f t="shared" si="2"/>
        <v>-57</v>
      </c>
      <c r="AP24" s="620"/>
      <c r="AQ24" s="620"/>
      <c r="AR24" s="620"/>
      <c r="AS24" s="620">
        <v>-44</v>
      </c>
      <c r="AT24" s="620"/>
      <c r="AU24" s="620"/>
      <c r="AV24" s="620"/>
      <c r="AW24" s="620">
        <v>-13</v>
      </c>
      <c r="AX24" s="620"/>
      <c r="AY24" s="620"/>
      <c r="AZ24" s="620"/>
      <c r="BA24" s="504">
        <v>351</v>
      </c>
      <c r="BB24" s="504"/>
      <c r="BC24" s="504"/>
      <c r="BD24" s="504"/>
      <c r="BE24" s="504"/>
      <c r="BF24" s="504">
        <v>116</v>
      </c>
      <c r="BG24" s="504"/>
      <c r="BH24" s="504"/>
      <c r="BI24" s="504"/>
      <c r="BJ24" s="504"/>
    </row>
    <row r="25" spans="2:62" s="421" customFormat="1">
      <c r="B25" s="430"/>
      <c r="C25" s="619" t="s">
        <v>548</v>
      </c>
      <c r="D25" s="619"/>
      <c r="E25" s="619"/>
      <c r="F25" s="619"/>
      <c r="G25" s="619"/>
      <c r="H25" s="619"/>
      <c r="I25" s="619"/>
      <c r="J25" s="420"/>
      <c r="K25" s="504">
        <f t="shared" si="0"/>
        <v>7028</v>
      </c>
      <c r="L25" s="504"/>
      <c r="M25" s="504"/>
      <c r="N25" s="504"/>
      <c r="O25" s="504"/>
      <c r="P25" s="504">
        <v>3530</v>
      </c>
      <c r="Q25" s="504"/>
      <c r="R25" s="504"/>
      <c r="S25" s="504"/>
      <c r="T25" s="504"/>
      <c r="U25" s="504">
        <v>3498</v>
      </c>
      <c r="V25" s="504"/>
      <c r="W25" s="504"/>
      <c r="X25" s="504"/>
      <c r="Y25" s="504"/>
      <c r="Z25" s="504">
        <f t="shared" si="1"/>
        <v>6377</v>
      </c>
      <c r="AA25" s="504"/>
      <c r="AB25" s="504"/>
      <c r="AC25" s="504"/>
      <c r="AD25" s="504"/>
      <c r="AE25" s="504">
        <v>3352</v>
      </c>
      <c r="AF25" s="504"/>
      <c r="AG25" s="504"/>
      <c r="AH25" s="504"/>
      <c r="AI25" s="504"/>
      <c r="AJ25" s="504">
        <v>3025</v>
      </c>
      <c r="AK25" s="504"/>
      <c r="AL25" s="504"/>
      <c r="AM25" s="504"/>
      <c r="AN25" s="504"/>
      <c r="AO25" s="620">
        <f t="shared" si="2"/>
        <v>34</v>
      </c>
      <c r="AP25" s="620"/>
      <c r="AQ25" s="620"/>
      <c r="AR25" s="620"/>
      <c r="AS25" s="629">
        <v>-4</v>
      </c>
      <c r="AT25" s="629"/>
      <c r="AU25" s="629"/>
      <c r="AV25" s="629"/>
      <c r="AW25" s="620">
        <v>38</v>
      </c>
      <c r="AX25" s="620"/>
      <c r="AY25" s="620"/>
      <c r="AZ25" s="620"/>
      <c r="BA25" s="504">
        <v>450</v>
      </c>
      <c r="BB25" s="504"/>
      <c r="BC25" s="504"/>
      <c r="BD25" s="504"/>
      <c r="BE25" s="504"/>
      <c r="BF25" s="504">
        <v>136</v>
      </c>
      <c r="BG25" s="504"/>
      <c r="BH25" s="504"/>
      <c r="BI25" s="504"/>
      <c r="BJ25" s="504"/>
    </row>
    <row r="26" spans="2:62" s="421" customFormat="1">
      <c r="B26" s="430"/>
      <c r="C26" s="619" t="s">
        <v>549</v>
      </c>
      <c r="D26" s="619"/>
      <c r="E26" s="619"/>
      <c r="F26" s="619"/>
      <c r="G26" s="619"/>
      <c r="H26" s="619"/>
      <c r="I26" s="619"/>
      <c r="J26" s="420"/>
      <c r="K26" s="504">
        <f t="shared" si="0"/>
        <v>4743</v>
      </c>
      <c r="L26" s="504"/>
      <c r="M26" s="504"/>
      <c r="N26" s="504"/>
      <c r="O26" s="504"/>
      <c r="P26" s="504">
        <v>2439</v>
      </c>
      <c r="Q26" s="504"/>
      <c r="R26" s="504"/>
      <c r="S26" s="504"/>
      <c r="T26" s="504"/>
      <c r="U26" s="504">
        <v>2304</v>
      </c>
      <c r="V26" s="504"/>
      <c r="W26" s="504"/>
      <c r="X26" s="504"/>
      <c r="Y26" s="504"/>
      <c r="Z26" s="504">
        <f t="shared" si="1"/>
        <v>3987</v>
      </c>
      <c r="AA26" s="504"/>
      <c r="AB26" s="504"/>
      <c r="AC26" s="504"/>
      <c r="AD26" s="504"/>
      <c r="AE26" s="504">
        <v>2141</v>
      </c>
      <c r="AF26" s="504"/>
      <c r="AG26" s="504"/>
      <c r="AH26" s="504"/>
      <c r="AI26" s="504"/>
      <c r="AJ26" s="504">
        <v>1846</v>
      </c>
      <c r="AK26" s="504"/>
      <c r="AL26" s="504"/>
      <c r="AM26" s="504"/>
      <c r="AN26" s="504"/>
      <c r="AO26" s="620">
        <f t="shared" si="2"/>
        <v>22</v>
      </c>
      <c r="AP26" s="620"/>
      <c r="AQ26" s="620"/>
      <c r="AR26" s="620"/>
      <c r="AS26" s="620">
        <v>10</v>
      </c>
      <c r="AT26" s="620"/>
      <c r="AU26" s="620"/>
      <c r="AV26" s="620"/>
      <c r="AW26" s="620">
        <v>12</v>
      </c>
      <c r="AX26" s="620"/>
      <c r="AY26" s="620"/>
      <c r="AZ26" s="620"/>
      <c r="BA26" s="504">
        <v>330</v>
      </c>
      <c r="BB26" s="504"/>
      <c r="BC26" s="504"/>
      <c r="BD26" s="504"/>
      <c r="BE26" s="504"/>
      <c r="BF26" s="504">
        <v>120</v>
      </c>
      <c r="BG26" s="504"/>
      <c r="BH26" s="504"/>
      <c r="BI26" s="504"/>
      <c r="BJ26" s="504"/>
    </row>
    <row r="27" spans="2:62" s="421" customFormat="1">
      <c r="B27" s="430"/>
      <c r="C27" s="619" t="s">
        <v>550</v>
      </c>
      <c r="D27" s="619"/>
      <c r="E27" s="619"/>
      <c r="F27" s="619"/>
      <c r="G27" s="619"/>
      <c r="H27" s="619"/>
      <c r="I27" s="619"/>
      <c r="J27" s="420"/>
      <c r="K27" s="504">
        <f t="shared" si="0"/>
        <v>3223</v>
      </c>
      <c r="L27" s="504"/>
      <c r="M27" s="504"/>
      <c r="N27" s="504"/>
      <c r="O27" s="504"/>
      <c r="P27" s="504">
        <v>1647</v>
      </c>
      <c r="Q27" s="504"/>
      <c r="R27" s="504"/>
      <c r="S27" s="504"/>
      <c r="T27" s="504"/>
      <c r="U27" s="504">
        <v>1576</v>
      </c>
      <c r="V27" s="504"/>
      <c r="W27" s="504"/>
      <c r="X27" s="504"/>
      <c r="Y27" s="504"/>
      <c r="Z27" s="504">
        <f t="shared" si="1"/>
        <v>2842</v>
      </c>
      <c r="AA27" s="504"/>
      <c r="AB27" s="504"/>
      <c r="AC27" s="504"/>
      <c r="AD27" s="504"/>
      <c r="AE27" s="504">
        <v>1539</v>
      </c>
      <c r="AF27" s="504"/>
      <c r="AG27" s="504"/>
      <c r="AH27" s="504"/>
      <c r="AI27" s="504"/>
      <c r="AJ27" s="504">
        <v>1303</v>
      </c>
      <c r="AK27" s="504"/>
      <c r="AL27" s="504"/>
      <c r="AM27" s="504"/>
      <c r="AN27" s="504"/>
      <c r="AO27" s="620">
        <f t="shared" si="2"/>
        <v>14</v>
      </c>
      <c r="AP27" s="620"/>
      <c r="AQ27" s="620"/>
      <c r="AR27" s="620"/>
      <c r="AS27" s="629">
        <v>-2</v>
      </c>
      <c r="AT27" s="629"/>
      <c r="AU27" s="629"/>
      <c r="AV27" s="629"/>
      <c r="AW27" s="620">
        <v>16</v>
      </c>
      <c r="AX27" s="620"/>
      <c r="AY27" s="620"/>
      <c r="AZ27" s="620"/>
      <c r="BA27" s="504">
        <v>427</v>
      </c>
      <c r="BB27" s="504"/>
      <c r="BC27" s="504"/>
      <c r="BD27" s="504"/>
      <c r="BE27" s="504"/>
      <c r="BF27" s="504">
        <v>104</v>
      </c>
      <c r="BG27" s="504"/>
      <c r="BH27" s="504"/>
      <c r="BI27" s="504"/>
      <c r="BJ27" s="504"/>
    </row>
    <row r="28" spans="2:62" s="421" customFormat="1">
      <c r="B28" s="430"/>
      <c r="C28" s="619" t="s">
        <v>551</v>
      </c>
      <c r="D28" s="619"/>
      <c r="E28" s="619"/>
      <c r="F28" s="619"/>
      <c r="G28" s="619"/>
      <c r="H28" s="619"/>
      <c r="I28" s="619"/>
      <c r="J28" s="420"/>
      <c r="K28" s="504">
        <f t="shared" si="0"/>
        <v>2566</v>
      </c>
      <c r="L28" s="504"/>
      <c r="M28" s="504"/>
      <c r="N28" s="504"/>
      <c r="O28" s="504"/>
      <c r="P28" s="504">
        <v>1318</v>
      </c>
      <c r="Q28" s="504"/>
      <c r="R28" s="504"/>
      <c r="S28" s="504"/>
      <c r="T28" s="504"/>
      <c r="U28" s="504">
        <v>1248</v>
      </c>
      <c r="V28" s="504"/>
      <c r="W28" s="504"/>
      <c r="X28" s="504"/>
      <c r="Y28" s="504"/>
      <c r="Z28" s="504">
        <f t="shared" si="1"/>
        <v>2782</v>
      </c>
      <c r="AA28" s="504"/>
      <c r="AB28" s="504"/>
      <c r="AC28" s="504"/>
      <c r="AD28" s="504"/>
      <c r="AE28" s="504">
        <v>1456</v>
      </c>
      <c r="AF28" s="504"/>
      <c r="AG28" s="504"/>
      <c r="AH28" s="504"/>
      <c r="AI28" s="504"/>
      <c r="AJ28" s="504">
        <v>1326</v>
      </c>
      <c r="AK28" s="504"/>
      <c r="AL28" s="504"/>
      <c r="AM28" s="504"/>
      <c r="AN28" s="504"/>
      <c r="AO28" s="629">
        <f t="shared" si="2"/>
        <v>-9</v>
      </c>
      <c r="AP28" s="629"/>
      <c r="AQ28" s="629"/>
      <c r="AR28" s="629"/>
      <c r="AS28" s="620">
        <v>-11</v>
      </c>
      <c r="AT28" s="620"/>
      <c r="AU28" s="620"/>
      <c r="AV28" s="620"/>
      <c r="AW28" s="614">
        <v>2</v>
      </c>
      <c r="AX28" s="614"/>
      <c r="AY28" s="614"/>
      <c r="AZ28" s="614"/>
      <c r="BA28" s="504">
        <v>310</v>
      </c>
      <c r="BB28" s="504"/>
      <c r="BC28" s="504"/>
      <c r="BD28" s="504"/>
      <c r="BE28" s="504"/>
      <c r="BF28" s="504">
        <v>114</v>
      </c>
      <c r="BG28" s="504"/>
      <c r="BH28" s="504"/>
      <c r="BI28" s="504"/>
      <c r="BJ28" s="504"/>
    </row>
    <row r="29" spans="2:62" s="421" customFormat="1" ht="6.95" customHeight="1">
      <c r="B29" s="430"/>
      <c r="C29" s="430"/>
      <c r="D29" s="430"/>
      <c r="E29" s="430"/>
      <c r="F29" s="430"/>
      <c r="G29" s="430"/>
      <c r="H29" s="430"/>
      <c r="I29" s="430"/>
      <c r="J29" s="420"/>
    </row>
    <row r="30" spans="2:62" s="421" customFormat="1">
      <c r="B30" s="430"/>
      <c r="C30" s="633" t="s">
        <v>552</v>
      </c>
      <c r="D30" s="619"/>
      <c r="E30" s="619"/>
      <c r="F30" s="619"/>
      <c r="G30" s="619"/>
      <c r="H30" s="619"/>
      <c r="I30" s="619"/>
      <c r="J30" s="420"/>
      <c r="K30" s="504">
        <f t="shared" ref="K30:K35" si="3">SUM(P30:Y30)</f>
        <v>3067</v>
      </c>
      <c r="L30" s="504"/>
      <c r="M30" s="504"/>
      <c r="N30" s="504"/>
      <c r="O30" s="504"/>
      <c r="P30" s="504">
        <v>1649</v>
      </c>
      <c r="Q30" s="504"/>
      <c r="R30" s="504"/>
      <c r="S30" s="504"/>
      <c r="T30" s="504"/>
      <c r="U30" s="504">
        <v>1418</v>
      </c>
      <c r="V30" s="504"/>
      <c r="W30" s="504"/>
      <c r="X30" s="504"/>
      <c r="Y30" s="504"/>
      <c r="Z30" s="504">
        <f t="shared" ref="Z30:Z35" si="4">SUM(AE30:AN30)</f>
        <v>3135</v>
      </c>
      <c r="AA30" s="504"/>
      <c r="AB30" s="504"/>
      <c r="AC30" s="504"/>
      <c r="AD30" s="504"/>
      <c r="AE30" s="504">
        <v>1646</v>
      </c>
      <c r="AF30" s="504"/>
      <c r="AG30" s="504"/>
      <c r="AH30" s="504"/>
      <c r="AI30" s="504"/>
      <c r="AJ30" s="504">
        <v>1489</v>
      </c>
      <c r="AK30" s="504"/>
      <c r="AL30" s="504"/>
      <c r="AM30" s="504"/>
      <c r="AN30" s="504"/>
      <c r="AO30" s="620">
        <f t="shared" ref="AO30:AO35" si="5">SUM(AS30,AW30)</f>
        <v>49</v>
      </c>
      <c r="AP30" s="620"/>
      <c r="AQ30" s="620"/>
      <c r="AR30" s="620"/>
      <c r="AS30" s="629">
        <v>6</v>
      </c>
      <c r="AT30" s="629"/>
      <c r="AU30" s="629"/>
      <c r="AV30" s="629"/>
      <c r="AW30" s="620">
        <v>43</v>
      </c>
      <c r="AX30" s="620"/>
      <c r="AY30" s="620"/>
      <c r="AZ30" s="620"/>
      <c r="BA30" s="504">
        <v>380</v>
      </c>
      <c r="BB30" s="504"/>
      <c r="BC30" s="504"/>
      <c r="BD30" s="504"/>
      <c r="BE30" s="504"/>
      <c r="BF30" s="504">
        <v>101</v>
      </c>
      <c r="BG30" s="504"/>
      <c r="BH30" s="504"/>
      <c r="BI30" s="504"/>
      <c r="BJ30" s="504"/>
    </row>
    <row r="31" spans="2:62" s="421" customFormat="1">
      <c r="B31" s="430"/>
      <c r="C31" s="619" t="s">
        <v>553</v>
      </c>
      <c r="D31" s="619"/>
      <c r="E31" s="619"/>
      <c r="F31" s="619"/>
      <c r="G31" s="619"/>
      <c r="H31" s="619"/>
      <c r="I31" s="619"/>
      <c r="J31" s="420"/>
      <c r="K31" s="504">
        <f t="shared" si="3"/>
        <v>3235</v>
      </c>
      <c r="L31" s="504"/>
      <c r="M31" s="504"/>
      <c r="N31" s="504"/>
      <c r="O31" s="504"/>
      <c r="P31" s="504">
        <v>1626</v>
      </c>
      <c r="Q31" s="504"/>
      <c r="R31" s="504"/>
      <c r="S31" s="504"/>
      <c r="T31" s="504"/>
      <c r="U31" s="504">
        <v>1609</v>
      </c>
      <c r="V31" s="504"/>
      <c r="W31" s="504"/>
      <c r="X31" s="504"/>
      <c r="Y31" s="504"/>
      <c r="Z31" s="504">
        <f t="shared" si="4"/>
        <v>3027</v>
      </c>
      <c r="AA31" s="504"/>
      <c r="AB31" s="504"/>
      <c r="AC31" s="504"/>
      <c r="AD31" s="504"/>
      <c r="AE31" s="504">
        <v>1540</v>
      </c>
      <c r="AF31" s="504"/>
      <c r="AG31" s="504"/>
      <c r="AH31" s="504"/>
      <c r="AI31" s="504"/>
      <c r="AJ31" s="504">
        <v>1487</v>
      </c>
      <c r="AK31" s="504"/>
      <c r="AL31" s="504"/>
      <c r="AM31" s="504"/>
      <c r="AN31" s="504"/>
      <c r="AO31" s="614">
        <f t="shared" si="5"/>
        <v>-222</v>
      </c>
      <c r="AP31" s="614"/>
      <c r="AQ31" s="614"/>
      <c r="AR31" s="614"/>
      <c r="AS31" s="620">
        <v>-71</v>
      </c>
      <c r="AT31" s="620"/>
      <c r="AU31" s="620"/>
      <c r="AV31" s="620"/>
      <c r="AW31" s="614">
        <v>-151</v>
      </c>
      <c r="AX31" s="614"/>
      <c r="AY31" s="614"/>
      <c r="AZ31" s="614"/>
      <c r="BA31" s="504">
        <v>333</v>
      </c>
      <c r="BB31" s="504"/>
      <c r="BC31" s="504"/>
      <c r="BD31" s="504"/>
      <c r="BE31" s="504"/>
      <c r="BF31" s="504">
        <v>117</v>
      </c>
      <c r="BG31" s="504"/>
      <c r="BH31" s="504"/>
      <c r="BI31" s="504"/>
      <c r="BJ31" s="504"/>
    </row>
    <row r="32" spans="2:62" s="421" customFormat="1">
      <c r="B32" s="430"/>
      <c r="C32" s="619" t="s">
        <v>554</v>
      </c>
      <c r="D32" s="619"/>
      <c r="E32" s="619"/>
      <c r="F32" s="619"/>
      <c r="G32" s="619"/>
      <c r="H32" s="619"/>
      <c r="I32" s="619"/>
      <c r="J32" s="420"/>
      <c r="K32" s="504">
        <f t="shared" si="3"/>
        <v>2545</v>
      </c>
      <c r="L32" s="504"/>
      <c r="M32" s="504"/>
      <c r="N32" s="504"/>
      <c r="O32" s="504"/>
      <c r="P32" s="504">
        <v>1322</v>
      </c>
      <c r="Q32" s="504"/>
      <c r="R32" s="504"/>
      <c r="S32" s="504"/>
      <c r="T32" s="504"/>
      <c r="U32" s="504">
        <v>1223</v>
      </c>
      <c r="V32" s="504"/>
      <c r="W32" s="504"/>
      <c r="X32" s="504"/>
      <c r="Y32" s="504"/>
      <c r="Z32" s="504">
        <f t="shared" si="4"/>
        <v>2768</v>
      </c>
      <c r="AA32" s="504"/>
      <c r="AB32" s="504"/>
      <c r="AC32" s="504"/>
      <c r="AD32" s="504"/>
      <c r="AE32" s="504">
        <v>1453</v>
      </c>
      <c r="AF32" s="504"/>
      <c r="AG32" s="504"/>
      <c r="AH32" s="504"/>
      <c r="AI32" s="504"/>
      <c r="AJ32" s="504">
        <v>1315</v>
      </c>
      <c r="AK32" s="504"/>
      <c r="AL32" s="504"/>
      <c r="AM32" s="504"/>
      <c r="AN32" s="504"/>
      <c r="AO32" s="620">
        <f t="shared" si="5"/>
        <v>125</v>
      </c>
      <c r="AP32" s="620"/>
      <c r="AQ32" s="620"/>
      <c r="AR32" s="620"/>
      <c r="AS32" s="620">
        <v>19</v>
      </c>
      <c r="AT32" s="620"/>
      <c r="AU32" s="620"/>
      <c r="AV32" s="620"/>
      <c r="AW32" s="620">
        <v>106</v>
      </c>
      <c r="AX32" s="620"/>
      <c r="AY32" s="620"/>
      <c r="AZ32" s="620"/>
      <c r="BA32" s="504">
        <v>301</v>
      </c>
      <c r="BB32" s="504"/>
      <c r="BC32" s="504"/>
      <c r="BD32" s="504"/>
      <c r="BE32" s="504"/>
      <c r="BF32" s="504">
        <v>108</v>
      </c>
      <c r="BG32" s="504"/>
      <c r="BH32" s="504"/>
      <c r="BI32" s="504"/>
      <c r="BJ32" s="504"/>
    </row>
    <row r="33" spans="2:62" s="421" customFormat="1">
      <c r="B33" s="430"/>
      <c r="C33" s="619" t="s">
        <v>555</v>
      </c>
      <c r="D33" s="619"/>
      <c r="E33" s="619"/>
      <c r="F33" s="619"/>
      <c r="G33" s="619"/>
      <c r="H33" s="619"/>
      <c r="I33" s="619"/>
      <c r="J33" s="420"/>
      <c r="K33" s="504">
        <f t="shared" si="3"/>
        <v>3259</v>
      </c>
      <c r="L33" s="504"/>
      <c r="M33" s="504"/>
      <c r="N33" s="504"/>
      <c r="O33" s="504"/>
      <c r="P33" s="504">
        <v>1656</v>
      </c>
      <c r="Q33" s="504"/>
      <c r="R33" s="504"/>
      <c r="S33" s="504"/>
      <c r="T33" s="504"/>
      <c r="U33" s="504">
        <v>1603</v>
      </c>
      <c r="V33" s="504"/>
      <c r="W33" s="504"/>
      <c r="X33" s="504"/>
      <c r="Y33" s="504"/>
      <c r="Z33" s="504">
        <f t="shared" si="4"/>
        <v>3273</v>
      </c>
      <c r="AA33" s="504"/>
      <c r="AB33" s="504"/>
      <c r="AC33" s="504"/>
      <c r="AD33" s="504"/>
      <c r="AE33" s="504">
        <v>1669</v>
      </c>
      <c r="AF33" s="504"/>
      <c r="AG33" s="504"/>
      <c r="AH33" s="504"/>
      <c r="AI33" s="504"/>
      <c r="AJ33" s="504">
        <v>1604</v>
      </c>
      <c r="AK33" s="504"/>
      <c r="AL33" s="504"/>
      <c r="AM33" s="504"/>
      <c r="AN33" s="504"/>
      <c r="AO33" s="620">
        <f t="shared" si="5"/>
        <v>116</v>
      </c>
      <c r="AP33" s="620"/>
      <c r="AQ33" s="620"/>
      <c r="AR33" s="620"/>
      <c r="AS33" s="620">
        <v>78</v>
      </c>
      <c r="AT33" s="620"/>
      <c r="AU33" s="620"/>
      <c r="AV33" s="620"/>
      <c r="AW33" s="620">
        <v>38</v>
      </c>
      <c r="AX33" s="620"/>
      <c r="AY33" s="620"/>
      <c r="AZ33" s="620"/>
      <c r="BA33" s="504">
        <v>348</v>
      </c>
      <c r="BB33" s="504"/>
      <c r="BC33" s="504"/>
      <c r="BD33" s="504"/>
      <c r="BE33" s="504"/>
      <c r="BF33" s="504">
        <v>124</v>
      </c>
      <c r="BG33" s="504"/>
      <c r="BH33" s="504"/>
      <c r="BI33" s="504"/>
      <c r="BJ33" s="504"/>
    </row>
    <row r="34" spans="2:62" s="421" customFormat="1">
      <c r="B34" s="430"/>
      <c r="C34" s="619" t="s">
        <v>556</v>
      </c>
      <c r="D34" s="619"/>
      <c r="E34" s="619"/>
      <c r="F34" s="619"/>
      <c r="G34" s="619"/>
      <c r="H34" s="619"/>
      <c r="I34" s="619"/>
      <c r="J34" s="420"/>
      <c r="K34" s="504">
        <f t="shared" si="3"/>
        <v>2858</v>
      </c>
      <c r="L34" s="504"/>
      <c r="M34" s="504"/>
      <c r="N34" s="504"/>
      <c r="O34" s="504"/>
      <c r="P34" s="504">
        <v>1480</v>
      </c>
      <c r="Q34" s="504"/>
      <c r="R34" s="504"/>
      <c r="S34" s="504"/>
      <c r="T34" s="504"/>
      <c r="U34" s="504">
        <v>1378</v>
      </c>
      <c r="V34" s="504"/>
      <c r="W34" s="504"/>
      <c r="X34" s="504"/>
      <c r="Y34" s="504"/>
      <c r="Z34" s="504">
        <f t="shared" si="4"/>
        <v>2795</v>
      </c>
      <c r="AA34" s="504"/>
      <c r="AB34" s="504"/>
      <c r="AC34" s="504"/>
      <c r="AD34" s="504"/>
      <c r="AE34" s="504">
        <v>1446</v>
      </c>
      <c r="AF34" s="504"/>
      <c r="AG34" s="504"/>
      <c r="AH34" s="504"/>
      <c r="AI34" s="504"/>
      <c r="AJ34" s="504">
        <v>1349</v>
      </c>
      <c r="AK34" s="504"/>
      <c r="AL34" s="504"/>
      <c r="AM34" s="504"/>
      <c r="AN34" s="504"/>
      <c r="AO34" s="620">
        <f t="shared" si="5"/>
        <v>-56</v>
      </c>
      <c r="AP34" s="620"/>
      <c r="AQ34" s="620"/>
      <c r="AR34" s="620"/>
      <c r="AS34" s="620">
        <v>-41</v>
      </c>
      <c r="AT34" s="620"/>
      <c r="AU34" s="620"/>
      <c r="AV34" s="620"/>
      <c r="AW34" s="620">
        <v>-15</v>
      </c>
      <c r="AX34" s="620"/>
      <c r="AY34" s="620"/>
      <c r="AZ34" s="620"/>
      <c r="BA34" s="504">
        <v>446</v>
      </c>
      <c r="BB34" s="504"/>
      <c r="BC34" s="504"/>
      <c r="BD34" s="504"/>
      <c r="BE34" s="504"/>
      <c r="BF34" s="504">
        <v>112</v>
      </c>
      <c r="BG34" s="504"/>
      <c r="BH34" s="504"/>
      <c r="BI34" s="504"/>
      <c r="BJ34" s="504"/>
    </row>
    <row r="35" spans="2:62" s="421" customFormat="1">
      <c r="B35" s="430"/>
      <c r="C35" s="619" t="s">
        <v>557</v>
      </c>
      <c r="D35" s="619"/>
      <c r="E35" s="619"/>
      <c r="F35" s="619"/>
      <c r="G35" s="619"/>
      <c r="H35" s="619"/>
      <c r="I35" s="619"/>
      <c r="J35" s="420"/>
      <c r="K35" s="504">
        <f t="shared" si="3"/>
        <v>2964</v>
      </c>
      <c r="L35" s="504"/>
      <c r="M35" s="504"/>
      <c r="N35" s="504"/>
      <c r="O35" s="504"/>
      <c r="P35" s="504">
        <v>1551</v>
      </c>
      <c r="Q35" s="504"/>
      <c r="R35" s="504"/>
      <c r="S35" s="504"/>
      <c r="T35" s="504"/>
      <c r="U35" s="504">
        <v>1413</v>
      </c>
      <c r="V35" s="504"/>
      <c r="W35" s="504"/>
      <c r="X35" s="504"/>
      <c r="Y35" s="504"/>
      <c r="Z35" s="504">
        <f t="shared" si="4"/>
        <v>3099</v>
      </c>
      <c r="AA35" s="504"/>
      <c r="AB35" s="504"/>
      <c r="AC35" s="504"/>
      <c r="AD35" s="504"/>
      <c r="AE35" s="504">
        <v>1563</v>
      </c>
      <c r="AF35" s="504"/>
      <c r="AG35" s="504"/>
      <c r="AH35" s="504"/>
      <c r="AI35" s="504"/>
      <c r="AJ35" s="504">
        <v>1536</v>
      </c>
      <c r="AK35" s="504"/>
      <c r="AL35" s="504"/>
      <c r="AM35" s="504"/>
      <c r="AN35" s="504"/>
      <c r="AO35" s="614">
        <f t="shared" si="5"/>
        <v>-234</v>
      </c>
      <c r="AP35" s="614"/>
      <c r="AQ35" s="614"/>
      <c r="AR35" s="614"/>
      <c r="AS35" s="614">
        <v>-138</v>
      </c>
      <c r="AT35" s="614"/>
      <c r="AU35" s="614"/>
      <c r="AV35" s="614"/>
      <c r="AW35" s="620">
        <v>-96</v>
      </c>
      <c r="AX35" s="620"/>
      <c r="AY35" s="620"/>
      <c r="AZ35" s="620"/>
      <c r="BA35" s="504">
        <v>442</v>
      </c>
      <c r="BB35" s="504"/>
      <c r="BC35" s="504"/>
      <c r="BD35" s="504"/>
      <c r="BE35" s="504"/>
      <c r="BF35" s="504">
        <v>129</v>
      </c>
      <c r="BG35" s="504"/>
      <c r="BH35" s="504"/>
      <c r="BI35" s="504"/>
      <c r="BJ35" s="504"/>
    </row>
    <row r="36" spans="2:62" ht="6.95" customHeight="1">
      <c r="B36" s="1"/>
      <c r="C36" s="1"/>
      <c r="D36" s="1"/>
      <c r="E36" s="1"/>
      <c r="F36" s="1"/>
      <c r="G36" s="1"/>
      <c r="H36" s="1"/>
      <c r="I36" s="1"/>
      <c r="J36" s="27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2" ht="15" customHeight="1">
      <c r="B37" s="634" t="s">
        <v>6</v>
      </c>
      <c r="C37" s="635"/>
      <c r="D37" s="635"/>
      <c r="E37" s="635"/>
      <c r="F37" s="635"/>
      <c r="G37" s="635"/>
      <c r="H37" s="635"/>
      <c r="I37" s="635"/>
      <c r="J37" s="636"/>
      <c r="K37" s="473" t="s">
        <v>7</v>
      </c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 t="s">
        <v>8</v>
      </c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 t="s">
        <v>9</v>
      </c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 t="s">
        <v>10</v>
      </c>
      <c r="AZ37" s="473"/>
      <c r="BA37" s="473"/>
      <c r="BB37" s="473"/>
      <c r="BC37" s="473"/>
      <c r="BD37" s="473"/>
      <c r="BE37" s="473"/>
      <c r="BF37" s="473"/>
      <c r="BG37" s="473"/>
      <c r="BH37" s="473"/>
      <c r="BI37" s="473"/>
      <c r="BJ37" s="507"/>
    </row>
    <row r="38" spans="2:62" ht="15" customHeight="1">
      <c r="B38" s="637"/>
      <c r="C38" s="638"/>
      <c r="D38" s="638"/>
      <c r="E38" s="638"/>
      <c r="F38" s="638"/>
      <c r="G38" s="638"/>
      <c r="H38" s="638"/>
      <c r="I38" s="638"/>
      <c r="J38" s="639"/>
      <c r="K38" s="480" t="s">
        <v>1</v>
      </c>
      <c r="L38" s="480"/>
      <c r="M38" s="480"/>
      <c r="N38" s="480"/>
      <c r="O38" s="480"/>
      <c r="P38" s="480" t="s">
        <v>2</v>
      </c>
      <c r="Q38" s="480"/>
      <c r="R38" s="480"/>
      <c r="S38" s="480"/>
      <c r="T38" s="480"/>
      <c r="U38" s="480" t="s">
        <v>3</v>
      </c>
      <c r="V38" s="480"/>
      <c r="W38" s="480"/>
      <c r="X38" s="480"/>
      <c r="Y38" s="480"/>
      <c r="Z38" s="480" t="s">
        <v>1</v>
      </c>
      <c r="AA38" s="480"/>
      <c r="AB38" s="480"/>
      <c r="AC38" s="480"/>
      <c r="AD38" s="480"/>
      <c r="AE38" s="480" t="s">
        <v>2</v>
      </c>
      <c r="AF38" s="480"/>
      <c r="AG38" s="480"/>
      <c r="AH38" s="480"/>
      <c r="AI38" s="480" t="s">
        <v>3</v>
      </c>
      <c r="AJ38" s="480"/>
      <c r="AK38" s="480"/>
      <c r="AL38" s="480"/>
      <c r="AM38" s="480" t="s">
        <v>1</v>
      </c>
      <c r="AN38" s="480"/>
      <c r="AO38" s="480"/>
      <c r="AP38" s="480"/>
      <c r="AQ38" s="480" t="s">
        <v>2</v>
      </c>
      <c r="AR38" s="480"/>
      <c r="AS38" s="480"/>
      <c r="AT38" s="480"/>
      <c r="AU38" s="480" t="s">
        <v>3</v>
      </c>
      <c r="AV38" s="480"/>
      <c r="AW38" s="480"/>
      <c r="AX38" s="480"/>
      <c r="AY38" s="480" t="s">
        <v>1</v>
      </c>
      <c r="AZ38" s="480"/>
      <c r="BA38" s="480"/>
      <c r="BB38" s="480"/>
      <c r="BC38" s="480" t="s">
        <v>2</v>
      </c>
      <c r="BD38" s="480"/>
      <c r="BE38" s="480"/>
      <c r="BF38" s="480"/>
      <c r="BG38" s="480" t="s">
        <v>3</v>
      </c>
      <c r="BH38" s="480"/>
      <c r="BI38" s="480"/>
      <c r="BJ38" s="481"/>
    </row>
    <row r="39" spans="2:62" ht="6.95" customHeight="1">
      <c r="B39" s="13"/>
      <c r="C39" s="13"/>
      <c r="D39" s="13"/>
      <c r="E39" s="13"/>
      <c r="F39" s="13"/>
      <c r="G39" s="13"/>
      <c r="H39" s="13"/>
      <c r="I39" s="13"/>
      <c r="J39" s="274"/>
    </row>
    <row r="40" spans="2:62">
      <c r="B40" s="13"/>
      <c r="C40" s="619" t="s">
        <v>4</v>
      </c>
      <c r="D40" s="619"/>
      <c r="E40" s="619"/>
      <c r="F40" s="491">
        <v>15</v>
      </c>
      <c r="G40" s="491"/>
      <c r="H40" s="491" t="s">
        <v>5</v>
      </c>
      <c r="I40" s="491"/>
      <c r="J40" s="274"/>
      <c r="K40" s="504">
        <v>5892</v>
      </c>
      <c r="L40" s="504"/>
      <c r="M40" s="504"/>
      <c r="N40" s="504"/>
      <c r="O40" s="504"/>
      <c r="P40" s="504">
        <v>3030</v>
      </c>
      <c r="Q40" s="504"/>
      <c r="R40" s="504"/>
      <c r="S40" s="504"/>
      <c r="T40" s="504"/>
      <c r="U40" s="504">
        <v>2862</v>
      </c>
      <c r="V40" s="504"/>
      <c r="W40" s="504"/>
      <c r="X40" s="504"/>
      <c r="Y40" s="504"/>
      <c r="Z40" s="504">
        <v>5854</v>
      </c>
      <c r="AA40" s="504"/>
      <c r="AB40" s="504"/>
      <c r="AC40" s="504"/>
      <c r="AD40" s="504"/>
      <c r="AE40" s="504">
        <v>3013</v>
      </c>
      <c r="AF40" s="504"/>
      <c r="AG40" s="504"/>
      <c r="AH40" s="504"/>
      <c r="AI40" s="504">
        <v>2841</v>
      </c>
      <c r="AJ40" s="504"/>
      <c r="AK40" s="504"/>
      <c r="AL40" s="504"/>
      <c r="AM40" s="504">
        <v>4239</v>
      </c>
      <c r="AN40" s="504"/>
      <c r="AO40" s="504"/>
      <c r="AP40" s="504"/>
      <c r="AQ40" s="504">
        <v>2347</v>
      </c>
      <c r="AR40" s="504"/>
      <c r="AS40" s="504"/>
      <c r="AT40" s="504"/>
      <c r="AU40" s="504">
        <v>1892</v>
      </c>
      <c r="AV40" s="504"/>
      <c r="AW40" s="504"/>
      <c r="AX40" s="504"/>
      <c r="AY40" s="504">
        <v>4241</v>
      </c>
      <c r="AZ40" s="504"/>
      <c r="BA40" s="504"/>
      <c r="BB40" s="504"/>
      <c r="BC40" s="504">
        <v>2357</v>
      </c>
      <c r="BD40" s="504"/>
      <c r="BE40" s="504"/>
      <c r="BF40" s="504"/>
      <c r="BG40" s="504">
        <v>1884</v>
      </c>
      <c r="BH40" s="504"/>
      <c r="BI40" s="504"/>
      <c r="BJ40" s="504"/>
    </row>
    <row r="41" spans="2:62">
      <c r="B41" s="13"/>
      <c r="C41" s="13"/>
      <c r="D41" s="13"/>
      <c r="E41" s="13"/>
      <c r="F41" s="491">
        <v>16</v>
      </c>
      <c r="G41" s="491"/>
      <c r="H41" s="13"/>
      <c r="I41" s="13"/>
      <c r="J41" s="274"/>
      <c r="K41" s="504">
        <v>5915</v>
      </c>
      <c r="L41" s="504"/>
      <c r="M41" s="504"/>
      <c r="N41" s="504"/>
      <c r="O41" s="504"/>
      <c r="P41" s="504">
        <v>3079</v>
      </c>
      <c r="Q41" s="504"/>
      <c r="R41" s="504"/>
      <c r="S41" s="504"/>
      <c r="T41" s="504"/>
      <c r="U41" s="504">
        <v>2836</v>
      </c>
      <c r="V41" s="504"/>
      <c r="W41" s="504"/>
      <c r="X41" s="504"/>
      <c r="Y41" s="504"/>
      <c r="Z41" s="504">
        <v>5822</v>
      </c>
      <c r="AA41" s="504"/>
      <c r="AB41" s="504"/>
      <c r="AC41" s="504"/>
      <c r="AD41" s="504"/>
      <c r="AE41" s="504">
        <v>3027</v>
      </c>
      <c r="AF41" s="504"/>
      <c r="AG41" s="504"/>
      <c r="AH41" s="504"/>
      <c r="AI41" s="504">
        <v>2795</v>
      </c>
      <c r="AJ41" s="504"/>
      <c r="AK41" s="504"/>
      <c r="AL41" s="504"/>
      <c r="AM41" s="504">
        <v>4385</v>
      </c>
      <c r="AN41" s="504"/>
      <c r="AO41" s="504"/>
      <c r="AP41" s="504"/>
      <c r="AQ41" s="504">
        <v>2452</v>
      </c>
      <c r="AR41" s="504"/>
      <c r="AS41" s="504"/>
      <c r="AT41" s="504"/>
      <c r="AU41" s="504">
        <v>1933</v>
      </c>
      <c r="AV41" s="504"/>
      <c r="AW41" s="504"/>
      <c r="AX41" s="504"/>
      <c r="AY41" s="504">
        <v>4348</v>
      </c>
      <c r="AZ41" s="504"/>
      <c r="BA41" s="504"/>
      <c r="BB41" s="504"/>
      <c r="BC41" s="504">
        <v>2443</v>
      </c>
      <c r="BD41" s="504"/>
      <c r="BE41" s="504"/>
      <c r="BF41" s="504"/>
      <c r="BG41" s="504">
        <v>1905</v>
      </c>
      <c r="BH41" s="504"/>
      <c r="BI41" s="504"/>
      <c r="BJ41" s="504"/>
    </row>
    <row r="42" spans="2:62">
      <c r="B42" s="13"/>
      <c r="C42" s="13"/>
      <c r="D42" s="13"/>
      <c r="E42" s="13"/>
      <c r="F42" s="491">
        <v>17</v>
      </c>
      <c r="G42" s="491"/>
      <c r="H42" s="13"/>
      <c r="I42" s="13"/>
      <c r="J42" s="274"/>
      <c r="K42" s="504">
        <v>5599</v>
      </c>
      <c r="L42" s="504"/>
      <c r="M42" s="504"/>
      <c r="N42" s="504"/>
      <c r="O42" s="504"/>
      <c r="P42" s="504">
        <v>2873</v>
      </c>
      <c r="Q42" s="504"/>
      <c r="R42" s="504"/>
      <c r="S42" s="504"/>
      <c r="T42" s="504"/>
      <c r="U42" s="504">
        <v>2726</v>
      </c>
      <c r="V42" s="504"/>
      <c r="W42" s="504"/>
      <c r="X42" s="504"/>
      <c r="Y42" s="504"/>
      <c r="Z42" s="504">
        <v>5559</v>
      </c>
      <c r="AA42" s="504"/>
      <c r="AB42" s="504"/>
      <c r="AC42" s="504"/>
      <c r="AD42" s="504"/>
      <c r="AE42" s="504">
        <v>2853</v>
      </c>
      <c r="AF42" s="504"/>
      <c r="AG42" s="504"/>
      <c r="AH42" s="504"/>
      <c r="AI42" s="504">
        <v>2706</v>
      </c>
      <c r="AJ42" s="504"/>
      <c r="AK42" s="504"/>
      <c r="AL42" s="504"/>
      <c r="AM42" s="504">
        <v>4537</v>
      </c>
      <c r="AN42" s="504"/>
      <c r="AO42" s="504"/>
      <c r="AP42" s="504"/>
      <c r="AQ42" s="504">
        <v>2567</v>
      </c>
      <c r="AR42" s="504"/>
      <c r="AS42" s="504"/>
      <c r="AT42" s="504"/>
      <c r="AU42" s="504">
        <v>1970</v>
      </c>
      <c r="AV42" s="504"/>
      <c r="AW42" s="504"/>
      <c r="AX42" s="504"/>
      <c r="AY42" s="504">
        <v>4520</v>
      </c>
      <c r="AZ42" s="504"/>
      <c r="BA42" s="504"/>
      <c r="BB42" s="504"/>
      <c r="BC42" s="504">
        <v>2566</v>
      </c>
      <c r="BD42" s="504"/>
      <c r="BE42" s="504"/>
      <c r="BF42" s="504"/>
      <c r="BG42" s="504">
        <v>1954</v>
      </c>
      <c r="BH42" s="504"/>
      <c r="BI42" s="504"/>
      <c r="BJ42" s="504"/>
    </row>
    <row r="43" spans="2:62">
      <c r="B43" s="13"/>
      <c r="C43" s="13"/>
      <c r="D43" s="13"/>
      <c r="E43" s="13"/>
      <c r="F43" s="491">
        <v>18</v>
      </c>
      <c r="G43" s="491"/>
      <c r="H43" s="13"/>
      <c r="I43" s="13"/>
      <c r="J43" s="274"/>
      <c r="K43" s="504">
        <v>5801</v>
      </c>
      <c r="L43" s="504"/>
      <c r="M43" s="504"/>
      <c r="N43" s="504"/>
      <c r="O43" s="504"/>
      <c r="P43" s="504">
        <v>2977</v>
      </c>
      <c r="Q43" s="504"/>
      <c r="R43" s="504"/>
      <c r="S43" s="504"/>
      <c r="T43" s="504"/>
      <c r="U43" s="504">
        <v>2824</v>
      </c>
      <c r="V43" s="504"/>
      <c r="W43" s="504"/>
      <c r="X43" s="504"/>
      <c r="Y43" s="504"/>
      <c r="Z43" s="504">
        <v>5740</v>
      </c>
      <c r="AA43" s="504"/>
      <c r="AB43" s="504"/>
      <c r="AC43" s="504"/>
      <c r="AD43" s="504"/>
      <c r="AE43" s="504">
        <v>2952</v>
      </c>
      <c r="AF43" s="504"/>
      <c r="AG43" s="504"/>
      <c r="AH43" s="504"/>
      <c r="AI43" s="504">
        <v>2788</v>
      </c>
      <c r="AJ43" s="504"/>
      <c r="AK43" s="504"/>
      <c r="AL43" s="504"/>
      <c r="AM43" s="504">
        <v>4573</v>
      </c>
      <c r="AN43" s="504"/>
      <c r="AO43" s="504"/>
      <c r="AP43" s="504"/>
      <c r="AQ43" s="504">
        <v>2584</v>
      </c>
      <c r="AR43" s="504"/>
      <c r="AS43" s="504"/>
      <c r="AT43" s="504"/>
      <c r="AU43" s="504">
        <v>1989</v>
      </c>
      <c r="AV43" s="504"/>
      <c r="AW43" s="504"/>
      <c r="AX43" s="504"/>
      <c r="AY43" s="504">
        <v>4529</v>
      </c>
      <c r="AZ43" s="504"/>
      <c r="BA43" s="504"/>
      <c r="BB43" s="504"/>
      <c r="BC43" s="504">
        <v>2566</v>
      </c>
      <c r="BD43" s="504"/>
      <c r="BE43" s="504"/>
      <c r="BF43" s="504"/>
      <c r="BG43" s="504">
        <v>1963</v>
      </c>
      <c r="BH43" s="504"/>
      <c r="BI43" s="504"/>
      <c r="BJ43" s="504"/>
    </row>
    <row r="44" spans="2:62">
      <c r="B44" s="13"/>
      <c r="C44" s="13"/>
      <c r="D44" s="13"/>
      <c r="E44" s="13"/>
      <c r="F44" s="491">
        <v>19</v>
      </c>
      <c r="G44" s="491"/>
      <c r="H44" s="13"/>
      <c r="I44" s="13"/>
      <c r="J44" s="274"/>
      <c r="K44" s="504">
        <v>5972</v>
      </c>
      <c r="L44" s="504"/>
      <c r="M44" s="504"/>
      <c r="N44" s="504"/>
      <c r="O44" s="504"/>
      <c r="P44" s="504">
        <v>3189</v>
      </c>
      <c r="Q44" s="504"/>
      <c r="R44" s="504"/>
      <c r="S44" s="504"/>
      <c r="T44" s="504"/>
      <c r="U44" s="504">
        <v>2783</v>
      </c>
      <c r="V44" s="504"/>
      <c r="W44" s="504"/>
      <c r="X44" s="504"/>
      <c r="Y44" s="504"/>
      <c r="Z44" s="504">
        <v>5974</v>
      </c>
      <c r="AA44" s="504"/>
      <c r="AB44" s="504"/>
      <c r="AC44" s="504"/>
      <c r="AD44" s="504"/>
      <c r="AE44" s="504">
        <v>3211</v>
      </c>
      <c r="AF44" s="504"/>
      <c r="AG44" s="504"/>
      <c r="AH44" s="504"/>
      <c r="AI44" s="504">
        <v>2763</v>
      </c>
      <c r="AJ44" s="504"/>
      <c r="AK44" s="504"/>
      <c r="AL44" s="504"/>
      <c r="AM44" s="504">
        <v>4894</v>
      </c>
      <c r="AN44" s="504"/>
      <c r="AO44" s="504"/>
      <c r="AP44" s="504"/>
      <c r="AQ44" s="504">
        <v>2684</v>
      </c>
      <c r="AR44" s="504"/>
      <c r="AS44" s="504"/>
      <c r="AT44" s="504"/>
      <c r="AU44" s="504">
        <v>2210</v>
      </c>
      <c r="AV44" s="504"/>
      <c r="AW44" s="504"/>
      <c r="AX44" s="504"/>
      <c r="AY44" s="504">
        <v>4888</v>
      </c>
      <c r="AZ44" s="504"/>
      <c r="BA44" s="504"/>
      <c r="BB44" s="504"/>
      <c r="BC44" s="504">
        <v>2684</v>
      </c>
      <c r="BD44" s="504"/>
      <c r="BE44" s="504"/>
      <c r="BF44" s="504"/>
      <c r="BG44" s="504">
        <v>2204</v>
      </c>
      <c r="BH44" s="504"/>
      <c r="BI44" s="504"/>
      <c r="BJ44" s="504"/>
    </row>
    <row r="45" spans="2:62" ht="6.95" customHeight="1">
      <c r="B45" s="13"/>
      <c r="C45" s="13"/>
      <c r="D45" s="13"/>
      <c r="E45" s="13"/>
      <c r="F45" s="13"/>
      <c r="G45" s="13"/>
      <c r="H45" s="13"/>
      <c r="I45" s="13"/>
      <c r="J45" s="274"/>
    </row>
    <row r="46" spans="2:62">
      <c r="B46" s="13"/>
      <c r="C46" s="619" t="s">
        <v>4</v>
      </c>
      <c r="D46" s="619"/>
      <c r="E46" s="619"/>
      <c r="F46" s="491">
        <v>20</v>
      </c>
      <c r="G46" s="491"/>
      <c r="H46" s="491" t="s">
        <v>5</v>
      </c>
      <c r="I46" s="491"/>
      <c r="J46" s="274"/>
      <c r="K46" s="504">
        <v>5990</v>
      </c>
      <c r="L46" s="504"/>
      <c r="M46" s="504"/>
      <c r="N46" s="504"/>
      <c r="O46" s="504"/>
      <c r="P46" s="504">
        <v>3070</v>
      </c>
      <c r="Q46" s="504"/>
      <c r="R46" s="504"/>
      <c r="S46" s="504"/>
      <c r="T46" s="504"/>
      <c r="U46" s="504">
        <v>2920</v>
      </c>
      <c r="V46" s="504"/>
      <c r="W46" s="504"/>
      <c r="X46" s="504"/>
      <c r="Y46" s="504"/>
      <c r="Z46" s="504">
        <v>6023</v>
      </c>
      <c r="AA46" s="504"/>
      <c r="AB46" s="504"/>
      <c r="AC46" s="504"/>
      <c r="AD46" s="504"/>
      <c r="AE46" s="504">
        <v>3086</v>
      </c>
      <c r="AF46" s="504"/>
      <c r="AG46" s="504"/>
      <c r="AH46" s="504"/>
      <c r="AI46" s="504">
        <v>2937</v>
      </c>
      <c r="AJ46" s="504"/>
      <c r="AK46" s="504"/>
      <c r="AL46" s="504"/>
      <c r="AM46" s="504">
        <v>4926</v>
      </c>
      <c r="AN46" s="504"/>
      <c r="AO46" s="504"/>
      <c r="AP46" s="504"/>
      <c r="AQ46" s="504">
        <v>2688</v>
      </c>
      <c r="AR46" s="504"/>
      <c r="AS46" s="504"/>
      <c r="AT46" s="504"/>
      <c r="AU46" s="504">
        <v>2238</v>
      </c>
      <c r="AV46" s="504"/>
      <c r="AW46" s="504"/>
      <c r="AX46" s="504"/>
      <c r="AY46" s="504">
        <v>4957</v>
      </c>
      <c r="AZ46" s="504"/>
      <c r="BA46" s="504"/>
      <c r="BB46" s="504"/>
      <c r="BC46" s="504">
        <v>2715</v>
      </c>
      <c r="BD46" s="504"/>
      <c r="BE46" s="504"/>
      <c r="BF46" s="504"/>
      <c r="BG46" s="504">
        <v>2242</v>
      </c>
      <c r="BH46" s="504"/>
      <c r="BI46" s="504"/>
      <c r="BJ46" s="504"/>
    </row>
    <row r="47" spans="2:62">
      <c r="B47" s="13"/>
      <c r="C47" s="13"/>
      <c r="D47" s="13"/>
      <c r="E47" s="13"/>
      <c r="F47" s="491">
        <v>21</v>
      </c>
      <c r="G47" s="491"/>
      <c r="H47" s="13"/>
      <c r="I47" s="13"/>
      <c r="J47" s="274"/>
      <c r="K47" s="504">
        <v>6019</v>
      </c>
      <c r="L47" s="504"/>
      <c r="M47" s="504"/>
      <c r="N47" s="504"/>
      <c r="O47" s="504"/>
      <c r="P47" s="504">
        <v>3097</v>
      </c>
      <c r="Q47" s="504"/>
      <c r="R47" s="504"/>
      <c r="S47" s="504"/>
      <c r="T47" s="504"/>
      <c r="U47" s="504">
        <v>2922</v>
      </c>
      <c r="V47" s="504"/>
      <c r="W47" s="504"/>
      <c r="X47" s="504"/>
      <c r="Y47" s="504"/>
      <c r="Z47" s="504">
        <v>5949</v>
      </c>
      <c r="AA47" s="504"/>
      <c r="AB47" s="504"/>
      <c r="AC47" s="504"/>
      <c r="AD47" s="504"/>
      <c r="AE47" s="504">
        <v>3058</v>
      </c>
      <c r="AF47" s="504"/>
      <c r="AG47" s="504"/>
      <c r="AH47" s="504"/>
      <c r="AI47" s="504">
        <v>2891</v>
      </c>
      <c r="AJ47" s="504"/>
      <c r="AK47" s="504"/>
      <c r="AL47" s="504"/>
      <c r="AM47" s="504">
        <v>4890</v>
      </c>
      <c r="AN47" s="504"/>
      <c r="AO47" s="504"/>
      <c r="AP47" s="504"/>
      <c r="AQ47" s="504">
        <v>2766</v>
      </c>
      <c r="AR47" s="504"/>
      <c r="AS47" s="504"/>
      <c r="AT47" s="504"/>
      <c r="AU47" s="504">
        <v>2124</v>
      </c>
      <c r="AV47" s="504"/>
      <c r="AW47" s="504"/>
      <c r="AX47" s="504"/>
      <c r="AY47" s="504">
        <v>4893</v>
      </c>
      <c r="AZ47" s="504"/>
      <c r="BA47" s="504"/>
      <c r="BB47" s="504"/>
      <c r="BC47" s="504">
        <v>2764</v>
      </c>
      <c r="BD47" s="504"/>
      <c r="BE47" s="504"/>
      <c r="BF47" s="504"/>
      <c r="BG47" s="504">
        <v>2129</v>
      </c>
      <c r="BH47" s="504"/>
      <c r="BI47" s="504"/>
      <c r="BJ47" s="504"/>
    </row>
    <row r="48" spans="2:62">
      <c r="B48" s="13"/>
      <c r="C48" s="13"/>
      <c r="D48" s="13"/>
      <c r="E48" s="13"/>
      <c r="F48" s="491">
        <v>22</v>
      </c>
      <c r="G48" s="491"/>
      <c r="H48" s="13"/>
      <c r="I48" s="13"/>
      <c r="J48" s="274"/>
      <c r="K48" s="504">
        <v>6135</v>
      </c>
      <c r="L48" s="504"/>
      <c r="M48" s="504"/>
      <c r="N48" s="504"/>
      <c r="O48" s="504"/>
      <c r="P48" s="504">
        <v>3110</v>
      </c>
      <c r="Q48" s="504"/>
      <c r="R48" s="504"/>
      <c r="S48" s="504"/>
      <c r="T48" s="504"/>
      <c r="U48" s="504">
        <v>3025</v>
      </c>
      <c r="V48" s="504"/>
      <c r="W48" s="504"/>
      <c r="X48" s="504"/>
      <c r="Y48" s="504"/>
      <c r="Z48" s="504">
        <v>6099</v>
      </c>
      <c r="AA48" s="504"/>
      <c r="AB48" s="504"/>
      <c r="AC48" s="504"/>
      <c r="AD48" s="504"/>
      <c r="AE48" s="504">
        <v>3098</v>
      </c>
      <c r="AF48" s="504"/>
      <c r="AG48" s="504"/>
      <c r="AH48" s="504"/>
      <c r="AI48" s="504">
        <v>3001</v>
      </c>
      <c r="AJ48" s="504"/>
      <c r="AK48" s="504"/>
      <c r="AL48" s="504"/>
      <c r="AM48" s="504">
        <v>5266</v>
      </c>
      <c r="AN48" s="504"/>
      <c r="AO48" s="504"/>
      <c r="AP48" s="504"/>
      <c r="AQ48" s="504">
        <v>2868</v>
      </c>
      <c r="AR48" s="504"/>
      <c r="AS48" s="504"/>
      <c r="AT48" s="504"/>
      <c r="AU48" s="504">
        <v>2398</v>
      </c>
      <c r="AV48" s="504"/>
      <c r="AW48" s="504"/>
      <c r="AX48" s="504"/>
      <c r="AY48" s="504">
        <v>5219</v>
      </c>
      <c r="AZ48" s="504"/>
      <c r="BA48" s="504"/>
      <c r="BB48" s="504"/>
      <c r="BC48" s="504">
        <v>2848</v>
      </c>
      <c r="BD48" s="504"/>
      <c r="BE48" s="504"/>
      <c r="BF48" s="504"/>
      <c r="BG48" s="504">
        <v>2371</v>
      </c>
      <c r="BH48" s="504"/>
      <c r="BI48" s="504"/>
      <c r="BJ48" s="504"/>
    </row>
    <row r="49" spans="2:69">
      <c r="B49" s="13"/>
      <c r="C49" s="13"/>
      <c r="D49" s="13"/>
      <c r="E49" s="13"/>
      <c r="F49" s="491">
        <v>23</v>
      </c>
      <c r="G49" s="491"/>
      <c r="H49" s="13"/>
      <c r="I49" s="13"/>
      <c r="J49" s="274"/>
      <c r="K49" s="504">
        <v>5954</v>
      </c>
      <c r="L49" s="504"/>
      <c r="M49" s="504"/>
      <c r="N49" s="504"/>
      <c r="O49" s="504"/>
      <c r="P49" s="504">
        <v>3067</v>
      </c>
      <c r="Q49" s="504"/>
      <c r="R49" s="504"/>
      <c r="S49" s="504"/>
      <c r="T49" s="504"/>
      <c r="U49" s="504">
        <v>2887</v>
      </c>
      <c r="V49" s="504"/>
      <c r="W49" s="504"/>
      <c r="X49" s="504"/>
      <c r="Y49" s="504"/>
      <c r="Z49" s="504">
        <v>5909</v>
      </c>
      <c r="AA49" s="504"/>
      <c r="AB49" s="504"/>
      <c r="AC49" s="504"/>
      <c r="AD49" s="504"/>
      <c r="AE49" s="504">
        <v>3050</v>
      </c>
      <c r="AF49" s="504"/>
      <c r="AG49" s="504"/>
      <c r="AH49" s="504"/>
      <c r="AI49" s="504">
        <v>2859</v>
      </c>
      <c r="AJ49" s="504"/>
      <c r="AK49" s="504"/>
      <c r="AL49" s="504"/>
      <c r="AM49" s="504">
        <v>5326</v>
      </c>
      <c r="AN49" s="504"/>
      <c r="AO49" s="504"/>
      <c r="AP49" s="504"/>
      <c r="AQ49" s="504">
        <v>2998</v>
      </c>
      <c r="AR49" s="504"/>
      <c r="AS49" s="504"/>
      <c r="AT49" s="504"/>
      <c r="AU49" s="504">
        <v>2328</v>
      </c>
      <c r="AV49" s="504"/>
      <c r="AW49" s="504"/>
      <c r="AX49" s="504"/>
      <c r="AY49" s="504">
        <v>5334</v>
      </c>
      <c r="AZ49" s="504"/>
      <c r="BA49" s="504"/>
      <c r="BB49" s="504"/>
      <c r="BC49" s="504">
        <v>2984</v>
      </c>
      <c r="BD49" s="504"/>
      <c r="BE49" s="504"/>
      <c r="BF49" s="504"/>
      <c r="BG49" s="504">
        <v>2350</v>
      </c>
      <c r="BH49" s="504"/>
      <c r="BI49" s="504"/>
      <c r="BJ49" s="504"/>
    </row>
    <row r="50" spans="2:69">
      <c r="B50" s="13"/>
      <c r="C50" s="13"/>
      <c r="D50" s="13"/>
      <c r="E50" s="13"/>
      <c r="F50" s="631">
        <v>24</v>
      </c>
      <c r="G50" s="631"/>
      <c r="H50" s="13"/>
      <c r="I50" s="13"/>
      <c r="J50" s="274"/>
      <c r="K50" s="484">
        <f>SUM(K52:O57,K59:O64)</f>
        <v>5967</v>
      </c>
      <c r="L50" s="484"/>
      <c r="M50" s="484"/>
      <c r="N50" s="484"/>
      <c r="O50" s="484"/>
      <c r="P50" s="484">
        <f>SUM(P52:T57,P59:T64)</f>
        <v>3115</v>
      </c>
      <c r="Q50" s="484"/>
      <c r="R50" s="484"/>
      <c r="S50" s="484"/>
      <c r="T50" s="484"/>
      <c r="U50" s="484">
        <f>SUM(U52:Y57,U59:Y64)</f>
        <v>2852</v>
      </c>
      <c r="V50" s="484"/>
      <c r="W50" s="484"/>
      <c r="X50" s="484"/>
      <c r="Y50" s="484"/>
      <c r="Z50" s="484">
        <f>SUM(Z52:AD64)</f>
        <v>5887</v>
      </c>
      <c r="AA50" s="484"/>
      <c r="AB50" s="484"/>
      <c r="AC50" s="484"/>
      <c r="AD50" s="484"/>
      <c r="AE50" s="484">
        <v>3079</v>
      </c>
      <c r="AF50" s="484"/>
      <c r="AG50" s="484"/>
      <c r="AH50" s="484"/>
      <c r="AI50" s="484">
        <v>2808</v>
      </c>
      <c r="AJ50" s="484"/>
      <c r="AK50" s="484"/>
      <c r="AL50" s="484"/>
      <c r="AM50" s="484">
        <f>SUM(AM52:AP57,AM59:AP64)</f>
        <v>5515</v>
      </c>
      <c r="AN50" s="644"/>
      <c r="AO50" s="644"/>
      <c r="AP50" s="644"/>
      <c r="AQ50" s="484">
        <f>SUM(AQ52:AT57,AQ59:AT64)</f>
        <v>2945</v>
      </c>
      <c r="AR50" s="484"/>
      <c r="AS50" s="484"/>
      <c r="AT50" s="484"/>
      <c r="AU50" s="484">
        <f>SUM(AU52:AX57,AU59:AX64)</f>
        <v>2570</v>
      </c>
      <c r="AV50" s="484"/>
      <c r="AW50" s="484"/>
      <c r="AX50" s="484"/>
      <c r="AY50" s="484">
        <f>SUM(AY52:BB64)</f>
        <v>5503</v>
      </c>
      <c r="AZ50" s="484"/>
      <c r="BA50" s="484"/>
      <c r="BB50" s="484"/>
      <c r="BC50" s="484">
        <v>2941</v>
      </c>
      <c r="BD50" s="484"/>
      <c r="BE50" s="484"/>
      <c r="BF50" s="484"/>
      <c r="BG50" s="484">
        <v>2562</v>
      </c>
      <c r="BH50" s="484"/>
      <c r="BI50" s="484"/>
      <c r="BJ50" s="484"/>
    </row>
    <row r="51" spans="2:69" ht="6.95" customHeight="1">
      <c r="B51" s="13"/>
      <c r="C51" s="13"/>
      <c r="D51" s="13"/>
      <c r="E51" s="13"/>
      <c r="F51" s="13"/>
      <c r="G51" s="13"/>
      <c r="H51" s="13"/>
      <c r="I51" s="13"/>
      <c r="J51" s="274"/>
      <c r="AM51" s="15"/>
      <c r="AN51" s="15"/>
      <c r="AO51" s="15"/>
      <c r="AP51" s="15"/>
      <c r="AQ51" s="15"/>
      <c r="AS51" s="15"/>
      <c r="AT51" s="15"/>
      <c r="AU51" s="15"/>
      <c r="AW51" s="15"/>
      <c r="AX51" s="15"/>
    </row>
    <row r="52" spans="2:69" s="421" customFormat="1">
      <c r="B52" s="430"/>
      <c r="C52" s="619" t="s">
        <v>389</v>
      </c>
      <c r="D52" s="619"/>
      <c r="E52" s="619"/>
      <c r="F52" s="619"/>
      <c r="G52" s="619"/>
      <c r="H52" s="619"/>
      <c r="I52" s="619"/>
      <c r="J52" s="420"/>
      <c r="K52" s="504">
        <f t="shared" ref="K52:K57" si="6">SUM(P52,U52)</f>
        <v>520</v>
      </c>
      <c r="L52" s="504"/>
      <c r="M52" s="504"/>
      <c r="N52" s="504"/>
      <c r="O52" s="504"/>
      <c r="P52" s="643">
        <v>261</v>
      </c>
      <c r="Q52" s="643"/>
      <c r="R52" s="643"/>
      <c r="S52" s="643"/>
      <c r="T52" s="643"/>
      <c r="U52" s="643">
        <v>259</v>
      </c>
      <c r="V52" s="643"/>
      <c r="W52" s="643"/>
      <c r="X52" s="643"/>
      <c r="Y52" s="643"/>
      <c r="Z52" s="643">
        <v>496</v>
      </c>
      <c r="AA52" s="643"/>
      <c r="AB52" s="643"/>
      <c r="AC52" s="643"/>
      <c r="AD52" s="643"/>
      <c r="AE52" s="645" t="s">
        <v>59</v>
      </c>
      <c r="AF52" s="645"/>
      <c r="AG52" s="645"/>
      <c r="AH52" s="645"/>
      <c r="AI52" s="645" t="s">
        <v>59</v>
      </c>
      <c r="AJ52" s="645"/>
      <c r="AK52" s="645"/>
      <c r="AL52" s="645"/>
      <c r="AM52" s="504">
        <f t="shared" ref="AM52:AM57" si="7">SUM(AQ52,AU52)</f>
        <v>567</v>
      </c>
      <c r="AN52" s="646"/>
      <c r="AO52" s="646"/>
      <c r="AP52" s="646"/>
      <c r="AQ52" s="504">
        <v>295</v>
      </c>
      <c r="AR52" s="504"/>
      <c r="AS52" s="504"/>
      <c r="AT52" s="504"/>
      <c r="AU52" s="504">
        <v>272</v>
      </c>
      <c r="AV52" s="504"/>
      <c r="AW52" s="504"/>
      <c r="AX52" s="504"/>
      <c r="AY52" s="504">
        <v>500</v>
      </c>
      <c r="AZ52" s="504"/>
      <c r="BA52" s="504"/>
      <c r="BB52" s="504"/>
      <c r="BC52" s="645" t="s">
        <v>59</v>
      </c>
      <c r="BD52" s="645"/>
      <c r="BE52" s="645"/>
      <c r="BF52" s="645"/>
      <c r="BG52" s="645" t="s">
        <v>59</v>
      </c>
      <c r="BH52" s="645"/>
      <c r="BI52" s="645"/>
      <c r="BJ52" s="645"/>
      <c r="BL52" s="6"/>
      <c r="BM52" s="6"/>
      <c r="BN52" s="6"/>
      <c r="BO52" s="6"/>
      <c r="BP52" s="6"/>
      <c r="BQ52" s="6"/>
    </row>
    <row r="53" spans="2:69" s="421" customFormat="1">
      <c r="B53" s="430"/>
      <c r="C53" s="619" t="s">
        <v>547</v>
      </c>
      <c r="D53" s="619"/>
      <c r="E53" s="619"/>
      <c r="F53" s="619"/>
      <c r="G53" s="619"/>
      <c r="H53" s="619"/>
      <c r="I53" s="619"/>
      <c r="J53" s="420"/>
      <c r="K53" s="504">
        <f t="shared" si="6"/>
        <v>491</v>
      </c>
      <c r="L53" s="504"/>
      <c r="M53" s="504"/>
      <c r="N53" s="504"/>
      <c r="O53" s="504"/>
      <c r="P53" s="643">
        <v>270</v>
      </c>
      <c r="Q53" s="643"/>
      <c r="R53" s="643"/>
      <c r="S53" s="643"/>
      <c r="T53" s="643"/>
      <c r="U53" s="643">
        <v>221</v>
      </c>
      <c r="V53" s="643"/>
      <c r="W53" s="643"/>
      <c r="X53" s="643"/>
      <c r="Y53" s="643"/>
      <c r="Z53" s="643">
        <v>464</v>
      </c>
      <c r="AA53" s="643"/>
      <c r="AB53" s="643"/>
      <c r="AC53" s="643"/>
      <c r="AD53" s="643"/>
      <c r="AE53" s="645" t="s">
        <v>59</v>
      </c>
      <c r="AF53" s="645"/>
      <c r="AG53" s="645"/>
      <c r="AH53" s="645"/>
      <c r="AI53" s="645" t="s">
        <v>59</v>
      </c>
      <c r="AJ53" s="645"/>
      <c r="AK53" s="645"/>
      <c r="AL53" s="645"/>
      <c r="AM53" s="504">
        <f t="shared" si="7"/>
        <v>511</v>
      </c>
      <c r="AN53" s="646"/>
      <c r="AO53" s="646"/>
      <c r="AP53" s="646"/>
      <c r="AQ53" s="504">
        <v>276</v>
      </c>
      <c r="AR53" s="504"/>
      <c r="AS53" s="504"/>
      <c r="AT53" s="504"/>
      <c r="AU53" s="504">
        <v>235</v>
      </c>
      <c r="AV53" s="504"/>
      <c r="AW53" s="504"/>
      <c r="AX53" s="504"/>
      <c r="AY53" s="504">
        <v>513</v>
      </c>
      <c r="AZ53" s="504"/>
      <c r="BA53" s="504"/>
      <c r="BB53" s="504"/>
      <c r="BC53" s="645" t="s">
        <v>59</v>
      </c>
      <c r="BD53" s="645"/>
      <c r="BE53" s="645"/>
      <c r="BF53" s="645"/>
      <c r="BG53" s="645" t="s">
        <v>59</v>
      </c>
      <c r="BH53" s="645"/>
      <c r="BI53" s="645"/>
      <c r="BJ53" s="645"/>
      <c r="BL53" s="6"/>
      <c r="BM53" s="6"/>
      <c r="BN53" s="6"/>
      <c r="BO53" s="6"/>
      <c r="BP53" s="6"/>
      <c r="BQ53" s="6"/>
    </row>
    <row r="54" spans="2:69" s="421" customFormat="1">
      <c r="B54" s="430"/>
      <c r="C54" s="619" t="s">
        <v>548</v>
      </c>
      <c r="D54" s="619"/>
      <c r="E54" s="619"/>
      <c r="F54" s="619"/>
      <c r="G54" s="619"/>
      <c r="H54" s="619"/>
      <c r="I54" s="619"/>
      <c r="J54" s="420"/>
      <c r="K54" s="504">
        <f t="shared" si="6"/>
        <v>458</v>
      </c>
      <c r="L54" s="504"/>
      <c r="M54" s="504"/>
      <c r="N54" s="504"/>
      <c r="O54" s="504"/>
      <c r="P54" s="643">
        <v>225</v>
      </c>
      <c r="Q54" s="643"/>
      <c r="R54" s="643"/>
      <c r="S54" s="643"/>
      <c r="T54" s="643"/>
      <c r="U54" s="643">
        <v>233</v>
      </c>
      <c r="V54" s="643"/>
      <c r="W54" s="643"/>
      <c r="X54" s="643"/>
      <c r="Y54" s="643"/>
      <c r="Z54" s="643">
        <v>425</v>
      </c>
      <c r="AA54" s="643"/>
      <c r="AB54" s="643"/>
      <c r="AC54" s="643"/>
      <c r="AD54" s="643"/>
      <c r="AE54" s="645" t="s">
        <v>59</v>
      </c>
      <c r="AF54" s="645"/>
      <c r="AG54" s="645"/>
      <c r="AH54" s="645"/>
      <c r="AI54" s="645" t="s">
        <v>59</v>
      </c>
      <c r="AJ54" s="645"/>
      <c r="AK54" s="645"/>
      <c r="AL54" s="645"/>
      <c r="AM54" s="504">
        <f t="shared" si="7"/>
        <v>467</v>
      </c>
      <c r="AN54" s="646"/>
      <c r="AO54" s="646"/>
      <c r="AP54" s="646"/>
      <c r="AQ54" s="504">
        <v>239</v>
      </c>
      <c r="AR54" s="504"/>
      <c r="AS54" s="504"/>
      <c r="AT54" s="504"/>
      <c r="AU54" s="504">
        <v>228</v>
      </c>
      <c r="AV54" s="504"/>
      <c r="AW54" s="504"/>
      <c r="AX54" s="504"/>
      <c r="AY54" s="504">
        <v>489</v>
      </c>
      <c r="AZ54" s="504"/>
      <c r="BA54" s="504"/>
      <c r="BB54" s="504"/>
      <c r="BC54" s="645" t="s">
        <v>59</v>
      </c>
      <c r="BD54" s="645"/>
      <c r="BE54" s="645"/>
      <c r="BF54" s="645"/>
      <c r="BG54" s="645" t="s">
        <v>59</v>
      </c>
      <c r="BH54" s="645"/>
      <c r="BI54" s="645"/>
      <c r="BJ54" s="645"/>
      <c r="BL54" s="6"/>
      <c r="BM54" s="6"/>
      <c r="BN54" s="6"/>
      <c r="BO54" s="6"/>
      <c r="BP54" s="6"/>
      <c r="BQ54" s="6"/>
    </row>
    <row r="55" spans="2:69" s="421" customFormat="1">
      <c r="B55" s="430"/>
      <c r="C55" s="619" t="s">
        <v>549</v>
      </c>
      <c r="D55" s="619"/>
      <c r="E55" s="619"/>
      <c r="F55" s="619"/>
      <c r="G55" s="619"/>
      <c r="H55" s="619"/>
      <c r="I55" s="619"/>
      <c r="J55" s="420"/>
      <c r="K55" s="504">
        <f t="shared" si="6"/>
        <v>393</v>
      </c>
      <c r="L55" s="504"/>
      <c r="M55" s="504"/>
      <c r="N55" s="504"/>
      <c r="O55" s="504"/>
      <c r="P55" s="643">
        <v>220</v>
      </c>
      <c r="Q55" s="643"/>
      <c r="R55" s="643"/>
      <c r="S55" s="643"/>
      <c r="T55" s="643"/>
      <c r="U55" s="643">
        <v>173</v>
      </c>
      <c r="V55" s="643"/>
      <c r="W55" s="643"/>
      <c r="X55" s="643"/>
      <c r="Y55" s="643"/>
      <c r="Z55" s="643">
        <v>460</v>
      </c>
      <c r="AA55" s="643"/>
      <c r="AB55" s="643"/>
      <c r="AC55" s="643"/>
      <c r="AD55" s="643"/>
      <c r="AE55" s="645" t="s">
        <v>59</v>
      </c>
      <c r="AF55" s="645"/>
      <c r="AG55" s="645"/>
      <c r="AH55" s="645"/>
      <c r="AI55" s="645" t="s">
        <v>59</v>
      </c>
      <c r="AJ55" s="645"/>
      <c r="AK55" s="645"/>
      <c r="AL55" s="645"/>
      <c r="AM55" s="504">
        <f t="shared" si="7"/>
        <v>441</v>
      </c>
      <c r="AN55" s="646"/>
      <c r="AO55" s="646"/>
      <c r="AP55" s="646"/>
      <c r="AQ55" s="504">
        <v>232</v>
      </c>
      <c r="AR55" s="504"/>
      <c r="AS55" s="504"/>
      <c r="AT55" s="504"/>
      <c r="AU55" s="504">
        <v>209</v>
      </c>
      <c r="AV55" s="504"/>
      <c r="AW55" s="504"/>
      <c r="AX55" s="504"/>
      <c r="AY55" s="504">
        <v>462</v>
      </c>
      <c r="AZ55" s="504"/>
      <c r="BA55" s="504"/>
      <c r="BB55" s="504"/>
      <c r="BC55" s="645" t="s">
        <v>59</v>
      </c>
      <c r="BD55" s="645"/>
      <c r="BE55" s="645"/>
      <c r="BF55" s="645"/>
      <c r="BG55" s="645" t="s">
        <v>59</v>
      </c>
      <c r="BH55" s="645"/>
      <c r="BI55" s="645"/>
      <c r="BJ55" s="645"/>
      <c r="BL55" s="6"/>
      <c r="BM55" s="6"/>
      <c r="BN55" s="6"/>
      <c r="BO55" s="6"/>
      <c r="BP55" s="6"/>
      <c r="BQ55" s="6"/>
    </row>
    <row r="56" spans="2:69" s="421" customFormat="1">
      <c r="B56" s="430"/>
      <c r="C56" s="619" t="s">
        <v>550</v>
      </c>
      <c r="D56" s="619"/>
      <c r="E56" s="619"/>
      <c r="F56" s="619"/>
      <c r="G56" s="619"/>
      <c r="H56" s="619"/>
      <c r="I56" s="619"/>
      <c r="J56" s="420"/>
      <c r="K56" s="504">
        <f t="shared" si="6"/>
        <v>551</v>
      </c>
      <c r="L56" s="504"/>
      <c r="M56" s="504"/>
      <c r="N56" s="504"/>
      <c r="O56" s="504"/>
      <c r="P56" s="643">
        <v>304</v>
      </c>
      <c r="Q56" s="643"/>
      <c r="R56" s="643"/>
      <c r="S56" s="643"/>
      <c r="T56" s="643"/>
      <c r="U56" s="643">
        <v>247</v>
      </c>
      <c r="V56" s="643"/>
      <c r="W56" s="643"/>
      <c r="X56" s="643"/>
      <c r="Y56" s="643"/>
      <c r="Z56" s="643">
        <v>508</v>
      </c>
      <c r="AA56" s="643"/>
      <c r="AB56" s="643"/>
      <c r="AC56" s="643"/>
      <c r="AD56" s="643"/>
      <c r="AE56" s="645" t="s">
        <v>59</v>
      </c>
      <c r="AF56" s="645"/>
      <c r="AG56" s="645"/>
      <c r="AH56" s="645"/>
      <c r="AI56" s="645" t="s">
        <v>59</v>
      </c>
      <c r="AJ56" s="645"/>
      <c r="AK56" s="645"/>
      <c r="AL56" s="645"/>
      <c r="AM56" s="504">
        <f t="shared" si="7"/>
        <v>445</v>
      </c>
      <c r="AN56" s="646"/>
      <c r="AO56" s="646"/>
      <c r="AP56" s="646"/>
      <c r="AQ56" s="504">
        <v>227</v>
      </c>
      <c r="AR56" s="504"/>
      <c r="AS56" s="504"/>
      <c r="AT56" s="504"/>
      <c r="AU56" s="504">
        <v>218</v>
      </c>
      <c r="AV56" s="504"/>
      <c r="AW56" s="504"/>
      <c r="AX56" s="504"/>
      <c r="AY56" s="504">
        <v>403</v>
      </c>
      <c r="AZ56" s="504"/>
      <c r="BA56" s="504"/>
      <c r="BB56" s="504"/>
      <c r="BC56" s="645" t="s">
        <v>59</v>
      </c>
      <c r="BD56" s="645"/>
      <c r="BE56" s="645"/>
      <c r="BF56" s="645"/>
      <c r="BG56" s="645" t="s">
        <v>59</v>
      </c>
      <c r="BH56" s="645"/>
      <c r="BI56" s="645"/>
      <c r="BJ56" s="645"/>
      <c r="BL56" s="6"/>
      <c r="BM56" s="6"/>
      <c r="BN56" s="6"/>
      <c r="BO56" s="6"/>
      <c r="BP56" s="6"/>
      <c r="BQ56" s="6"/>
    </row>
    <row r="57" spans="2:69" s="421" customFormat="1">
      <c r="B57" s="430"/>
      <c r="C57" s="619" t="s">
        <v>551</v>
      </c>
      <c r="D57" s="619"/>
      <c r="E57" s="619"/>
      <c r="F57" s="619"/>
      <c r="G57" s="619"/>
      <c r="H57" s="619"/>
      <c r="I57" s="619"/>
      <c r="J57" s="420"/>
      <c r="K57" s="504">
        <f t="shared" si="6"/>
        <v>483</v>
      </c>
      <c r="L57" s="504"/>
      <c r="M57" s="504"/>
      <c r="N57" s="504"/>
      <c r="O57" s="504"/>
      <c r="P57" s="643">
        <v>240</v>
      </c>
      <c r="Q57" s="643"/>
      <c r="R57" s="643"/>
      <c r="S57" s="643"/>
      <c r="T57" s="643"/>
      <c r="U57" s="643">
        <v>243</v>
      </c>
      <c r="V57" s="643"/>
      <c r="W57" s="643"/>
      <c r="X57" s="643"/>
      <c r="Y57" s="643"/>
      <c r="Z57" s="643">
        <v>482</v>
      </c>
      <c r="AA57" s="643"/>
      <c r="AB57" s="643"/>
      <c r="AC57" s="643"/>
      <c r="AD57" s="643"/>
      <c r="AE57" s="645" t="s">
        <v>59</v>
      </c>
      <c r="AF57" s="645"/>
      <c r="AG57" s="645"/>
      <c r="AH57" s="645"/>
      <c r="AI57" s="645" t="s">
        <v>59</v>
      </c>
      <c r="AJ57" s="645"/>
      <c r="AK57" s="645"/>
      <c r="AL57" s="645"/>
      <c r="AM57" s="504">
        <f t="shared" si="7"/>
        <v>369</v>
      </c>
      <c r="AN57" s="646"/>
      <c r="AO57" s="646"/>
      <c r="AP57" s="646"/>
      <c r="AQ57" s="504">
        <v>209</v>
      </c>
      <c r="AR57" s="504"/>
      <c r="AS57" s="504"/>
      <c r="AT57" s="504"/>
      <c r="AU57" s="504">
        <v>160</v>
      </c>
      <c r="AV57" s="504"/>
      <c r="AW57" s="504"/>
      <c r="AX57" s="504"/>
      <c r="AY57" s="504">
        <v>382</v>
      </c>
      <c r="AZ57" s="504"/>
      <c r="BA57" s="504"/>
      <c r="BB57" s="504"/>
      <c r="BC57" s="645" t="s">
        <v>59</v>
      </c>
      <c r="BD57" s="645"/>
      <c r="BE57" s="645"/>
      <c r="BF57" s="645"/>
      <c r="BG57" s="645" t="s">
        <v>59</v>
      </c>
      <c r="BH57" s="645"/>
      <c r="BI57" s="645"/>
      <c r="BJ57" s="645"/>
      <c r="BL57" s="6"/>
      <c r="BM57" s="6"/>
      <c r="BN57" s="6"/>
      <c r="BO57" s="6"/>
      <c r="BP57" s="6"/>
      <c r="BQ57" s="6"/>
    </row>
    <row r="58" spans="2:69" s="421" customFormat="1" ht="6.95" customHeight="1">
      <c r="B58" s="430"/>
      <c r="C58" s="430"/>
      <c r="D58" s="430"/>
      <c r="E58" s="430"/>
      <c r="F58" s="430"/>
      <c r="G58" s="430"/>
      <c r="H58" s="430"/>
      <c r="I58" s="430"/>
      <c r="J58" s="420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M58" s="432"/>
      <c r="AN58" s="432"/>
      <c r="AO58" s="432"/>
      <c r="AP58" s="432"/>
      <c r="AQ58" s="432"/>
      <c r="AS58" s="432"/>
      <c r="AT58" s="432"/>
      <c r="AU58" s="432"/>
      <c r="AW58" s="432"/>
      <c r="AX58" s="432"/>
      <c r="BL58" s="431"/>
      <c r="BM58" s="431"/>
      <c r="BN58" s="431"/>
      <c r="BO58" s="431"/>
      <c r="BP58" s="431"/>
      <c r="BQ58" s="431"/>
    </row>
    <row r="59" spans="2:69" s="421" customFormat="1">
      <c r="B59" s="430"/>
      <c r="C59" s="633" t="s">
        <v>552</v>
      </c>
      <c r="D59" s="619"/>
      <c r="E59" s="619"/>
      <c r="F59" s="619"/>
      <c r="G59" s="619"/>
      <c r="H59" s="619"/>
      <c r="I59" s="619"/>
      <c r="J59" s="420"/>
      <c r="K59" s="504">
        <f t="shared" ref="K59:K64" si="8">SUM(P59,U59)</f>
        <v>507</v>
      </c>
      <c r="L59" s="504"/>
      <c r="M59" s="504"/>
      <c r="N59" s="504"/>
      <c r="O59" s="504"/>
      <c r="P59" s="643">
        <v>264</v>
      </c>
      <c r="Q59" s="643"/>
      <c r="R59" s="643"/>
      <c r="S59" s="643"/>
      <c r="T59" s="643"/>
      <c r="U59" s="643">
        <v>243</v>
      </c>
      <c r="V59" s="643"/>
      <c r="W59" s="643"/>
      <c r="X59" s="643"/>
      <c r="Y59" s="643"/>
      <c r="Z59" s="643">
        <v>540</v>
      </c>
      <c r="AA59" s="643"/>
      <c r="AB59" s="643"/>
      <c r="AC59" s="643"/>
      <c r="AD59" s="643"/>
      <c r="AE59" s="645" t="s">
        <v>59</v>
      </c>
      <c r="AF59" s="645"/>
      <c r="AG59" s="645"/>
      <c r="AH59" s="645"/>
      <c r="AI59" s="645" t="s">
        <v>59</v>
      </c>
      <c r="AJ59" s="645"/>
      <c r="AK59" s="645"/>
      <c r="AL59" s="645"/>
      <c r="AM59" s="504">
        <f t="shared" ref="AM59:AM64" si="9">SUM(AQ59,AU59)</f>
        <v>452</v>
      </c>
      <c r="AN59" s="646"/>
      <c r="AO59" s="646"/>
      <c r="AP59" s="646"/>
      <c r="AQ59" s="504">
        <v>231</v>
      </c>
      <c r="AR59" s="504"/>
      <c r="AS59" s="504"/>
      <c r="AT59" s="504"/>
      <c r="AU59" s="504">
        <v>221</v>
      </c>
      <c r="AV59" s="504"/>
      <c r="AW59" s="504"/>
      <c r="AX59" s="504"/>
      <c r="AY59" s="504">
        <v>434</v>
      </c>
      <c r="AZ59" s="504"/>
      <c r="BA59" s="504"/>
      <c r="BB59" s="504"/>
      <c r="BC59" s="645" t="s">
        <v>59</v>
      </c>
      <c r="BD59" s="645"/>
      <c r="BE59" s="645"/>
      <c r="BF59" s="645"/>
      <c r="BG59" s="645" t="s">
        <v>59</v>
      </c>
      <c r="BH59" s="645"/>
      <c r="BI59" s="645"/>
      <c r="BJ59" s="645"/>
      <c r="BL59" s="6"/>
      <c r="BM59" s="6"/>
      <c r="BN59" s="6"/>
      <c r="BO59" s="6"/>
      <c r="BP59" s="6"/>
      <c r="BQ59" s="6"/>
    </row>
    <row r="60" spans="2:69" s="421" customFormat="1">
      <c r="B60" s="430"/>
      <c r="C60" s="619" t="s">
        <v>553</v>
      </c>
      <c r="D60" s="619"/>
      <c r="E60" s="619"/>
      <c r="F60" s="619"/>
      <c r="G60" s="619"/>
      <c r="H60" s="619"/>
      <c r="I60" s="619"/>
      <c r="J60" s="420"/>
      <c r="K60" s="504">
        <f t="shared" si="8"/>
        <v>590</v>
      </c>
      <c r="L60" s="504"/>
      <c r="M60" s="504"/>
      <c r="N60" s="504"/>
      <c r="O60" s="504"/>
      <c r="P60" s="643">
        <v>320</v>
      </c>
      <c r="Q60" s="643"/>
      <c r="R60" s="643"/>
      <c r="S60" s="643"/>
      <c r="T60" s="643"/>
      <c r="U60" s="643">
        <v>270</v>
      </c>
      <c r="V60" s="643"/>
      <c r="W60" s="643"/>
      <c r="X60" s="643"/>
      <c r="Y60" s="643"/>
      <c r="Z60" s="643">
        <v>548</v>
      </c>
      <c r="AA60" s="643"/>
      <c r="AB60" s="643"/>
      <c r="AC60" s="643"/>
      <c r="AD60" s="643"/>
      <c r="AE60" s="645" t="s">
        <v>59</v>
      </c>
      <c r="AF60" s="645"/>
      <c r="AG60" s="645"/>
      <c r="AH60" s="645"/>
      <c r="AI60" s="645" t="s">
        <v>59</v>
      </c>
      <c r="AJ60" s="645"/>
      <c r="AK60" s="645"/>
      <c r="AL60" s="645"/>
      <c r="AM60" s="504">
        <f t="shared" si="9"/>
        <v>455</v>
      </c>
      <c r="AN60" s="646"/>
      <c r="AO60" s="646"/>
      <c r="AP60" s="646"/>
      <c r="AQ60" s="504">
        <v>242</v>
      </c>
      <c r="AR60" s="504"/>
      <c r="AS60" s="504"/>
      <c r="AT60" s="504"/>
      <c r="AU60" s="504">
        <v>213</v>
      </c>
      <c r="AV60" s="504"/>
      <c r="AW60" s="504"/>
      <c r="AX60" s="504"/>
      <c r="AY60" s="504">
        <v>453</v>
      </c>
      <c r="AZ60" s="504"/>
      <c r="BA60" s="504"/>
      <c r="BB60" s="504"/>
      <c r="BC60" s="645" t="s">
        <v>59</v>
      </c>
      <c r="BD60" s="645"/>
      <c r="BE60" s="645"/>
      <c r="BF60" s="645"/>
      <c r="BG60" s="645" t="s">
        <v>59</v>
      </c>
      <c r="BH60" s="645"/>
      <c r="BI60" s="645"/>
      <c r="BJ60" s="645"/>
      <c r="BL60" s="6"/>
      <c r="BM60" s="6"/>
      <c r="BN60" s="6"/>
      <c r="BO60" s="6"/>
      <c r="BP60" s="6"/>
      <c r="BQ60" s="6"/>
    </row>
    <row r="61" spans="2:69" s="421" customFormat="1">
      <c r="B61" s="430"/>
      <c r="C61" s="619" t="s">
        <v>554</v>
      </c>
      <c r="D61" s="619"/>
      <c r="E61" s="619"/>
      <c r="F61" s="619"/>
      <c r="G61" s="619"/>
      <c r="H61" s="619"/>
      <c r="I61" s="619"/>
      <c r="J61" s="420"/>
      <c r="K61" s="504">
        <f t="shared" si="8"/>
        <v>466</v>
      </c>
      <c r="L61" s="504"/>
      <c r="M61" s="504"/>
      <c r="N61" s="504"/>
      <c r="O61" s="504"/>
      <c r="P61" s="643">
        <v>238</v>
      </c>
      <c r="Q61" s="643"/>
      <c r="R61" s="643"/>
      <c r="S61" s="643"/>
      <c r="T61" s="643"/>
      <c r="U61" s="643">
        <v>228</v>
      </c>
      <c r="V61" s="643"/>
      <c r="W61" s="643"/>
      <c r="X61" s="643"/>
      <c r="Y61" s="643"/>
      <c r="Z61" s="643">
        <v>473</v>
      </c>
      <c r="AA61" s="643"/>
      <c r="AB61" s="643"/>
      <c r="AC61" s="643"/>
      <c r="AD61" s="643"/>
      <c r="AE61" s="645" t="s">
        <v>59</v>
      </c>
      <c r="AF61" s="645"/>
      <c r="AG61" s="645"/>
      <c r="AH61" s="645"/>
      <c r="AI61" s="645" t="s">
        <v>59</v>
      </c>
      <c r="AJ61" s="645"/>
      <c r="AK61" s="645"/>
      <c r="AL61" s="645"/>
      <c r="AM61" s="504">
        <f t="shared" si="9"/>
        <v>395</v>
      </c>
      <c r="AN61" s="646"/>
      <c r="AO61" s="646"/>
      <c r="AP61" s="646"/>
      <c r="AQ61" s="504">
        <v>230</v>
      </c>
      <c r="AR61" s="504"/>
      <c r="AS61" s="504"/>
      <c r="AT61" s="504"/>
      <c r="AU61" s="504">
        <v>165</v>
      </c>
      <c r="AV61" s="504"/>
      <c r="AW61" s="504"/>
      <c r="AX61" s="504"/>
      <c r="AY61" s="504">
        <v>420</v>
      </c>
      <c r="AZ61" s="504"/>
      <c r="BA61" s="504"/>
      <c r="BB61" s="504"/>
      <c r="BC61" s="645" t="s">
        <v>59</v>
      </c>
      <c r="BD61" s="645"/>
      <c r="BE61" s="645"/>
      <c r="BF61" s="645"/>
      <c r="BG61" s="645" t="s">
        <v>59</v>
      </c>
      <c r="BH61" s="645"/>
      <c r="BI61" s="645"/>
      <c r="BJ61" s="645"/>
      <c r="BL61" s="6"/>
      <c r="BM61" s="6"/>
      <c r="BN61" s="6"/>
      <c r="BO61" s="6"/>
      <c r="BP61" s="6"/>
      <c r="BQ61" s="6"/>
    </row>
    <row r="62" spans="2:69" s="421" customFormat="1">
      <c r="B62" s="430"/>
      <c r="C62" s="619" t="s">
        <v>555</v>
      </c>
      <c r="D62" s="619"/>
      <c r="E62" s="619"/>
      <c r="F62" s="619"/>
      <c r="G62" s="619"/>
      <c r="H62" s="619"/>
      <c r="I62" s="619"/>
      <c r="J62" s="420"/>
      <c r="K62" s="504">
        <f t="shared" si="8"/>
        <v>532</v>
      </c>
      <c r="L62" s="504"/>
      <c r="M62" s="504"/>
      <c r="N62" s="504"/>
      <c r="O62" s="504"/>
      <c r="P62" s="643">
        <v>264</v>
      </c>
      <c r="Q62" s="643"/>
      <c r="R62" s="643"/>
      <c r="S62" s="643"/>
      <c r="T62" s="643"/>
      <c r="U62" s="643">
        <v>268</v>
      </c>
      <c r="V62" s="643"/>
      <c r="W62" s="643"/>
      <c r="X62" s="643"/>
      <c r="Y62" s="643"/>
      <c r="Z62" s="643">
        <v>486</v>
      </c>
      <c r="AA62" s="643"/>
      <c r="AB62" s="643"/>
      <c r="AC62" s="643"/>
      <c r="AD62" s="643"/>
      <c r="AE62" s="645" t="s">
        <v>59</v>
      </c>
      <c r="AF62" s="645"/>
      <c r="AG62" s="645"/>
      <c r="AH62" s="645"/>
      <c r="AI62" s="645" t="s">
        <v>59</v>
      </c>
      <c r="AJ62" s="645"/>
      <c r="AK62" s="645"/>
      <c r="AL62" s="645"/>
      <c r="AM62" s="504">
        <f t="shared" si="9"/>
        <v>472</v>
      </c>
      <c r="AN62" s="646"/>
      <c r="AO62" s="646"/>
      <c r="AP62" s="646"/>
      <c r="AQ62" s="504">
        <v>249</v>
      </c>
      <c r="AR62" s="504"/>
      <c r="AS62" s="504"/>
      <c r="AT62" s="504"/>
      <c r="AU62" s="504">
        <v>223</v>
      </c>
      <c r="AV62" s="504"/>
      <c r="AW62" s="504"/>
      <c r="AX62" s="504"/>
      <c r="AY62" s="504">
        <v>434</v>
      </c>
      <c r="AZ62" s="504"/>
      <c r="BA62" s="504"/>
      <c r="BB62" s="504"/>
      <c r="BC62" s="645" t="s">
        <v>59</v>
      </c>
      <c r="BD62" s="645"/>
      <c r="BE62" s="645"/>
      <c r="BF62" s="645"/>
      <c r="BG62" s="645" t="s">
        <v>59</v>
      </c>
      <c r="BH62" s="645"/>
      <c r="BI62" s="645"/>
      <c r="BJ62" s="645"/>
      <c r="BL62" s="6"/>
      <c r="BM62" s="6"/>
      <c r="BN62" s="6"/>
      <c r="BO62" s="6"/>
      <c r="BP62" s="6"/>
      <c r="BQ62" s="6"/>
    </row>
    <row r="63" spans="2:69" s="421" customFormat="1">
      <c r="B63" s="430"/>
      <c r="C63" s="619" t="s">
        <v>556</v>
      </c>
      <c r="D63" s="619"/>
      <c r="E63" s="619"/>
      <c r="F63" s="619"/>
      <c r="G63" s="619"/>
      <c r="H63" s="619"/>
      <c r="I63" s="619"/>
      <c r="J63" s="420"/>
      <c r="K63" s="504">
        <f t="shared" si="8"/>
        <v>512</v>
      </c>
      <c r="L63" s="504"/>
      <c r="M63" s="504"/>
      <c r="N63" s="504"/>
      <c r="O63" s="504"/>
      <c r="P63" s="643">
        <v>272</v>
      </c>
      <c r="Q63" s="643"/>
      <c r="R63" s="643"/>
      <c r="S63" s="643"/>
      <c r="T63" s="643"/>
      <c r="U63" s="643">
        <v>240</v>
      </c>
      <c r="V63" s="643"/>
      <c r="W63" s="643"/>
      <c r="X63" s="643"/>
      <c r="Y63" s="643"/>
      <c r="Z63" s="643">
        <v>524</v>
      </c>
      <c r="AA63" s="643"/>
      <c r="AB63" s="643"/>
      <c r="AC63" s="643"/>
      <c r="AD63" s="643"/>
      <c r="AE63" s="645" t="s">
        <v>59</v>
      </c>
      <c r="AF63" s="645"/>
      <c r="AG63" s="645"/>
      <c r="AH63" s="645"/>
      <c r="AI63" s="645" t="s">
        <v>59</v>
      </c>
      <c r="AJ63" s="645"/>
      <c r="AK63" s="645"/>
      <c r="AL63" s="645"/>
      <c r="AM63" s="504">
        <f t="shared" si="9"/>
        <v>475</v>
      </c>
      <c r="AN63" s="646"/>
      <c r="AO63" s="646"/>
      <c r="AP63" s="646"/>
      <c r="AQ63" s="504">
        <v>254</v>
      </c>
      <c r="AR63" s="504"/>
      <c r="AS63" s="504"/>
      <c r="AT63" s="504"/>
      <c r="AU63" s="504">
        <v>221</v>
      </c>
      <c r="AV63" s="504"/>
      <c r="AW63" s="504"/>
      <c r="AX63" s="504"/>
      <c r="AY63" s="504">
        <v>473</v>
      </c>
      <c r="AZ63" s="504"/>
      <c r="BA63" s="504"/>
      <c r="BB63" s="504"/>
      <c r="BC63" s="645" t="s">
        <v>59</v>
      </c>
      <c r="BD63" s="645"/>
      <c r="BE63" s="645"/>
      <c r="BF63" s="645"/>
      <c r="BG63" s="645" t="s">
        <v>59</v>
      </c>
      <c r="BH63" s="645"/>
      <c r="BI63" s="645"/>
      <c r="BJ63" s="645"/>
      <c r="BL63" s="6"/>
      <c r="BM63" s="6"/>
      <c r="BN63" s="6"/>
      <c r="BO63" s="6"/>
      <c r="BP63" s="6"/>
      <c r="BQ63" s="6"/>
    </row>
    <row r="64" spans="2:69" s="421" customFormat="1">
      <c r="B64" s="430"/>
      <c r="C64" s="619" t="s">
        <v>557</v>
      </c>
      <c r="D64" s="619"/>
      <c r="E64" s="619"/>
      <c r="F64" s="619"/>
      <c r="G64" s="619"/>
      <c r="H64" s="619"/>
      <c r="I64" s="619"/>
      <c r="J64" s="420"/>
      <c r="K64" s="504">
        <f t="shared" si="8"/>
        <v>464</v>
      </c>
      <c r="L64" s="504"/>
      <c r="M64" s="504"/>
      <c r="N64" s="504"/>
      <c r="O64" s="504"/>
      <c r="P64" s="643">
        <v>237</v>
      </c>
      <c r="Q64" s="643"/>
      <c r="R64" s="643"/>
      <c r="S64" s="643"/>
      <c r="T64" s="643"/>
      <c r="U64" s="643">
        <v>227</v>
      </c>
      <c r="V64" s="643"/>
      <c r="W64" s="643"/>
      <c r="X64" s="643"/>
      <c r="Y64" s="643"/>
      <c r="Z64" s="643">
        <v>481</v>
      </c>
      <c r="AA64" s="643"/>
      <c r="AB64" s="643"/>
      <c r="AC64" s="643"/>
      <c r="AD64" s="643"/>
      <c r="AE64" s="645" t="s">
        <v>59</v>
      </c>
      <c r="AF64" s="645"/>
      <c r="AG64" s="645"/>
      <c r="AH64" s="645"/>
      <c r="AI64" s="645" t="s">
        <v>59</v>
      </c>
      <c r="AJ64" s="645"/>
      <c r="AK64" s="645"/>
      <c r="AL64" s="645"/>
      <c r="AM64" s="504">
        <f t="shared" si="9"/>
        <v>466</v>
      </c>
      <c r="AN64" s="646"/>
      <c r="AO64" s="646"/>
      <c r="AP64" s="646"/>
      <c r="AQ64" s="504">
        <v>261</v>
      </c>
      <c r="AR64" s="504"/>
      <c r="AS64" s="504"/>
      <c r="AT64" s="504"/>
      <c r="AU64" s="504">
        <v>205</v>
      </c>
      <c r="AV64" s="504"/>
      <c r="AW64" s="504"/>
      <c r="AX64" s="504"/>
      <c r="AY64" s="504">
        <v>540</v>
      </c>
      <c r="AZ64" s="504"/>
      <c r="BA64" s="504"/>
      <c r="BB64" s="504"/>
      <c r="BC64" s="645" t="s">
        <v>59</v>
      </c>
      <c r="BD64" s="645"/>
      <c r="BE64" s="645"/>
      <c r="BF64" s="645"/>
      <c r="BG64" s="645" t="s">
        <v>59</v>
      </c>
      <c r="BH64" s="645"/>
      <c r="BI64" s="645"/>
      <c r="BJ64" s="645"/>
      <c r="BL64" s="6"/>
      <c r="BM64" s="6"/>
      <c r="BN64" s="6"/>
      <c r="BO64" s="6"/>
      <c r="BP64" s="6"/>
      <c r="BQ64" s="6"/>
    </row>
    <row r="65" spans="2:62" ht="6.95" customHeight="1">
      <c r="B65" s="1"/>
      <c r="C65" s="1"/>
      <c r="D65" s="1"/>
      <c r="E65" s="1"/>
      <c r="F65" s="1"/>
      <c r="G65" s="1"/>
      <c r="H65" s="1"/>
      <c r="I65" s="1"/>
      <c r="J65" s="27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62" ht="12" customHeight="1">
      <c r="C66" s="640" t="s">
        <v>11</v>
      </c>
      <c r="D66" s="640"/>
      <c r="E66" s="2" t="s">
        <v>12</v>
      </c>
      <c r="F66" s="641">
        <v>-1</v>
      </c>
      <c r="G66" s="641"/>
      <c r="H66" s="3" t="s">
        <v>571</v>
      </c>
    </row>
    <row r="67" spans="2:62" ht="12" customHeight="1">
      <c r="F67" s="486">
        <v>-2</v>
      </c>
      <c r="G67" s="486"/>
      <c r="H67" s="3" t="s">
        <v>13</v>
      </c>
    </row>
    <row r="68" spans="2:62" s="390" customFormat="1" ht="12" customHeight="1">
      <c r="F68" s="642">
        <v>-3</v>
      </c>
      <c r="G68" s="642"/>
      <c r="H68" s="391" t="s">
        <v>14</v>
      </c>
      <c r="AK68" s="392"/>
    </row>
    <row r="69" spans="2:62" s="390" customFormat="1" ht="12" customHeight="1">
      <c r="H69" s="391" t="s">
        <v>390</v>
      </c>
    </row>
    <row r="70" spans="2:62" s="390" customFormat="1" ht="12" customHeight="1">
      <c r="F70" s="642">
        <v>-4</v>
      </c>
      <c r="G70" s="642"/>
      <c r="H70" s="391" t="s">
        <v>560</v>
      </c>
    </row>
    <row r="71" spans="2:62" ht="12" customHeight="1">
      <c r="F71" s="486">
        <v>-5</v>
      </c>
      <c r="G71" s="486"/>
      <c r="H71" s="3" t="s">
        <v>572</v>
      </c>
    </row>
    <row r="72" spans="2:62" ht="12" customHeight="1">
      <c r="F72" s="486">
        <v>-6</v>
      </c>
      <c r="G72" s="486"/>
      <c r="H72" s="3" t="s">
        <v>15</v>
      </c>
    </row>
    <row r="73" spans="2:62" ht="12" customHeight="1">
      <c r="F73" s="388"/>
      <c r="G73" s="388"/>
      <c r="H73" s="3" t="s">
        <v>391</v>
      </c>
    </row>
    <row r="74" spans="2:62" ht="12" customHeight="1">
      <c r="B74" s="488" t="s">
        <v>16</v>
      </c>
      <c r="C74" s="488"/>
      <c r="D74" s="488"/>
      <c r="E74" s="2" t="s">
        <v>12</v>
      </c>
      <c r="F74" s="3" t="s">
        <v>573</v>
      </c>
    </row>
    <row r="75" spans="2:62" ht="12" customHeight="1">
      <c r="F75" s="3" t="s">
        <v>387</v>
      </c>
    </row>
  </sheetData>
  <mergeCells count="602">
    <mergeCell ref="F70:G70"/>
    <mergeCell ref="A1:L2"/>
    <mergeCell ref="AM62:AP62"/>
    <mergeCell ref="AQ62:AT62"/>
    <mergeCell ref="AQ64:AT64"/>
    <mergeCell ref="AU64:AX64"/>
    <mergeCell ref="AM52:AP52"/>
    <mergeCell ref="AQ52:AT52"/>
    <mergeCell ref="AM55:AP55"/>
    <mergeCell ref="AQ55:AT55"/>
    <mergeCell ref="AM59:AP59"/>
    <mergeCell ref="P63:T63"/>
    <mergeCell ref="U63:Y63"/>
    <mergeCell ref="AM63:AP63"/>
    <mergeCell ref="AQ63:AT63"/>
    <mergeCell ref="AU62:AX62"/>
    <mergeCell ref="K56:O56"/>
    <mergeCell ref="P56:T56"/>
    <mergeCell ref="U56:Y56"/>
    <mergeCell ref="AU57:AX57"/>
    <mergeCell ref="K55:O55"/>
    <mergeCell ref="U64:Y64"/>
    <mergeCell ref="AM64:AP64"/>
    <mergeCell ref="AU63:AX63"/>
    <mergeCell ref="BG64:BJ64"/>
    <mergeCell ref="AY63:BB63"/>
    <mergeCell ref="BC63:BF63"/>
    <mergeCell ref="BG63:BJ63"/>
    <mergeCell ref="BC64:BF64"/>
    <mergeCell ref="AM61:AP61"/>
    <mergeCell ref="P57:T57"/>
    <mergeCell ref="U57:Y57"/>
    <mergeCell ref="AM57:AP57"/>
    <mergeCell ref="AQ57:AT57"/>
    <mergeCell ref="BG61:BJ61"/>
    <mergeCell ref="AY57:BB57"/>
    <mergeCell ref="AY64:BB64"/>
    <mergeCell ref="Z64:AD64"/>
    <mergeCell ref="AE64:AH64"/>
    <mergeCell ref="AI64:AL64"/>
    <mergeCell ref="AE62:AH62"/>
    <mergeCell ref="AI62:AL62"/>
    <mergeCell ref="Z63:AD63"/>
    <mergeCell ref="AE63:AH63"/>
    <mergeCell ref="AI63:AL63"/>
    <mergeCell ref="AY62:BB62"/>
    <mergeCell ref="K62:O62"/>
    <mergeCell ref="P62:T62"/>
    <mergeCell ref="U62:Y62"/>
    <mergeCell ref="AY60:BB60"/>
    <mergeCell ref="BC60:BF60"/>
    <mergeCell ref="BG60:BJ60"/>
    <mergeCell ref="K61:O61"/>
    <mergeCell ref="P61:T61"/>
    <mergeCell ref="U61:Y61"/>
    <mergeCell ref="BG62:BJ62"/>
    <mergeCell ref="AQ61:AT61"/>
    <mergeCell ref="AU61:AX61"/>
    <mergeCell ref="AY61:BB61"/>
    <mergeCell ref="BC61:BF61"/>
    <mergeCell ref="Z60:AD60"/>
    <mergeCell ref="AE60:AH60"/>
    <mergeCell ref="AI60:AL60"/>
    <mergeCell ref="Z61:AD61"/>
    <mergeCell ref="AE61:AH61"/>
    <mergeCell ref="BC62:BF62"/>
    <mergeCell ref="Z62:AD62"/>
    <mergeCell ref="AI61:AL61"/>
    <mergeCell ref="K59:O59"/>
    <mergeCell ref="P59:T59"/>
    <mergeCell ref="U59:Y59"/>
    <mergeCell ref="BG59:BJ59"/>
    <mergeCell ref="AU59:AX59"/>
    <mergeCell ref="K60:O60"/>
    <mergeCell ref="P60:T60"/>
    <mergeCell ref="U60:Y60"/>
    <mergeCell ref="AM60:AP60"/>
    <mergeCell ref="AQ60:AT60"/>
    <mergeCell ref="AU60:AX60"/>
    <mergeCell ref="AY59:BB59"/>
    <mergeCell ref="BC59:BF59"/>
    <mergeCell ref="AI59:AL59"/>
    <mergeCell ref="AQ59:AT59"/>
    <mergeCell ref="Z59:AD59"/>
    <mergeCell ref="AE59:AH59"/>
    <mergeCell ref="AM56:AP56"/>
    <mergeCell ref="AQ56:AT56"/>
    <mergeCell ref="AU56:AX56"/>
    <mergeCell ref="BC54:BF54"/>
    <mergeCell ref="BG54:BJ54"/>
    <mergeCell ref="BC57:BF57"/>
    <mergeCell ref="BG57:BJ57"/>
    <mergeCell ref="Z57:AD57"/>
    <mergeCell ref="AE57:AH57"/>
    <mergeCell ref="AI57:AL57"/>
    <mergeCell ref="P55:T55"/>
    <mergeCell ref="U55:Y55"/>
    <mergeCell ref="BG55:BJ55"/>
    <mergeCell ref="AU55:AX55"/>
    <mergeCell ref="AY56:BB56"/>
    <mergeCell ref="BC56:BF56"/>
    <mergeCell ref="BG56:BJ56"/>
    <mergeCell ref="AE55:AH55"/>
    <mergeCell ref="AE54:AH54"/>
    <mergeCell ref="AI54:AL54"/>
    <mergeCell ref="Z55:AD55"/>
    <mergeCell ref="P54:T54"/>
    <mergeCell ref="U54:Y54"/>
    <mergeCell ref="AM54:AP54"/>
    <mergeCell ref="AQ54:AT54"/>
    <mergeCell ref="AU54:AX54"/>
    <mergeCell ref="AY55:BB55"/>
    <mergeCell ref="BC55:BF55"/>
    <mergeCell ref="Z54:AD54"/>
    <mergeCell ref="AY54:BB54"/>
    <mergeCell ref="AI55:AL55"/>
    <mergeCell ref="Z56:AD56"/>
    <mergeCell ref="AE56:AH56"/>
    <mergeCell ref="AI56:AL56"/>
    <mergeCell ref="Z53:AD53"/>
    <mergeCell ref="AE53:AH53"/>
    <mergeCell ref="AI53:AL53"/>
    <mergeCell ref="BG52:BJ52"/>
    <mergeCell ref="AU52:AX52"/>
    <mergeCell ref="AY52:BB52"/>
    <mergeCell ref="BC52:BF52"/>
    <mergeCell ref="K53:O53"/>
    <mergeCell ref="P53:T53"/>
    <mergeCell ref="U53:Y53"/>
    <mergeCell ref="AM53:AP53"/>
    <mergeCell ref="AQ53:AT53"/>
    <mergeCell ref="AU53:AX53"/>
    <mergeCell ref="BG53:BJ53"/>
    <mergeCell ref="Z52:AD52"/>
    <mergeCell ref="AE52:AH52"/>
    <mergeCell ref="AI52:AL52"/>
    <mergeCell ref="AY53:BB53"/>
    <mergeCell ref="BC53:BF53"/>
    <mergeCell ref="BG49:BJ49"/>
    <mergeCell ref="K50:O50"/>
    <mergeCell ref="P50:T50"/>
    <mergeCell ref="U50:Y50"/>
    <mergeCell ref="AM50:AP50"/>
    <mergeCell ref="AQ50:AT50"/>
    <mergeCell ref="AU50:AX50"/>
    <mergeCell ref="AY50:BB50"/>
    <mergeCell ref="BC50:BF50"/>
    <mergeCell ref="BG50:BJ50"/>
    <mergeCell ref="Z50:AD50"/>
    <mergeCell ref="AE50:AH50"/>
    <mergeCell ref="AI50:AL50"/>
    <mergeCell ref="AE49:AH49"/>
    <mergeCell ref="AI49:AL49"/>
    <mergeCell ref="AM49:AP49"/>
    <mergeCell ref="AQ49:AT49"/>
    <mergeCell ref="AU49:AX49"/>
    <mergeCell ref="AY49:BB49"/>
    <mergeCell ref="BC49:BF49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K48:O48"/>
    <mergeCell ref="P48:T48"/>
    <mergeCell ref="U48:Y48"/>
    <mergeCell ref="Z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AI44:AL44"/>
    <mergeCell ref="AM44:AP44"/>
    <mergeCell ref="AQ44:AT44"/>
    <mergeCell ref="AU44:AX44"/>
    <mergeCell ref="AY44:BB44"/>
    <mergeCell ref="BC44:BF44"/>
    <mergeCell ref="BG44:BJ44"/>
    <mergeCell ref="K46:O46"/>
    <mergeCell ref="P46:T46"/>
    <mergeCell ref="U46:Y46"/>
    <mergeCell ref="Z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AI43:AL43"/>
    <mergeCell ref="AM43:AP43"/>
    <mergeCell ref="AQ43:AT43"/>
    <mergeCell ref="AU43:AX43"/>
    <mergeCell ref="AY43:BB43"/>
    <mergeCell ref="BC43:BF43"/>
    <mergeCell ref="BG43:BJ43"/>
    <mergeCell ref="AI42:AL42"/>
    <mergeCell ref="AM42:AP42"/>
    <mergeCell ref="AE40:AH40"/>
    <mergeCell ref="AE41:AH41"/>
    <mergeCell ref="AE42:AH42"/>
    <mergeCell ref="AE43:AH43"/>
    <mergeCell ref="AE44:AH44"/>
    <mergeCell ref="BC41:BF41"/>
    <mergeCell ref="BG41:BJ41"/>
    <mergeCell ref="AI40:AL40"/>
    <mergeCell ref="AM40:AP40"/>
    <mergeCell ref="AQ40:AT40"/>
    <mergeCell ref="AU40:AX40"/>
    <mergeCell ref="AY40:BB40"/>
    <mergeCell ref="BC40:BF40"/>
    <mergeCell ref="AQ42:AT42"/>
    <mergeCell ref="AU42:AX42"/>
    <mergeCell ref="AY42:BB42"/>
    <mergeCell ref="BC42:BF42"/>
    <mergeCell ref="BG40:BJ40"/>
    <mergeCell ref="AI41:AL41"/>
    <mergeCell ref="AM41:AP41"/>
    <mergeCell ref="AQ41:AT41"/>
    <mergeCell ref="AU41:AX41"/>
    <mergeCell ref="AY41:BB41"/>
    <mergeCell ref="BG42:BJ42"/>
    <mergeCell ref="P43:T43"/>
    <mergeCell ref="U43:Y43"/>
    <mergeCell ref="Z43:AD43"/>
    <mergeCell ref="P42:T42"/>
    <mergeCell ref="U42:Y42"/>
    <mergeCell ref="K64:O64"/>
    <mergeCell ref="P64:T64"/>
    <mergeCell ref="U41:Y41"/>
    <mergeCell ref="Z41:AD41"/>
    <mergeCell ref="P44:T44"/>
    <mergeCell ref="U44:Y44"/>
    <mergeCell ref="Z44:AD44"/>
    <mergeCell ref="K47:O47"/>
    <mergeCell ref="P47:T47"/>
    <mergeCell ref="U47:Y47"/>
    <mergeCell ref="Z47:AD47"/>
    <mergeCell ref="K49:O49"/>
    <mergeCell ref="P49:T49"/>
    <mergeCell ref="U49:Y49"/>
    <mergeCell ref="Z49:AD49"/>
    <mergeCell ref="K52:O52"/>
    <mergeCell ref="P52:T52"/>
    <mergeCell ref="U52:Y52"/>
    <mergeCell ref="K54:O54"/>
    <mergeCell ref="F71:G71"/>
    <mergeCell ref="B74:D74"/>
    <mergeCell ref="K40:O40"/>
    <mergeCell ref="K41:O41"/>
    <mergeCell ref="K42:O42"/>
    <mergeCell ref="K43:O43"/>
    <mergeCell ref="K44:O44"/>
    <mergeCell ref="C63:I63"/>
    <mergeCell ref="C64:I64"/>
    <mergeCell ref="K57:O57"/>
    <mergeCell ref="K63:O63"/>
    <mergeCell ref="C52:I52"/>
    <mergeCell ref="C53:I53"/>
    <mergeCell ref="C54:I54"/>
    <mergeCell ref="C55:I55"/>
    <mergeCell ref="C66:D66"/>
    <mergeCell ref="F66:G66"/>
    <mergeCell ref="F67:G67"/>
    <mergeCell ref="F68:G68"/>
    <mergeCell ref="C56:I56"/>
    <mergeCell ref="C57:I57"/>
    <mergeCell ref="C59:I59"/>
    <mergeCell ref="C60:I60"/>
    <mergeCell ref="C61:I61"/>
    <mergeCell ref="C62:I62"/>
    <mergeCell ref="F43:G43"/>
    <mergeCell ref="F44:G44"/>
    <mergeCell ref="C46:E46"/>
    <mergeCell ref="F46:G46"/>
    <mergeCell ref="H46:I46"/>
    <mergeCell ref="F47:G47"/>
    <mergeCell ref="F48:G48"/>
    <mergeCell ref="F49:G49"/>
    <mergeCell ref="F50:G50"/>
    <mergeCell ref="C40:E40"/>
    <mergeCell ref="F40:G40"/>
    <mergeCell ref="H40:I40"/>
    <mergeCell ref="F41:G41"/>
    <mergeCell ref="P40:T40"/>
    <mergeCell ref="U40:Y40"/>
    <mergeCell ref="Z40:AD40"/>
    <mergeCell ref="P41:T41"/>
    <mergeCell ref="F42:G42"/>
    <mergeCell ref="Z42:AD42"/>
    <mergeCell ref="BC38:BF38"/>
    <mergeCell ref="BG38:BJ38"/>
    <mergeCell ref="K37:Y37"/>
    <mergeCell ref="Z37:AL37"/>
    <mergeCell ref="AM37:AX37"/>
    <mergeCell ref="AY37:BJ37"/>
    <mergeCell ref="Z38:AD38"/>
    <mergeCell ref="AE38:AH38"/>
    <mergeCell ref="AI38:AL38"/>
    <mergeCell ref="B37:J38"/>
    <mergeCell ref="K38:O38"/>
    <mergeCell ref="P38:T38"/>
    <mergeCell ref="U38:Y38"/>
    <mergeCell ref="AM38:AP38"/>
    <mergeCell ref="AQ38:AT38"/>
    <mergeCell ref="AU38:AX38"/>
    <mergeCell ref="AO35:AR35"/>
    <mergeCell ref="AS35:AV35"/>
    <mergeCell ref="AW35:AZ35"/>
    <mergeCell ref="AY38:BB38"/>
    <mergeCell ref="C35:I35"/>
    <mergeCell ref="BF34:BJ34"/>
    <mergeCell ref="K35:O35"/>
    <mergeCell ref="P35:T35"/>
    <mergeCell ref="U35:Y35"/>
    <mergeCell ref="Z35:AD35"/>
    <mergeCell ref="AE35:AI35"/>
    <mergeCell ref="AJ35:AN35"/>
    <mergeCell ref="BA35:BE35"/>
    <mergeCell ref="BF35:BJ35"/>
    <mergeCell ref="P34:T34"/>
    <mergeCell ref="U34:Y34"/>
    <mergeCell ref="Z34:AD34"/>
    <mergeCell ref="AE34:AI34"/>
    <mergeCell ref="AJ34:AN34"/>
    <mergeCell ref="AO34:AR34"/>
    <mergeCell ref="AS34:AV34"/>
    <mergeCell ref="AW34:AZ34"/>
    <mergeCell ref="BA34:BE34"/>
    <mergeCell ref="BA32:BE32"/>
    <mergeCell ref="BF32:BJ32"/>
    <mergeCell ref="K33:O33"/>
    <mergeCell ref="P33:T33"/>
    <mergeCell ref="U33:Y33"/>
    <mergeCell ref="Z33:AD33"/>
    <mergeCell ref="AE33:AI33"/>
    <mergeCell ref="AJ33:AN33"/>
    <mergeCell ref="AO33:AR33"/>
    <mergeCell ref="AS33:AV33"/>
    <mergeCell ref="AW33:AZ33"/>
    <mergeCell ref="BA33:BE33"/>
    <mergeCell ref="BF33:BJ33"/>
    <mergeCell ref="K32:O32"/>
    <mergeCell ref="P32:T32"/>
    <mergeCell ref="U32:Y32"/>
    <mergeCell ref="Z32:AD32"/>
    <mergeCell ref="AE32:AI32"/>
    <mergeCell ref="AJ32:AN32"/>
    <mergeCell ref="AO32:AR32"/>
    <mergeCell ref="AS32:AV32"/>
    <mergeCell ref="AW32:AZ32"/>
    <mergeCell ref="AE30:AI30"/>
    <mergeCell ref="AJ30:AN30"/>
    <mergeCell ref="AO30:AR30"/>
    <mergeCell ref="AS30:AV30"/>
    <mergeCell ref="AW30:AZ30"/>
    <mergeCell ref="BA30:BE30"/>
    <mergeCell ref="BF30:BJ30"/>
    <mergeCell ref="P31:T31"/>
    <mergeCell ref="U31:Y31"/>
    <mergeCell ref="Z31:AD31"/>
    <mergeCell ref="AE31:AI31"/>
    <mergeCell ref="AJ31:AN31"/>
    <mergeCell ref="AO31:AR31"/>
    <mergeCell ref="AS31:AV31"/>
    <mergeCell ref="AW31:AZ31"/>
    <mergeCell ref="BA31:BE31"/>
    <mergeCell ref="BF31:BJ31"/>
    <mergeCell ref="BF27:BJ27"/>
    <mergeCell ref="K28:O28"/>
    <mergeCell ref="P28:T28"/>
    <mergeCell ref="U28:Y28"/>
    <mergeCell ref="Z28:AD28"/>
    <mergeCell ref="AE28:AI28"/>
    <mergeCell ref="AJ28:AN28"/>
    <mergeCell ref="AO28:AR28"/>
    <mergeCell ref="AS28:AV28"/>
    <mergeCell ref="AW28:AZ28"/>
    <mergeCell ref="BA28:BE28"/>
    <mergeCell ref="BF28:BJ28"/>
    <mergeCell ref="P27:T27"/>
    <mergeCell ref="U27:Y27"/>
    <mergeCell ref="Z27:AD27"/>
    <mergeCell ref="AE27:AI27"/>
    <mergeCell ref="AJ27:AN27"/>
    <mergeCell ref="AO27:AR27"/>
    <mergeCell ref="AS27:AV27"/>
    <mergeCell ref="AW27:AZ27"/>
    <mergeCell ref="BA27:BE27"/>
    <mergeCell ref="K27:O27"/>
    <mergeCell ref="AW25:AZ25"/>
    <mergeCell ref="BA25:BE25"/>
    <mergeCell ref="BF25:BJ25"/>
    <mergeCell ref="K26:O26"/>
    <mergeCell ref="P26:T26"/>
    <mergeCell ref="U26:Y26"/>
    <mergeCell ref="Z26:AD26"/>
    <mergeCell ref="AE26:AI26"/>
    <mergeCell ref="AJ26:AN26"/>
    <mergeCell ref="AO26:AR26"/>
    <mergeCell ref="AS26:AV26"/>
    <mergeCell ref="AW26:AZ26"/>
    <mergeCell ref="BA26:BE26"/>
    <mergeCell ref="BF26:BJ26"/>
    <mergeCell ref="K31:O31"/>
    <mergeCell ref="K34:O34"/>
    <mergeCell ref="AJ23:AN23"/>
    <mergeCell ref="AO23:AR23"/>
    <mergeCell ref="AS23:AV23"/>
    <mergeCell ref="P24:T24"/>
    <mergeCell ref="U24:Y24"/>
    <mergeCell ref="Z24:AD24"/>
    <mergeCell ref="AE24:AI24"/>
    <mergeCell ref="AJ24:AN24"/>
    <mergeCell ref="AO24:AR24"/>
    <mergeCell ref="AS24:AV24"/>
    <mergeCell ref="K25:O25"/>
    <mergeCell ref="P25:T25"/>
    <mergeCell ref="U25:Y25"/>
    <mergeCell ref="Z25:AD25"/>
    <mergeCell ref="AE25:AI25"/>
    <mergeCell ref="AJ25:AN25"/>
    <mergeCell ref="AO25:AR25"/>
    <mergeCell ref="AS25:AV25"/>
    <mergeCell ref="K30:O30"/>
    <mergeCell ref="P30:T30"/>
    <mergeCell ref="U30:Y30"/>
    <mergeCell ref="Z30:AD30"/>
    <mergeCell ref="C25:I25"/>
    <mergeCell ref="C26:I26"/>
    <mergeCell ref="C27:I27"/>
    <mergeCell ref="C28:I28"/>
    <mergeCell ref="C30:I30"/>
    <mergeCell ref="C31:I31"/>
    <mergeCell ref="C32:I32"/>
    <mergeCell ref="C33:I33"/>
    <mergeCell ref="C34:I34"/>
    <mergeCell ref="C24:I24"/>
    <mergeCell ref="AW23:AZ23"/>
    <mergeCell ref="BA23:BE23"/>
    <mergeCell ref="BF23:BJ23"/>
    <mergeCell ref="AW24:AZ24"/>
    <mergeCell ref="BA24:BE24"/>
    <mergeCell ref="BF24:BJ24"/>
    <mergeCell ref="F21:G21"/>
    <mergeCell ref="K21:O21"/>
    <mergeCell ref="P21:T21"/>
    <mergeCell ref="U21:Y21"/>
    <mergeCell ref="Z21:AD21"/>
    <mergeCell ref="AE21:AI21"/>
    <mergeCell ref="AJ21:AN21"/>
    <mergeCell ref="AO21:AR21"/>
    <mergeCell ref="AS21:AV21"/>
    <mergeCell ref="K23:O23"/>
    <mergeCell ref="K24:O24"/>
    <mergeCell ref="AJ19:AN19"/>
    <mergeCell ref="AO19:AR19"/>
    <mergeCell ref="AS19:AV19"/>
    <mergeCell ref="AW21:AZ21"/>
    <mergeCell ref="BA21:BE21"/>
    <mergeCell ref="BF21:BJ21"/>
    <mergeCell ref="C23:I23"/>
    <mergeCell ref="P23:T23"/>
    <mergeCell ref="U23:Y23"/>
    <mergeCell ref="Z23:AD23"/>
    <mergeCell ref="AE23:AI23"/>
    <mergeCell ref="AW18:AZ18"/>
    <mergeCell ref="BA18:BE18"/>
    <mergeCell ref="BF18:BJ18"/>
    <mergeCell ref="AW19:AZ19"/>
    <mergeCell ref="BA19:BE19"/>
    <mergeCell ref="BF19:BJ19"/>
    <mergeCell ref="F20:G20"/>
    <mergeCell ref="K20:O20"/>
    <mergeCell ref="P20:T20"/>
    <mergeCell ref="U20:Y20"/>
    <mergeCell ref="Z20:AD20"/>
    <mergeCell ref="AE20:AI20"/>
    <mergeCell ref="AJ20:AN20"/>
    <mergeCell ref="AO20:AR20"/>
    <mergeCell ref="AS20:AV20"/>
    <mergeCell ref="AW20:AZ20"/>
    <mergeCell ref="BA20:BE20"/>
    <mergeCell ref="BF20:BJ20"/>
    <mergeCell ref="F19:G19"/>
    <mergeCell ref="K19:O19"/>
    <mergeCell ref="P19:T19"/>
    <mergeCell ref="U19:Y19"/>
    <mergeCell ref="Z19:AD19"/>
    <mergeCell ref="AE19:AI19"/>
    <mergeCell ref="F18:G18"/>
    <mergeCell ref="K18:O18"/>
    <mergeCell ref="P18:T18"/>
    <mergeCell ref="U18:Y18"/>
    <mergeCell ref="Z18:AD18"/>
    <mergeCell ref="AE18:AI18"/>
    <mergeCell ref="AJ18:AN18"/>
    <mergeCell ref="AO18:AR18"/>
    <mergeCell ref="AS18:AV18"/>
    <mergeCell ref="BF13:BJ13"/>
    <mergeCell ref="BF14:BJ14"/>
    <mergeCell ref="BF15:BJ15"/>
    <mergeCell ref="AS13:AV13"/>
    <mergeCell ref="AW13:AZ13"/>
    <mergeCell ref="C17:E17"/>
    <mergeCell ref="F17:G17"/>
    <mergeCell ref="H17:I17"/>
    <mergeCell ref="K17:O17"/>
    <mergeCell ref="P17:T17"/>
    <mergeCell ref="U17:Y17"/>
    <mergeCell ref="Z17:AD17"/>
    <mergeCell ref="AE17:AI17"/>
    <mergeCell ref="AJ17:AN17"/>
    <mergeCell ref="AO17:AR17"/>
    <mergeCell ref="AS17:AV17"/>
    <mergeCell ref="AW17:AZ17"/>
    <mergeCell ref="BA17:BE17"/>
    <mergeCell ref="BF17:BJ17"/>
    <mergeCell ref="AS14:AV14"/>
    <mergeCell ref="AO15:AR15"/>
    <mergeCell ref="AW14:AZ14"/>
    <mergeCell ref="AS15:AV15"/>
    <mergeCell ref="AW15:AZ15"/>
    <mergeCell ref="P13:T13"/>
    <mergeCell ref="U13:Y13"/>
    <mergeCell ref="Z13:AD13"/>
    <mergeCell ref="AE13:AI13"/>
    <mergeCell ref="AJ13:AN13"/>
    <mergeCell ref="AJ14:AN14"/>
    <mergeCell ref="P14:T14"/>
    <mergeCell ref="U14:Y14"/>
    <mergeCell ref="Z14:AD14"/>
    <mergeCell ref="AE14:AI14"/>
    <mergeCell ref="Z15:AD15"/>
    <mergeCell ref="AE15:AI15"/>
    <mergeCell ref="AJ15:AN15"/>
    <mergeCell ref="BA13:BE13"/>
    <mergeCell ref="BA14:BE14"/>
    <mergeCell ref="BA15:BE15"/>
    <mergeCell ref="AS11:AV11"/>
    <mergeCell ref="AS12:AV12"/>
    <mergeCell ref="AO13:AR13"/>
    <mergeCell ref="AO14:AR14"/>
    <mergeCell ref="AO12:AR12"/>
    <mergeCell ref="AW12:AZ12"/>
    <mergeCell ref="BA12:BE12"/>
    <mergeCell ref="B4:BJ4"/>
    <mergeCell ref="B6:J9"/>
    <mergeCell ref="K9:O9"/>
    <mergeCell ref="P9:T9"/>
    <mergeCell ref="U9:Y9"/>
    <mergeCell ref="C11:E11"/>
    <mergeCell ref="F11:G11"/>
    <mergeCell ref="H11:I11"/>
    <mergeCell ref="K11:O11"/>
    <mergeCell ref="Z11:AD11"/>
    <mergeCell ref="AE11:AI11"/>
    <mergeCell ref="AO11:AR11"/>
    <mergeCell ref="P11:T11"/>
    <mergeCell ref="K6:Y8"/>
    <mergeCell ref="U11:Y11"/>
    <mergeCell ref="BF11:BJ11"/>
    <mergeCell ref="AJ11:AN11"/>
    <mergeCell ref="BA11:BE11"/>
    <mergeCell ref="BA9:BE9"/>
    <mergeCell ref="BF9:BJ9"/>
    <mergeCell ref="BA6:BE8"/>
    <mergeCell ref="BF6:BJ8"/>
    <mergeCell ref="AS9:AV9"/>
    <mergeCell ref="AW9:AZ9"/>
    <mergeCell ref="Z6:AN8"/>
    <mergeCell ref="AO6:AZ8"/>
    <mergeCell ref="AO9:AR9"/>
    <mergeCell ref="Z9:AD9"/>
    <mergeCell ref="AE9:AI9"/>
    <mergeCell ref="AJ9:AN9"/>
    <mergeCell ref="AW11:AZ11"/>
    <mergeCell ref="BF12:BJ12"/>
    <mergeCell ref="F72:G72"/>
    <mergeCell ref="F15:G15"/>
    <mergeCell ref="K12:O12"/>
    <mergeCell ref="K13:O13"/>
    <mergeCell ref="K14:O14"/>
    <mergeCell ref="K15:O15"/>
    <mergeCell ref="F14:G14"/>
    <mergeCell ref="F13:G13"/>
    <mergeCell ref="F12:G12"/>
    <mergeCell ref="AJ12:AN12"/>
    <mergeCell ref="P12:T12"/>
    <mergeCell ref="U12:Y12"/>
    <mergeCell ref="Z12:AD12"/>
    <mergeCell ref="AE12:AI12"/>
    <mergeCell ref="P15:T15"/>
    <mergeCell ref="U15:Y15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7"/>
  <sheetViews>
    <sheetView view="pageBreakPreview" zoomScaleNormal="100" zoomScaleSheetLayoutView="100" workbookViewId="0">
      <selection activeCell="BL37" sqref="BL37"/>
    </sheetView>
  </sheetViews>
  <sheetFormatPr defaultRowHeight="13.5"/>
  <cols>
    <col min="1" max="63" width="1.625" customWidth="1"/>
  </cols>
  <sheetData>
    <row r="1" spans="2:63" ht="13.5" customHeight="1">
      <c r="R1" s="46"/>
      <c r="Y1" s="46"/>
      <c r="Z1" s="46"/>
      <c r="AA1" s="46"/>
      <c r="AB1" s="46"/>
      <c r="AI1" s="18"/>
      <c r="AJ1" s="18"/>
      <c r="AK1" s="18"/>
      <c r="AL1" s="18"/>
      <c r="AY1" s="46"/>
      <c r="AZ1" s="470">
        <f>'24'!A1+1</f>
        <v>25</v>
      </c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</row>
    <row r="2" spans="2:63" ht="13.5" customHeight="1">
      <c r="R2" s="46"/>
      <c r="Y2" s="46"/>
      <c r="Z2" s="46"/>
      <c r="AA2" s="46"/>
      <c r="AB2" s="46"/>
      <c r="AI2" s="18"/>
      <c r="AJ2" s="18"/>
      <c r="AK2" s="18"/>
      <c r="AL2" s="18"/>
      <c r="AY2" s="46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</row>
    <row r="3" spans="2:63" ht="11.1" customHeight="1"/>
    <row r="4" spans="2:63" ht="11.1" customHeight="1"/>
    <row r="6" spans="2:63" ht="18" customHeight="1">
      <c r="B6" s="471" t="s">
        <v>558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</row>
    <row r="7" spans="2:63" ht="12.95" customHeight="1"/>
    <row r="37" spans="3:6">
      <c r="C37" s="647" t="s">
        <v>528</v>
      </c>
      <c r="D37" s="647"/>
      <c r="E37" s="3" t="s">
        <v>529</v>
      </c>
      <c r="F37" s="3" t="s">
        <v>581</v>
      </c>
    </row>
  </sheetData>
  <mergeCells count="3">
    <mergeCell ref="B6:BJ6"/>
    <mergeCell ref="AZ1:BK2"/>
    <mergeCell ref="C37:D37"/>
  </mergeCells>
  <phoneticPr fontId="2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view="pageBreakPreview" zoomScaleNormal="100" zoomScaleSheetLayoutView="100" workbookViewId="0">
      <selection sqref="A1:L2"/>
    </sheetView>
  </sheetViews>
  <sheetFormatPr defaultRowHeight="11.25"/>
  <cols>
    <col min="1" max="11" width="1.625" style="46" customWidth="1"/>
    <col min="12" max="13" width="8.375" style="46" customWidth="1"/>
    <col min="14" max="21" width="8.125" style="46" customWidth="1"/>
    <col min="22" max="22" width="1.625" style="46" customWidth="1"/>
    <col min="23" max="23" width="9" style="46" customWidth="1"/>
    <col min="24" max="16384" width="9" style="46"/>
  </cols>
  <sheetData>
    <row r="1" spans="1:23" customFormat="1" ht="11.1" customHeight="1">
      <c r="A1" s="460">
        <f>'25'!AZ1+1</f>
        <v>26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23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23" ht="11.1" customHeight="1"/>
    <row r="4" spans="1:23" ht="11.1" customHeight="1"/>
    <row r="5" spans="1:23" s="177" customFormat="1" ht="18" customHeight="1">
      <c r="B5" s="648" t="s">
        <v>507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181"/>
    </row>
    <row r="6" spans="1:23" ht="12.95" customHeight="1"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105"/>
    </row>
    <row r="7" spans="1:23" ht="11.1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62"/>
      <c r="O7" s="51"/>
      <c r="P7" s="162"/>
      <c r="Q7" s="51"/>
      <c r="R7" s="162"/>
      <c r="S7" s="51"/>
      <c r="T7" s="162"/>
      <c r="U7" s="51"/>
      <c r="V7" s="51"/>
    </row>
    <row r="8" spans="1:23" ht="15" customHeight="1">
      <c r="B8" s="559" t="s">
        <v>126</v>
      </c>
      <c r="C8" s="560"/>
      <c r="D8" s="560"/>
      <c r="E8" s="560"/>
      <c r="F8" s="560"/>
      <c r="G8" s="560"/>
      <c r="H8" s="560"/>
      <c r="I8" s="560"/>
      <c r="J8" s="560"/>
      <c r="K8" s="560"/>
      <c r="L8" s="560" t="s">
        <v>1</v>
      </c>
      <c r="M8" s="560"/>
      <c r="N8" s="560" t="s">
        <v>234</v>
      </c>
      <c r="O8" s="560"/>
      <c r="P8" s="560" t="s">
        <v>235</v>
      </c>
      <c r="Q8" s="560"/>
      <c r="R8" s="560" t="s">
        <v>236</v>
      </c>
      <c r="S8" s="560"/>
      <c r="T8" s="560" t="s">
        <v>237</v>
      </c>
      <c r="U8" s="564"/>
      <c r="V8" s="55"/>
    </row>
    <row r="9" spans="1:23" ht="15" customHeight="1"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286" t="s">
        <v>2</v>
      </c>
      <c r="M9" s="286" t="s">
        <v>3</v>
      </c>
      <c r="N9" s="286" t="s">
        <v>2</v>
      </c>
      <c r="O9" s="286" t="s">
        <v>3</v>
      </c>
      <c r="P9" s="286" t="s">
        <v>2</v>
      </c>
      <c r="Q9" s="286" t="s">
        <v>3</v>
      </c>
      <c r="R9" s="286" t="s">
        <v>2</v>
      </c>
      <c r="S9" s="286" t="s">
        <v>3</v>
      </c>
      <c r="T9" s="286" t="s">
        <v>2</v>
      </c>
      <c r="U9" s="287" t="s">
        <v>3</v>
      </c>
      <c r="V9" s="55"/>
    </row>
    <row r="10" spans="1:23" ht="5.25" customHeight="1">
      <c r="B10" s="51"/>
      <c r="C10" s="51"/>
      <c r="D10" s="51"/>
      <c r="E10" s="51"/>
      <c r="F10" s="51"/>
      <c r="G10" s="51"/>
      <c r="H10" s="51"/>
      <c r="I10" s="51"/>
      <c r="J10" s="51"/>
      <c r="K10" s="264"/>
      <c r="L10" s="51"/>
      <c r="M10" s="51"/>
      <c r="N10" s="163"/>
      <c r="P10" s="163"/>
    </row>
    <row r="11" spans="1:23" s="66" customFormat="1" ht="11.1" customHeight="1">
      <c r="B11" s="72"/>
      <c r="C11" s="557" t="s">
        <v>138</v>
      </c>
      <c r="D11" s="557"/>
      <c r="E11" s="557"/>
      <c r="F11" s="557"/>
      <c r="G11" s="557"/>
      <c r="H11" s="557"/>
      <c r="I11" s="557"/>
      <c r="J11" s="557"/>
      <c r="K11" s="427"/>
      <c r="L11" s="433">
        <v>348260</v>
      </c>
      <c r="M11" s="433">
        <v>361002</v>
      </c>
      <c r="N11" s="433">
        <v>15046</v>
      </c>
      <c r="O11" s="433">
        <v>14385</v>
      </c>
      <c r="P11" s="433">
        <v>14786</v>
      </c>
      <c r="Q11" s="433">
        <v>13824</v>
      </c>
      <c r="R11" s="433">
        <v>15873</v>
      </c>
      <c r="S11" s="433">
        <v>15016</v>
      </c>
      <c r="T11" s="433">
        <v>16084</v>
      </c>
      <c r="U11" s="433">
        <v>15336</v>
      </c>
      <c r="V11" s="152"/>
      <c r="W11" s="188"/>
    </row>
    <row r="12" spans="1:23" ht="5.25" customHeight="1">
      <c r="B12" s="51"/>
      <c r="C12" s="76"/>
      <c r="D12" s="76"/>
      <c r="E12" s="76"/>
      <c r="F12" s="76"/>
      <c r="G12" s="76"/>
      <c r="H12" s="76"/>
      <c r="I12" s="76"/>
      <c r="J12" s="76"/>
      <c r="K12" s="271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149"/>
      <c r="W12" s="163"/>
    </row>
    <row r="13" spans="1:23" s="66" customFormat="1" ht="11.1" customHeight="1">
      <c r="B13" s="72"/>
      <c r="C13" s="550" t="s">
        <v>139</v>
      </c>
      <c r="D13" s="550"/>
      <c r="E13" s="550"/>
      <c r="F13" s="550"/>
      <c r="G13" s="550"/>
      <c r="H13" s="550"/>
      <c r="I13" s="550"/>
      <c r="J13" s="550"/>
      <c r="K13" s="267"/>
      <c r="L13" s="202">
        <v>3587</v>
      </c>
      <c r="M13" s="202">
        <v>3510</v>
      </c>
      <c r="N13" s="202">
        <v>90</v>
      </c>
      <c r="O13" s="202">
        <v>92</v>
      </c>
      <c r="P13" s="202">
        <v>70</v>
      </c>
      <c r="Q13" s="202">
        <v>68</v>
      </c>
      <c r="R13" s="202">
        <v>90</v>
      </c>
      <c r="S13" s="202">
        <v>91</v>
      </c>
      <c r="T13" s="202">
        <v>104</v>
      </c>
      <c r="U13" s="202">
        <v>104</v>
      </c>
      <c r="V13" s="152"/>
      <c r="W13" s="188"/>
    </row>
    <row r="14" spans="1:23" ht="11.1" customHeight="1">
      <c r="B14" s="51"/>
      <c r="C14" s="76"/>
      <c r="D14" s="76"/>
      <c r="E14" s="76"/>
      <c r="F14" s="76"/>
      <c r="G14" s="548" t="s">
        <v>140</v>
      </c>
      <c r="H14" s="548"/>
      <c r="I14" s="548"/>
      <c r="J14" s="548"/>
      <c r="K14" s="271"/>
      <c r="L14" s="204">
        <v>2427</v>
      </c>
      <c r="M14" s="204">
        <v>2317</v>
      </c>
      <c r="N14" s="204">
        <v>63</v>
      </c>
      <c r="O14" s="204">
        <v>64</v>
      </c>
      <c r="P14" s="204">
        <v>45</v>
      </c>
      <c r="Q14" s="204">
        <v>43</v>
      </c>
      <c r="R14" s="204">
        <v>56</v>
      </c>
      <c r="S14" s="204">
        <v>59</v>
      </c>
      <c r="T14" s="204">
        <v>68</v>
      </c>
      <c r="U14" s="204">
        <v>58</v>
      </c>
      <c r="V14" s="149"/>
      <c r="W14" s="163"/>
    </row>
    <row r="15" spans="1:23" ht="11.1" customHeight="1">
      <c r="B15" s="51"/>
      <c r="C15" s="76"/>
      <c r="D15" s="76"/>
      <c r="E15" s="76"/>
      <c r="F15" s="76"/>
      <c r="G15" s="548" t="s">
        <v>141</v>
      </c>
      <c r="H15" s="548"/>
      <c r="I15" s="548"/>
      <c r="J15" s="548"/>
      <c r="K15" s="271"/>
      <c r="L15" s="204">
        <v>1160</v>
      </c>
      <c r="M15" s="204">
        <v>1193</v>
      </c>
      <c r="N15" s="204">
        <v>27</v>
      </c>
      <c r="O15" s="204">
        <v>28</v>
      </c>
      <c r="P15" s="204">
        <v>25</v>
      </c>
      <c r="Q15" s="204">
        <v>25</v>
      </c>
      <c r="R15" s="204">
        <v>34</v>
      </c>
      <c r="S15" s="204">
        <v>32</v>
      </c>
      <c r="T15" s="204">
        <v>36</v>
      </c>
      <c r="U15" s="204">
        <v>46</v>
      </c>
      <c r="V15" s="149"/>
      <c r="W15" s="163"/>
    </row>
    <row r="16" spans="1:23" ht="5.25" customHeight="1">
      <c r="B16" s="51"/>
      <c r="C16" s="76"/>
      <c r="D16" s="76"/>
      <c r="E16" s="76"/>
      <c r="F16" s="76"/>
      <c r="G16" s="76"/>
      <c r="H16" s="76"/>
      <c r="I16" s="76"/>
      <c r="J16" s="76"/>
      <c r="K16" s="271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149"/>
      <c r="W16" s="163"/>
    </row>
    <row r="17" spans="2:23" s="66" customFormat="1" ht="11.1" customHeight="1">
      <c r="B17" s="72"/>
      <c r="C17" s="550" t="s">
        <v>142</v>
      </c>
      <c r="D17" s="550"/>
      <c r="E17" s="550"/>
      <c r="F17" s="550"/>
      <c r="G17" s="550"/>
      <c r="H17" s="550"/>
      <c r="I17" s="550"/>
      <c r="J17" s="550"/>
      <c r="K17" s="267"/>
      <c r="L17" s="202">
        <v>4016</v>
      </c>
      <c r="M17" s="202">
        <v>4429</v>
      </c>
      <c r="N17" s="202">
        <v>153</v>
      </c>
      <c r="O17" s="202">
        <v>129</v>
      </c>
      <c r="P17" s="202">
        <v>122</v>
      </c>
      <c r="Q17" s="202">
        <v>116</v>
      </c>
      <c r="R17" s="202">
        <v>111</v>
      </c>
      <c r="S17" s="202">
        <v>118</v>
      </c>
      <c r="T17" s="202">
        <v>160</v>
      </c>
      <c r="U17" s="202">
        <v>165</v>
      </c>
      <c r="V17" s="152"/>
      <c r="W17" s="188"/>
    </row>
    <row r="18" spans="2:23" ht="11.1" customHeight="1">
      <c r="B18" s="51"/>
      <c r="C18" s="76"/>
      <c r="D18" s="76"/>
      <c r="E18" s="76"/>
      <c r="F18" s="76"/>
      <c r="G18" s="548" t="s">
        <v>140</v>
      </c>
      <c r="H18" s="548"/>
      <c r="I18" s="548"/>
      <c r="J18" s="548"/>
      <c r="K18" s="271"/>
      <c r="L18" s="204">
        <v>2297</v>
      </c>
      <c r="M18" s="204">
        <v>2427</v>
      </c>
      <c r="N18" s="204">
        <v>88</v>
      </c>
      <c r="O18" s="204">
        <v>70</v>
      </c>
      <c r="P18" s="204">
        <v>68</v>
      </c>
      <c r="Q18" s="204">
        <v>72</v>
      </c>
      <c r="R18" s="204">
        <v>67</v>
      </c>
      <c r="S18" s="204">
        <v>71</v>
      </c>
      <c r="T18" s="204">
        <v>85</v>
      </c>
      <c r="U18" s="204">
        <v>75</v>
      </c>
      <c r="V18" s="149"/>
      <c r="W18" s="163"/>
    </row>
    <row r="19" spans="2:23" ht="11.1" customHeight="1">
      <c r="B19" s="51"/>
      <c r="C19" s="76"/>
      <c r="D19" s="76"/>
      <c r="E19" s="76"/>
      <c r="F19" s="76"/>
      <c r="G19" s="548" t="s">
        <v>141</v>
      </c>
      <c r="H19" s="548"/>
      <c r="I19" s="548"/>
      <c r="J19" s="548"/>
      <c r="K19" s="271"/>
      <c r="L19" s="204">
        <v>1719</v>
      </c>
      <c r="M19" s="204">
        <v>2002</v>
      </c>
      <c r="N19" s="204">
        <v>65</v>
      </c>
      <c r="O19" s="204">
        <v>59</v>
      </c>
      <c r="P19" s="204">
        <v>54</v>
      </c>
      <c r="Q19" s="204">
        <v>44</v>
      </c>
      <c r="R19" s="204">
        <v>44</v>
      </c>
      <c r="S19" s="204">
        <v>47</v>
      </c>
      <c r="T19" s="204">
        <v>75</v>
      </c>
      <c r="U19" s="204">
        <v>90</v>
      </c>
      <c r="V19" s="149"/>
      <c r="W19" s="163"/>
    </row>
    <row r="20" spans="2:23" ht="5.25" customHeight="1">
      <c r="B20" s="51"/>
      <c r="C20" s="76"/>
      <c r="D20" s="76"/>
      <c r="E20" s="76"/>
      <c r="F20" s="76"/>
      <c r="G20" s="76"/>
      <c r="H20" s="76"/>
      <c r="I20" s="76"/>
      <c r="J20" s="76"/>
      <c r="K20" s="271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149"/>
      <c r="W20" s="163"/>
    </row>
    <row r="21" spans="2:23" s="66" customFormat="1" ht="11.1" customHeight="1">
      <c r="B21" s="72"/>
      <c r="C21" s="550" t="s">
        <v>143</v>
      </c>
      <c r="D21" s="550"/>
      <c r="E21" s="550"/>
      <c r="F21" s="550"/>
      <c r="G21" s="550"/>
      <c r="H21" s="550"/>
      <c r="I21" s="550"/>
      <c r="J21" s="550"/>
      <c r="K21" s="267"/>
      <c r="L21" s="202">
        <v>1832</v>
      </c>
      <c r="M21" s="202">
        <v>1924</v>
      </c>
      <c r="N21" s="202">
        <v>79</v>
      </c>
      <c r="O21" s="202">
        <v>62</v>
      </c>
      <c r="P21" s="202">
        <v>56</v>
      </c>
      <c r="Q21" s="202">
        <v>64</v>
      </c>
      <c r="R21" s="202">
        <v>56</v>
      </c>
      <c r="S21" s="202">
        <v>55</v>
      </c>
      <c r="T21" s="202">
        <v>42</v>
      </c>
      <c r="U21" s="202">
        <v>43</v>
      </c>
      <c r="V21" s="152"/>
      <c r="W21" s="188"/>
    </row>
    <row r="22" spans="2:23" ht="5.25" customHeight="1">
      <c r="B22" s="51"/>
      <c r="C22" s="76"/>
      <c r="D22" s="76"/>
      <c r="E22" s="76"/>
      <c r="F22" s="76"/>
      <c r="G22" s="76"/>
      <c r="H22" s="76"/>
      <c r="I22" s="76"/>
      <c r="J22" s="76"/>
      <c r="K22" s="271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149"/>
      <c r="W22" s="163"/>
    </row>
    <row r="23" spans="2:23" s="66" customFormat="1" ht="11.1" customHeight="1">
      <c r="B23" s="72"/>
      <c r="C23" s="550" t="s">
        <v>144</v>
      </c>
      <c r="D23" s="550"/>
      <c r="E23" s="550"/>
      <c r="F23" s="550"/>
      <c r="G23" s="550"/>
      <c r="H23" s="550"/>
      <c r="I23" s="550"/>
      <c r="J23" s="550"/>
      <c r="K23" s="267"/>
      <c r="L23" s="202">
        <v>3128</v>
      </c>
      <c r="M23" s="202">
        <v>3222</v>
      </c>
      <c r="N23" s="202">
        <v>114</v>
      </c>
      <c r="O23" s="202">
        <v>93</v>
      </c>
      <c r="P23" s="202">
        <v>107</v>
      </c>
      <c r="Q23" s="202">
        <v>96</v>
      </c>
      <c r="R23" s="202">
        <v>124</v>
      </c>
      <c r="S23" s="202">
        <v>118</v>
      </c>
      <c r="T23" s="202">
        <v>147</v>
      </c>
      <c r="U23" s="202">
        <v>108</v>
      </c>
      <c r="V23" s="152"/>
      <c r="W23" s="188"/>
    </row>
    <row r="24" spans="2:23" ht="11.1" customHeight="1">
      <c r="B24" s="51"/>
      <c r="C24" s="76"/>
      <c r="D24" s="76"/>
      <c r="E24" s="76"/>
      <c r="F24" s="76"/>
      <c r="G24" s="548" t="s">
        <v>140</v>
      </c>
      <c r="H24" s="548"/>
      <c r="I24" s="548"/>
      <c r="J24" s="548"/>
      <c r="K24" s="271"/>
      <c r="L24" s="204">
        <v>641</v>
      </c>
      <c r="M24" s="204">
        <v>662</v>
      </c>
      <c r="N24" s="204">
        <v>14</v>
      </c>
      <c r="O24" s="204">
        <v>16</v>
      </c>
      <c r="P24" s="204">
        <v>11</v>
      </c>
      <c r="Q24" s="204">
        <v>8</v>
      </c>
      <c r="R24" s="204">
        <v>14</v>
      </c>
      <c r="S24" s="204">
        <v>20</v>
      </c>
      <c r="T24" s="204">
        <v>24</v>
      </c>
      <c r="U24" s="204">
        <v>17</v>
      </c>
      <c r="V24" s="149"/>
      <c r="W24" s="163"/>
    </row>
    <row r="25" spans="2:23" ht="11.1" customHeight="1">
      <c r="B25" s="51"/>
      <c r="C25" s="76"/>
      <c r="D25" s="76"/>
      <c r="E25" s="76"/>
      <c r="F25" s="76"/>
      <c r="G25" s="548" t="s">
        <v>141</v>
      </c>
      <c r="H25" s="548"/>
      <c r="I25" s="548"/>
      <c r="J25" s="548"/>
      <c r="K25" s="271"/>
      <c r="L25" s="204">
        <v>1586</v>
      </c>
      <c r="M25" s="204">
        <v>1701</v>
      </c>
      <c r="N25" s="204">
        <v>47</v>
      </c>
      <c r="O25" s="204">
        <v>41</v>
      </c>
      <c r="P25" s="204">
        <v>53</v>
      </c>
      <c r="Q25" s="204">
        <v>53</v>
      </c>
      <c r="R25" s="204">
        <v>64</v>
      </c>
      <c r="S25" s="204">
        <v>72</v>
      </c>
      <c r="T25" s="204">
        <v>82</v>
      </c>
      <c r="U25" s="204">
        <v>58</v>
      </c>
      <c r="V25" s="149"/>
      <c r="W25" s="163"/>
    </row>
    <row r="26" spans="2:23" ht="11.1" customHeight="1">
      <c r="B26" s="51"/>
      <c r="C26" s="76"/>
      <c r="D26" s="76"/>
      <c r="E26" s="76"/>
      <c r="F26" s="76"/>
      <c r="G26" s="548" t="s">
        <v>145</v>
      </c>
      <c r="H26" s="548"/>
      <c r="I26" s="548"/>
      <c r="J26" s="548"/>
      <c r="K26" s="271"/>
      <c r="L26" s="204">
        <v>901</v>
      </c>
      <c r="M26" s="204">
        <v>859</v>
      </c>
      <c r="N26" s="204">
        <v>53</v>
      </c>
      <c r="O26" s="204">
        <v>36</v>
      </c>
      <c r="P26" s="204">
        <v>43</v>
      </c>
      <c r="Q26" s="204">
        <v>35</v>
      </c>
      <c r="R26" s="204">
        <v>46</v>
      </c>
      <c r="S26" s="204">
        <v>26</v>
      </c>
      <c r="T26" s="204">
        <v>41</v>
      </c>
      <c r="U26" s="204">
        <v>33</v>
      </c>
      <c r="V26" s="149"/>
      <c r="W26" s="163"/>
    </row>
    <row r="27" spans="2:23" ht="5.25" customHeight="1">
      <c r="B27" s="51"/>
      <c r="C27" s="76"/>
      <c r="D27" s="76"/>
      <c r="E27" s="76"/>
      <c r="F27" s="76"/>
      <c r="G27" s="76"/>
      <c r="H27" s="76"/>
      <c r="I27" s="76"/>
      <c r="J27" s="76"/>
      <c r="K27" s="271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149"/>
      <c r="W27" s="163"/>
    </row>
    <row r="28" spans="2:23" s="66" customFormat="1" ht="11.1" customHeight="1">
      <c r="B28" s="72"/>
      <c r="C28" s="550" t="s">
        <v>146</v>
      </c>
      <c r="D28" s="550"/>
      <c r="E28" s="550"/>
      <c r="F28" s="550"/>
      <c r="G28" s="550"/>
      <c r="H28" s="550"/>
      <c r="I28" s="550"/>
      <c r="J28" s="550"/>
      <c r="K28" s="267"/>
      <c r="L28" s="202">
        <v>2866</v>
      </c>
      <c r="M28" s="202">
        <v>3100</v>
      </c>
      <c r="N28" s="202">
        <v>76</v>
      </c>
      <c r="O28" s="202">
        <v>86</v>
      </c>
      <c r="P28" s="202">
        <v>60</v>
      </c>
      <c r="Q28" s="202">
        <v>62</v>
      </c>
      <c r="R28" s="202">
        <v>68</v>
      </c>
      <c r="S28" s="202">
        <v>56</v>
      </c>
      <c r="T28" s="202">
        <v>61</v>
      </c>
      <c r="U28" s="202">
        <v>63</v>
      </c>
      <c r="V28" s="152"/>
      <c r="W28" s="188"/>
    </row>
    <row r="29" spans="2:23" ht="11.1" customHeight="1">
      <c r="B29" s="51"/>
      <c r="C29" s="76"/>
      <c r="D29" s="76"/>
      <c r="E29" s="76"/>
      <c r="F29" s="76"/>
      <c r="G29" s="548" t="s">
        <v>140</v>
      </c>
      <c r="H29" s="548"/>
      <c r="I29" s="548"/>
      <c r="J29" s="548"/>
      <c r="K29" s="271"/>
      <c r="L29" s="204">
        <v>1055</v>
      </c>
      <c r="M29" s="204">
        <v>1042</v>
      </c>
      <c r="N29" s="204">
        <v>28</v>
      </c>
      <c r="O29" s="204">
        <v>33</v>
      </c>
      <c r="P29" s="204">
        <v>22</v>
      </c>
      <c r="Q29" s="204">
        <v>25</v>
      </c>
      <c r="R29" s="204">
        <v>25</v>
      </c>
      <c r="S29" s="204">
        <v>15</v>
      </c>
      <c r="T29" s="204">
        <v>26</v>
      </c>
      <c r="U29" s="204">
        <v>25</v>
      </c>
      <c r="V29" s="149"/>
      <c r="W29" s="163"/>
    </row>
    <row r="30" spans="2:23" ht="11.1" customHeight="1">
      <c r="B30" s="51"/>
      <c r="C30" s="76"/>
      <c r="D30" s="76"/>
      <c r="E30" s="76"/>
      <c r="F30" s="76"/>
      <c r="G30" s="548" t="s">
        <v>141</v>
      </c>
      <c r="H30" s="548"/>
      <c r="I30" s="548"/>
      <c r="J30" s="548"/>
      <c r="K30" s="271"/>
      <c r="L30" s="204">
        <v>1811</v>
      </c>
      <c r="M30" s="204">
        <v>2058</v>
      </c>
      <c r="N30" s="204">
        <v>48</v>
      </c>
      <c r="O30" s="204">
        <v>53</v>
      </c>
      <c r="P30" s="204">
        <v>38</v>
      </c>
      <c r="Q30" s="204">
        <v>37</v>
      </c>
      <c r="R30" s="204">
        <v>43</v>
      </c>
      <c r="S30" s="204">
        <v>41</v>
      </c>
      <c r="T30" s="204">
        <v>35</v>
      </c>
      <c r="U30" s="204">
        <v>38</v>
      </c>
      <c r="V30" s="149"/>
      <c r="W30" s="163"/>
    </row>
    <row r="31" spans="2:23" ht="5.25" customHeight="1">
      <c r="B31" s="51"/>
      <c r="C31" s="76"/>
      <c r="D31" s="76"/>
      <c r="E31" s="76"/>
      <c r="F31" s="76"/>
      <c r="G31" s="76"/>
      <c r="H31" s="76"/>
      <c r="I31" s="76"/>
      <c r="J31" s="76"/>
      <c r="K31" s="27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149"/>
      <c r="W31" s="163"/>
    </row>
    <row r="32" spans="2:23" s="66" customFormat="1" ht="11.1" customHeight="1">
      <c r="B32" s="72"/>
      <c r="C32" s="550" t="s">
        <v>147</v>
      </c>
      <c r="D32" s="550"/>
      <c r="E32" s="550"/>
      <c r="F32" s="550"/>
      <c r="G32" s="550"/>
      <c r="H32" s="550"/>
      <c r="I32" s="550"/>
      <c r="J32" s="550"/>
      <c r="K32" s="267"/>
      <c r="L32" s="202">
        <v>4998</v>
      </c>
      <c r="M32" s="202">
        <v>4838</v>
      </c>
      <c r="N32" s="202">
        <v>235</v>
      </c>
      <c r="O32" s="202">
        <v>199</v>
      </c>
      <c r="P32" s="202">
        <v>180</v>
      </c>
      <c r="Q32" s="202">
        <v>153</v>
      </c>
      <c r="R32" s="202">
        <v>170</v>
      </c>
      <c r="S32" s="202">
        <v>158</v>
      </c>
      <c r="T32" s="202">
        <v>189</v>
      </c>
      <c r="U32" s="202">
        <v>160</v>
      </c>
      <c r="V32" s="152"/>
      <c r="W32" s="188"/>
    </row>
    <row r="33" spans="2:23" ht="11.1" customHeight="1">
      <c r="B33" s="51"/>
      <c r="C33" s="76"/>
      <c r="D33" s="76"/>
      <c r="E33" s="76"/>
      <c r="F33" s="76"/>
      <c r="G33" s="548" t="s">
        <v>140</v>
      </c>
      <c r="H33" s="548"/>
      <c r="I33" s="548"/>
      <c r="J33" s="548"/>
      <c r="K33" s="271"/>
      <c r="L33" s="204">
        <v>1250</v>
      </c>
      <c r="M33" s="204">
        <v>1201</v>
      </c>
      <c r="N33" s="204">
        <v>65</v>
      </c>
      <c r="O33" s="204">
        <v>55</v>
      </c>
      <c r="P33" s="204">
        <v>39</v>
      </c>
      <c r="Q33" s="204">
        <v>37</v>
      </c>
      <c r="R33" s="204">
        <v>41</v>
      </c>
      <c r="S33" s="204">
        <v>37</v>
      </c>
      <c r="T33" s="204">
        <v>48</v>
      </c>
      <c r="U33" s="204">
        <v>35</v>
      </c>
      <c r="V33" s="149"/>
      <c r="W33" s="163"/>
    </row>
    <row r="34" spans="2:23" ht="11.1" customHeight="1">
      <c r="B34" s="51"/>
      <c r="C34" s="76"/>
      <c r="D34" s="76"/>
      <c r="E34" s="76"/>
      <c r="F34" s="76"/>
      <c r="G34" s="548" t="s">
        <v>141</v>
      </c>
      <c r="H34" s="548"/>
      <c r="I34" s="548"/>
      <c r="J34" s="548"/>
      <c r="K34" s="271"/>
      <c r="L34" s="204">
        <v>1610</v>
      </c>
      <c r="M34" s="204">
        <v>1474</v>
      </c>
      <c r="N34" s="204">
        <v>65</v>
      </c>
      <c r="O34" s="204">
        <v>57</v>
      </c>
      <c r="P34" s="204">
        <v>57</v>
      </c>
      <c r="Q34" s="204">
        <v>40</v>
      </c>
      <c r="R34" s="204">
        <v>49</v>
      </c>
      <c r="S34" s="204">
        <v>41</v>
      </c>
      <c r="T34" s="204">
        <v>59</v>
      </c>
      <c r="U34" s="204">
        <v>46</v>
      </c>
      <c r="V34" s="149"/>
      <c r="W34" s="163"/>
    </row>
    <row r="35" spans="2:23" ht="11.1" customHeight="1">
      <c r="B35" s="51"/>
      <c r="C35" s="76"/>
      <c r="D35" s="76"/>
      <c r="E35" s="76"/>
      <c r="F35" s="76"/>
      <c r="G35" s="548" t="s">
        <v>145</v>
      </c>
      <c r="H35" s="548"/>
      <c r="I35" s="548"/>
      <c r="J35" s="548"/>
      <c r="K35" s="271"/>
      <c r="L35" s="204">
        <v>1426</v>
      </c>
      <c r="M35" s="204">
        <v>1424</v>
      </c>
      <c r="N35" s="204">
        <v>67</v>
      </c>
      <c r="O35" s="204">
        <v>48</v>
      </c>
      <c r="P35" s="204">
        <v>39</v>
      </c>
      <c r="Q35" s="204">
        <v>38</v>
      </c>
      <c r="R35" s="204">
        <v>43</v>
      </c>
      <c r="S35" s="204">
        <v>37</v>
      </c>
      <c r="T35" s="204">
        <v>56</v>
      </c>
      <c r="U35" s="204">
        <v>49</v>
      </c>
      <c r="V35" s="149"/>
      <c r="W35" s="163"/>
    </row>
    <row r="36" spans="2:23" ht="11.1" customHeight="1">
      <c r="B36" s="51"/>
      <c r="C36" s="76"/>
      <c r="D36" s="76"/>
      <c r="E36" s="76"/>
      <c r="F36" s="76"/>
      <c r="G36" s="548" t="s">
        <v>148</v>
      </c>
      <c r="H36" s="548"/>
      <c r="I36" s="548"/>
      <c r="J36" s="548"/>
      <c r="K36" s="271"/>
      <c r="L36" s="204">
        <v>712</v>
      </c>
      <c r="M36" s="204">
        <v>739</v>
      </c>
      <c r="N36" s="204">
        <v>38</v>
      </c>
      <c r="O36" s="204">
        <v>39</v>
      </c>
      <c r="P36" s="204">
        <v>45</v>
      </c>
      <c r="Q36" s="204">
        <v>38</v>
      </c>
      <c r="R36" s="204">
        <v>37</v>
      </c>
      <c r="S36" s="204">
        <v>43</v>
      </c>
      <c r="T36" s="204">
        <v>26</v>
      </c>
      <c r="U36" s="204">
        <v>30</v>
      </c>
      <c r="V36" s="149"/>
      <c r="W36" s="163"/>
    </row>
    <row r="37" spans="2:23" ht="5.25" customHeight="1">
      <c r="B37" s="51"/>
      <c r="C37" s="76"/>
      <c r="D37" s="76"/>
      <c r="E37" s="76"/>
      <c r="F37" s="76"/>
      <c r="G37" s="76"/>
      <c r="H37" s="76"/>
      <c r="I37" s="76"/>
      <c r="J37" s="76"/>
      <c r="K37" s="271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149"/>
      <c r="W37" s="163"/>
    </row>
    <row r="38" spans="2:23" s="66" customFormat="1" ht="11.1" customHeight="1">
      <c r="B38" s="72"/>
      <c r="C38" s="550" t="s">
        <v>149</v>
      </c>
      <c r="D38" s="550"/>
      <c r="E38" s="550"/>
      <c r="F38" s="550"/>
      <c r="G38" s="550"/>
      <c r="H38" s="550"/>
      <c r="I38" s="550"/>
      <c r="J38" s="550"/>
      <c r="K38" s="267"/>
      <c r="L38" s="202">
        <v>4086</v>
      </c>
      <c r="M38" s="202">
        <v>4031</v>
      </c>
      <c r="N38" s="202">
        <v>185</v>
      </c>
      <c r="O38" s="202">
        <v>182</v>
      </c>
      <c r="P38" s="202">
        <v>181</v>
      </c>
      <c r="Q38" s="202">
        <v>194</v>
      </c>
      <c r="R38" s="202">
        <v>193</v>
      </c>
      <c r="S38" s="202">
        <v>182</v>
      </c>
      <c r="T38" s="202">
        <v>170</v>
      </c>
      <c r="U38" s="202">
        <v>169</v>
      </c>
      <c r="V38" s="152"/>
      <c r="W38" s="188"/>
    </row>
    <row r="39" spans="2:23" ht="11.1" customHeight="1">
      <c r="B39" s="51"/>
      <c r="C39" s="76"/>
      <c r="D39" s="76"/>
      <c r="E39" s="76"/>
      <c r="F39" s="76"/>
      <c r="G39" s="548" t="s">
        <v>140</v>
      </c>
      <c r="H39" s="548"/>
      <c r="I39" s="548"/>
      <c r="J39" s="548"/>
      <c r="K39" s="271"/>
      <c r="L39" s="204">
        <v>1164</v>
      </c>
      <c r="M39" s="204">
        <v>1171</v>
      </c>
      <c r="N39" s="204">
        <v>48</v>
      </c>
      <c r="O39" s="204">
        <v>48</v>
      </c>
      <c r="P39" s="204">
        <v>65</v>
      </c>
      <c r="Q39" s="204">
        <v>66</v>
      </c>
      <c r="R39" s="204">
        <v>55</v>
      </c>
      <c r="S39" s="204">
        <v>51</v>
      </c>
      <c r="T39" s="204">
        <v>46</v>
      </c>
      <c r="U39" s="204">
        <v>47</v>
      </c>
      <c r="V39" s="149"/>
      <c r="W39" s="163"/>
    </row>
    <row r="40" spans="2:23" ht="11.1" customHeight="1">
      <c r="B40" s="51"/>
      <c r="C40" s="76"/>
      <c r="D40" s="76"/>
      <c r="E40" s="76"/>
      <c r="F40" s="76"/>
      <c r="G40" s="548" t="s">
        <v>141</v>
      </c>
      <c r="H40" s="548"/>
      <c r="I40" s="548"/>
      <c r="J40" s="548"/>
      <c r="K40" s="271"/>
      <c r="L40" s="204">
        <v>948</v>
      </c>
      <c r="M40" s="204">
        <v>969</v>
      </c>
      <c r="N40" s="204">
        <v>37</v>
      </c>
      <c r="O40" s="204">
        <v>32</v>
      </c>
      <c r="P40" s="204">
        <v>28</v>
      </c>
      <c r="Q40" s="204">
        <v>29</v>
      </c>
      <c r="R40" s="204">
        <v>39</v>
      </c>
      <c r="S40" s="204">
        <v>33</v>
      </c>
      <c r="T40" s="204">
        <v>32</v>
      </c>
      <c r="U40" s="204">
        <v>51</v>
      </c>
      <c r="V40" s="149"/>
      <c r="W40" s="163"/>
    </row>
    <row r="41" spans="2:23" ht="11.1" customHeight="1">
      <c r="B41" s="51"/>
      <c r="C41" s="76"/>
      <c r="D41" s="76"/>
      <c r="E41" s="76"/>
      <c r="F41" s="76"/>
      <c r="G41" s="548" t="s">
        <v>145</v>
      </c>
      <c r="H41" s="548"/>
      <c r="I41" s="548"/>
      <c r="J41" s="548"/>
      <c r="K41" s="271"/>
      <c r="L41" s="204">
        <v>1974</v>
      </c>
      <c r="M41" s="204">
        <v>1891</v>
      </c>
      <c r="N41" s="204">
        <v>100</v>
      </c>
      <c r="O41" s="204">
        <v>102</v>
      </c>
      <c r="P41" s="204">
        <v>88</v>
      </c>
      <c r="Q41" s="204">
        <v>99</v>
      </c>
      <c r="R41" s="204">
        <v>99</v>
      </c>
      <c r="S41" s="204">
        <v>98</v>
      </c>
      <c r="T41" s="204">
        <v>92</v>
      </c>
      <c r="U41" s="204">
        <v>71</v>
      </c>
      <c r="V41" s="149"/>
      <c r="W41" s="163"/>
    </row>
    <row r="42" spans="2:23" ht="5.25" customHeight="1">
      <c r="B42" s="51"/>
      <c r="C42" s="76"/>
      <c r="D42" s="76"/>
      <c r="E42" s="76"/>
      <c r="F42" s="76"/>
      <c r="G42" s="76"/>
      <c r="H42" s="76"/>
      <c r="I42" s="76"/>
      <c r="J42" s="76"/>
      <c r="K42" s="271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149"/>
      <c r="W42" s="163"/>
    </row>
    <row r="43" spans="2:23" s="66" customFormat="1" ht="11.1" customHeight="1">
      <c r="B43" s="72"/>
      <c r="C43" s="550" t="s">
        <v>150</v>
      </c>
      <c r="D43" s="550"/>
      <c r="E43" s="550"/>
      <c r="F43" s="550"/>
      <c r="G43" s="550"/>
      <c r="H43" s="550"/>
      <c r="I43" s="550"/>
      <c r="J43" s="550"/>
      <c r="K43" s="267"/>
      <c r="L43" s="202">
        <v>8640</v>
      </c>
      <c r="M43" s="202">
        <v>9047</v>
      </c>
      <c r="N43" s="202">
        <v>340</v>
      </c>
      <c r="O43" s="202">
        <v>308</v>
      </c>
      <c r="P43" s="202">
        <v>248</v>
      </c>
      <c r="Q43" s="202">
        <v>216</v>
      </c>
      <c r="R43" s="202">
        <v>233</v>
      </c>
      <c r="S43" s="202">
        <v>247</v>
      </c>
      <c r="T43" s="202">
        <v>271</v>
      </c>
      <c r="U43" s="202">
        <v>293</v>
      </c>
      <c r="V43" s="152"/>
      <c r="W43" s="188"/>
    </row>
    <row r="44" spans="2:23" ht="11.1" customHeight="1">
      <c r="B44" s="51"/>
      <c r="C44" s="76"/>
      <c r="D44" s="76"/>
      <c r="E44" s="76"/>
      <c r="F44" s="76"/>
      <c r="G44" s="548" t="s">
        <v>140</v>
      </c>
      <c r="H44" s="548"/>
      <c r="I44" s="548"/>
      <c r="J44" s="548"/>
      <c r="K44" s="271"/>
      <c r="L44" s="204">
        <v>1083</v>
      </c>
      <c r="M44" s="204">
        <v>1225</v>
      </c>
      <c r="N44" s="204">
        <v>31</v>
      </c>
      <c r="O44" s="204">
        <v>28</v>
      </c>
      <c r="P44" s="204">
        <v>33</v>
      </c>
      <c r="Q44" s="204">
        <v>27</v>
      </c>
      <c r="R44" s="204">
        <v>33</v>
      </c>
      <c r="S44" s="204">
        <v>42</v>
      </c>
      <c r="T44" s="204">
        <v>36</v>
      </c>
      <c r="U44" s="204">
        <v>39</v>
      </c>
      <c r="V44" s="149"/>
      <c r="W44" s="163"/>
    </row>
    <row r="45" spans="2:23" ht="11.1" customHeight="1">
      <c r="B45" s="51"/>
      <c r="C45" s="76"/>
      <c r="D45" s="76"/>
      <c r="E45" s="76"/>
      <c r="F45" s="76"/>
      <c r="G45" s="548" t="s">
        <v>141</v>
      </c>
      <c r="H45" s="548"/>
      <c r="I45" s="548"/>
      <c r="J45" s="548"/>
      <c r="K45" s="271"/>
      <c r="L45" s="204">
        <v>1095</v>
      </c>
      <c r="M45" s="204">
        <v>1162</v>
      </c>
      <c r="N45" s="204">
        <v>45</v>
      </c>
      <c r="O45" s="204">
        <v>37</v>
      </c>
      <c r="P45" s="204">
        <v>29</v>
      </c>
      <c r="Q45" s="204">
        <v>25</v>
      </c>
      <c r="R45" s="204">
        <v>41</v>
      </c>
      <c r="S45" s="204">
        <v>23</v>
      </c>
      <c r="T45" s="204">
        <v>43</v>
      </c>
      <c r="U45" s="204">
        <v>43</v>
      </c>
      <c r="V45" s="149"/>
      <c r="W45" s="163"/>
    </row>
    <row r="46" spans="2:23" ht="11.1" customHeight="1">
      <c r="B46" s="51"/>
      <c r="C46" s="76"/>
      <c r="D46" s="76"/>
      <c r="E46" s="76"/>
      <c r="F46" s="76"/>
      <c r="G46" s="548" t="s">
        <v>145</v>
      </c>
      <c r="H46" s="548"/>
      <c r="I46" s="548"/>
      <c r="J46" s="548"/>
      <c r="K46" s="271"/>
      <c r="L46" s="204">
        <v>1488</v>
      </c>
      <c r="M46" s="204">
        <v>1432</v>
      </c>
      <c r="N46" s="204">
        <v>52</v>
      </c>
      <c r="O46" s="204">
        <v>45</v>
      </c>
      <c r="P46" s="204">
        <v>30</v>
      </c>
      <c r="Q46" s="204">
        <v>33</v>
      </c>
      <c r="R46" s="204">
        <v>32</v>
      </c>
      <c r="S46" s="204">
        <v>44</v>
      </c>
      <c r="T46" s="204">
        <v>54</v>
      </c>
      <c r="U46" s="204">
        <v>58</v>
      </c>
      <c r="V46" s="149"/>
      <c r="W46" s="163"/>
    </row>
    <row r="47" spans="2:23" ht="11.1" customHeight="1">
      <c r="B47" s="51"/>
      <c r="C47" s="76"/>
      <c r="D47" s="76"/>
      <c r="E47" s="76"/>
      <c r="F47" s="76"/>
      <c r="G47" s="548" t="s">
        <v>148</v>
      </c>
      <c r="H47" s="548"/>
      <c r="I47" s="548"/>
      <c r="J47" s="548"/>
      <c r="K47" s="271"/>
      <c r="L47" s="204">
        <v>1787</v>
      </c>
      <c r="M47" s="204">
        <v>1813</v>
      </c>
      <c r="N47" s="204">
        <v>60</v>
      </c>
      <c r="O47" s="204">
        <v>62</v>
      </c>
      <c r="P47" s="204">
        <v>58</v>
      </c>
      <c r="Q47" s="204">
        <v>39</v>
      </c>
      <c r="R47" s="204">
        <v>42</v>
      </c>
      <c r="S47" s="204">
        <v>45</v>
      </c>
      <c r="T47" s="204">
        <v>51</v>
      </c>
      <c r="U47" s="204">
        <v>52</v>
      </c>
      <c r="V47" s="149"/>
      <c r="W47" s="163"/>
    </row>
    <row r="48" spans="2:23" ht="11.1" customHeight="1">
      <c r="B48" s="51"/>
      <c r="C48" s="76"/>
      <c r="D48" s="76"/>
      <c r="E48" s="76"/>
      <c r="F48" s="76"/>
      <c r="G48" s="548" t="s">
        <v>151</v>
      </c>
      <c r="H48" s="548"/>
      <c r="I48" s="548"/>
      <c r="J48" s="548"/>
      <c r="K48" s="271"/>
      <c r="L48" s="204">
        <v>1608</v>
      </c>
      <c r="M48" s="204">
        <v>1770</v>
      </c>
      <c r="N48" s="204">
        <v>64</v>
      </c>
      <c r="O48" s="204">
        <v>40</v>
      </c>
      <c r="P48" s="204">
        <v>37</v>
      </c>
      <c r="Q48" s="204">
        <v>31</v>
      </c>
      <c r="R48" s="204">
        <v>33</v>
      </c>
      <c r="S48" s="204">
        <v>40</v>
      </c>
      <c r="T48" s="204">
        <v>42</v>
      </c>
      <c r="U48" s="204">
        <v>44</v>
      </c>
      <c r="V48" s="149"/>
      <c r="W48" s="163"/>
    </row>
    <row r="49" spans="2:23" ht="11.1" customHeight="1">
      <c r="B49" s="51"/>
      <c r="C49" s="76"/>
      <c r="D49" s="76"/>
      <c r="E49" s="76"/>
      <c r="F49" s="76"/>
      <c r="G49" s="548" t="s">
        <v>152</v>
      </c>
      <c r="H49" s="548"/>
      <c r="I49" s="548"/>
      <c r="J49" s="548"/>
      <c r="K49" s="271"/>
      <c r="L49" s="204">
        <v>1579</v>
      </c>
      <c r="M49" s="204">
        <v>1645</v>
      </c>
      <c r="N49" s="204">
        <v>88</v>
      </c>
      <c r="O49" s="204">
        <v>96</v>
      </c>
      <c r="P49" s="204">
        <v>61</v>
      </c>
      <c r="Q49" s="204">
        <v>61</v>
      </c>
      <c r="R49" s="204">
        <v>52</v>
      </c>
      <c r="S49" s="204">
        <v>53</v>
      </c>
      <c r="T49" s="204">
        <v>45</v>
      </c>
      <c r="U49" s="204">
        <v>57</v>
      </c>
      <c r="V49" s="149"/>
      <c r="W49" s="163"/>
    </row>
    <row r="50" spans="2:23" ht="5.25" customHeight="1">
      <c r="B50" s="51"/>
      <c r="C50" s="76"/>
      <c r="D50" s="76"/>
      <c r="E50" s="76"/>
      <c r="F50" s="76"/>
      <c r="G50" s="76"/>
      <c r="H50" s="76"/>
      <c r="I50" s="76"/>
      <c r="J50" s="76"/>
      <c r="K50" s="271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149"/>
      <c r="W50" s="163"/>
    </row>
    <row r="51" spans="2:23" s="66" customFormat="1" ht="11.1" customHeight="1">
      <c r="B51" s="72"/>
      <c r="C51" s="550" t="s">
        <v>153</v>
      </c>
      <c r="D51" s="550"/>
      <c r="E51" s="550"/>
      <c r="F51" s="550"/>
      <c r="G51" s="550"/>
      <c r="H51" s="550"/>
      <c r="I51" s="550"/>
      <c r="J51" s="550"/>
      <c r="K51" s="267"/>
      <c r="L51" s="202">
        <v>4557</v>
      </c>
      <c r="M51" s="202">
        <v>4739</v>
      </c>
      <c r="N51" s="202">
        <v>222</v>
      </c>
      <c r="O51" s="202">
        <v>181</v>
      </c>
      <c r="P51" s="202">
        <v>186</v>
      </c>
      <c r="Q51" s="202">
        <v>189</v>
      </c>
      <c r="R51" s="202">
        <v>212</v>
      </c>
      <c r="S51" s="202">
        <v>208</v>
      </c>
      <c r="T51" s="202">
        <v>196</v>
      </c>
      <c r="U51" s="202">
        <v>205</v>
      </c>
      <c r="V51" s="152"/>
      <c r="W51" s="188"/>
    </row>
    <row r="52" spans="2:23" ht="11.1" customHeight="1">
      <c r="B52" s="51"/>
      <c r="C52" s="76"/>
      <c r="D52" s="76"/>
      <c r="E52" s="76"/>
      <c r="F52" s="76"/>
      <c r="G52" s="548" t="s">
        <v>140</v>
      </c>
      <c r="H52" s="548"/>
      <c r="I52" s="548"/>
      <c r="J52" s="548"/>
      <c r="K52" s="271"/>
      <c r="L52" s="204">
        <v>1189</v>
      </c>
      <c r="M52" s="204">
        <v>1223</v>
      </c>
      <c r="N52" s="204">
        <v>57</v>
      </c>
      <c r="O52" s="204">
        <v>56</v>
      </c>
      <c r="P52" s="204">
        <v>55</v>
      </c>
      <c r="Q52" s="204">
        <v>46</v>
      </c>
      <c r="R52" s="204">
        <v>59</v>
      </c>
      <c r="S52" s="204">
        <v>46</v>
      </c>
      <c r="T52" s="204">
        <v>34</v>
      </c>
      <c r="U52" s="204">
        <v>49</v>
      </c>
      <c r="V52" s="149"/>
      <c r="W52" s="163"/>
    </row>
    <row r="53" spans="2:23" ht="11.1" customHeight="1">
      <c r="B53" s="51"/>
      <c r="C53" s="76"/>
      <c r="D53" s="76"/>
      <c r="E53" s="76"/>
      <c r="F53" s="76"/>
      <c r="G53" s="548" t="s">
        <v>141</v>
      </c>
      <c r="H53" s="548"/>
      <c r="I53" s="548"/>
      <c r="J53" s="548"/>
      <c r="K53" s="271"/>
      <c r="L53" s="204">
        <v>1470</v>
      </c>
      <c r="M53" s="204">
        <v>1521</v>
      </c>
      <c r="N53" s="204">
        <v>84</v>
      </c>
      <c r="O53" s="204">
        <v>60</v>
      </c>
      <c r="P53" s="204">
        <v>68</v>
      </c>
      <c r="Q53" s="204">
        <v>77</v>
      </c>
      <c r="R53" s="204">
        <v>85</v>
      </c>
      <c r="S53" s="204">
        <v>80</v>
      </c>
      <c r="T53" s="204">
        <v>68</v>
      </c>
      <c r="U53" s="204">
        <v>65</v>
      </c>
      <c r="V53" s="149"/>
      <c r="W53" s="163"/>
    </row>
    <row r="54" spans="2:23" ht="11.1" customHeight="1">
      <c r="B54" s="51"/>
      <c r="C54" s="76"/>
      <c r="D54" s="76"/>
      <c r="E54" s="76"/>
      <c r="F54" s="76"/>
      <c r="G54" s="548" t="s">
        <v>145</v>
      </c>
      <c r="H54" s="548"/>
      <c r="I54" s="548"/>
      <c r="J54" s="548"/>
      <c r="K54" s="271"/>
      <c r="L54" s="204">
        <v>1898</v>
      </c>
      <c r="M54" s="204">
        <v>1995</v>
      </c>
      <c r="N54" s="204">
        <v>81</v>
      </c>
      <c r="O54" s="204">
        <v>65</v>
      </c>
      <c r="P54" s="204">
        <v>63</v>
      </c>
      <c r="Q54" s="204">
        <v>66</v>
      </c>
      <c r="R54" s="204">
        <v>68</v>
      </c>
      <c r="S54" s="204">
        <v>82</v>
      </c>
      <c r="T54" s="204">
        <v>94</v>
      </c>
      <c r="U54" s="204">
        <v>91</v>
      </c>
      <c r="V54" s="149"/>
      <c r="W54" s="163"/>
    </row>
    <row r="55" spans="2:23" ht="5.25" customHeight="1">
      <c r="B55" s="51"/>
      <c r="C55" s="51"/>
      <c r="D55" s="51"/>
      <c r="E55" s="51"/>
      <c r="F55" s="51"/>
      <c r="G55" s="51"/>
      <c r="H55" s="51"/>
      <c r="I55" s="51"/>
      <c r="J55" s="51"/>
      <c r="K55" s="82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149"/>
      <c r="W55" s="163"/>
    </row>
    <row r="56" spans="2:23" s="66" customFormat="1" ht="11.1" customHeight="1">
      <c r="B56" s="72"/>
      <c r="C56" s="550" t="s">
        <v>154</v>
      </c>
      <c r="D56" s="550"/>
      <c r="E56" s="550"/>
      <c r="F56" s="550"/>
      <c r="G56" s="550"/>
      <c r="H56" s="550"/>
      <c r="I56" s="550"/>
      <c r="J56" s="550"/>
      <c r="K56" s="267"/>
      <c r="L56" s="202">
        <v>4973</v>
      </c>
      <c r="M56" s="202">
        <v>5172</v>
      </c>
      <c r="N56" s="202">
        <v>286</v>
      </c>
      <c r="O56" s="202">
        <v>257</v>
      </c>
      <c r="P56" s="202">
        <v>214</v>
      </c>
      <c r="Q56" s="202">
        <v>196</v>
      </c>
      <c r="R56" s="202">
        <v>260</v>
      </c>
      <c r="S56" s="202">
        <v>218</v>
      </c>
      <c r="T56" s="202">
        <v>220</v>
      </c>
      <c r="U56" s="202">
        <v>234</v>
      </c>
      <c r="V56" s="152"/>
      <c r="W56" s="188"/>
    </row>
    <row r="57" spans="2:23" ht="11.1" customHeight="1">
      <c r="B57" s="51"/>
      <c r="C57" s="76"/>
      <c r="D57" s="76"/>
      <c r="E57" s="76"/>
      <c r="F57" s="76"/>
      <c r="G57" s="548" t="s">
        <v>140</v>
      </c>
      <c r="H57" s="548"/>
      <c r="I57" s="548"/>
      <c r="J57" s="548"/>
      <c r="K57" s="271"/>
      <c r="L57" s="204">
        <v>1967</v>
      </c>
      <c r="M57" s="204">
        <v>1926</v>
      </c>
      <c r="N57" s="204">
        <v>122</v>
      </c>
      <c r="O57" s="204">
        <v>101</v>
      </c>
      <c r="P57" s="204">
        <v>81</v>
      </c>
      <c r="Q57" s="204">
        <v>78</v>
      </c>
      <c r="R57" s="204">
        <v>108</v>
      </c>
      <c r="S57" s="204">
        <v>77</v>
      </c>
      <c r="T57" s="204">
        <v>90</v>
      </c>
      <c r="U57" s="204">
        <v>86</v>
      </c>
      <c r="V57" s="149"/>
      <c r="W57" s="163"/>
    </row>
    <row r="58" spans="2:23" ht="11.1" customHeight="1">
      <c r="B58" s="51"/>
      <c r="C58" s="76"/>
      <c r="D58" s="76"/>
      <c r="E58" s="76"/>
      <c r="F58" s="76"/>
      <c r="G58" s="548" t="s">
        <v>141</v>
      </c>
      <c r="H58" s="548"/>
      <c r="I58" s="548"/>
      <c r="J58" s="548"/>
      <c r="K58" s="271"/>
      <c r="L58" s="204">
        <v>1679</v>
      </c>
      <c r="M58" s="204">
        <v>1752</v>
      </c>
      <c r="N58" s="204">
        <v>86</v>
      </c>
      <c r="O58" s="204">
        <v>78</v>
      </c>
      <c r="P58" s="204">
        <v>76</v>
      </c>
      <c r="Q58" s="204">
        <v>66</v>
      </c>
      <c r="R58" s="204">
        <v>87</v>
      </c>
      <c r="S58" s="204">
        <v>67</v>
      </c>
      <c r="T58" s="204">
        <v>74</v>
      </c>
      <c r="U58" s="204">
        <v>78</v>
      </c>
      <c r="V58" s="149"/>
      <c r="W58" s="163"/>
    </row>
    <row r="59" spans="2:23" ht="11.1" customHeight="1">
      <c r="B59" s="51"/>
      <c r="C59" s="76"/>
      <c r="D59" s="76"/>
      <c r="E59" s="76"/>
      <c r="F59" s="76"/>
      <c r="G59" s="548" t="s">
        <v>145</v>
      </c>
      <c r="H59" s="548"/>
      <c r="I59" s="548"/>
      <c r="J59" s="548"/>
      <c r="K59" s="271"/>
      <c r="L59" s="204">
        <v>1327</v>
      </c>
      <c r="M59" s="204">
        <v>1494</v>
      </c>
      <c r="N59" s="204">
        <v>78</v>
      </c>
      <c r="O59" s="204">
        <v>78</v>
      </c>
      <c r="P59" s="204">
        <v>57</v>
      </c>
      <c r="Q59" s="204">
        <v>52</v>
      </c>
      <c r="R59" s="204">
        <v>65</v>
      </c>
      <c r="S59" s="204">
        <v>74</v>
      </c>
      <c r="T59" s="204">
        <v>56</v>
      </c>
      <c r="U59" s="204">
        <v>70</v>
      </c>
      <c r="V59" s="149"/>
      <c r="W59" s="163"/>
    </row>
    <row r="60" spans="2:23" s="51" customFormat="1" ht="5.25" customHeight="1">
      <c r="K60" s="82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162"/>
      <c r="W60" s="162"/>
    </row>
    <row r="61" spans="2:23" s="72" customFormat="1" ht="11.1" customHeight="1">
      <c r="C61" s="550" t="s">
        <v>155</v>
      </c>
      <c r="D61" s="550"/>
      <c r="E61" s="550"/>
      <c r="F61" s="550"/>
      <c r="G61" s="550"/>
      <c r="H61" s="550"/>
      <c r="I61" s="550"/>
      <c r="J61" s="550"/>
      <c r="K61" s="267"/>
      <c r="L61" s="202">
        <v>5211</v>
      </c>
      <c r="M61" s="202">
        <v>5653</v>
      </c>
      <c r="N61" s="202">
        <v>263</v>
      </c>
      <c r="O61" s="202">
        <v>243</v>
      </c>
      <c r="P61" s="202">
        <v>197</v>
      </c>
      <c r="Q61" s="202">
        <v>173</v>
      </c>
      <c r="R61" s="202">
        <v>186</v>
      </c>
      <c r="S61" s="202">
        <v>170</v>
      </c>
      <c r="T61" s="202">
        <v>149</v>
      </c>
      <c r="U61" s="202">
        <v>177</v>
      </c>
      <c r="V61" s="152"/>
      <c r="W61" s="205"/>
    </row>
    <row r="62" spans="2:23" ht="11.1" customHeight="1">
      <c r="B62" s="51"/>
      <c r="C62" s="76"/>
      <c r="D62" s="76"/>
      <c r="E62" s="76"/>
      <c r="F62" s="76"/>
      <c r="G62" s="548" t="s">
        <v>140</v>
      </c>
      <c r="H62" s="548"/>
      <c r="I62" s="548"/>
      <c r="J62" s="548"/>
      <c r="K62" s="271"/>
      <c r="L62" s="204">
        <v>1651</v>
      </c>
      <c r="M62" s="204">
        <v>1739</v>
      </c>
      <c r="N62" s="204">
        <v>78</v>
      </c>
      <c r="O62" s="204">
        <v>87</v>
      </c>
      <c r="P62" s="204">
        <v>59</v>
      </c>
      <c r="Q62" s="204">
        <v>48</v>
      </c>
      <c r="R62" s="204">
        <v>49</v>
      </c>
      <c r="S62" s="204">
        <v>59</v>
      </c>
      <c r="T62" s="204">
        <v>57</v>
      </c>
      <c r="U62" s="204">
        <v>67</v>
      </c>
      <c r="V62" s="149"/>
      <c r="W62" s="163"/>
    </row>
    <row r="63" spans="2:23" ht="11.1" customHeight="1">
      <c r="B63" s="51"/>
      <c r="C63" s="76"/>
      <c r="D63" s="76"/>
      <c r="E63" s="76"/>
      <c r="F63" s="76"/>
      <c r="G63" s="548" t="s">
        <v>141</v>
      </c>
      <c r="H63" s="548"/>
      <c r="I63" s="548"/>
      <c r="J63" s="548"/>
      <c r="K63" s="271"/>
      <c r="L63" s="204">
        <v>1387</v>
      </c>
      <c r="M63" s="204">
        <v>1380</v>
      </c>
      <c r="N63" s="204">
        <v>85</v>
      </c>
      <c r="O63" s="204">
        <v>69</v>
      </c>
      <c r="P63" s="204">
        <v>62</v>
      </c>
      <c r="Q63" s="204">
        <v>53</v>
      </c>
      <c r="R63" s="204">
        <v>61</v>
      </c>
      <c r="S63" s="204">
        <v>41</v>
      </c>
      <c r="T63" s="204">
        <v>39</v>
      </c>
      <c r="U63" s="204">
        <v>40</v>
      </c>
      <c r="V63" s="149"/>
      <c r="W63" s="163"/>
    </row>
    <row r="64" spans="2:23" ht="11.1" customHeight="1">
      <c r="B64" s="51"/>
      <c r="C64" s="76"/>
      <c r="D64" s="76"/>
      <c r="E64" s="76"/>
      <c r="F64" s="76"/>
      <c r="G64" s="548" t="s">
        <v>145</v>
      </c>
      <c r="H64" s="548"/>
      <c r="I64" s="548"/>
      <c r="J64" s="548"/>
      <c r="K64" s="271"/>
      <c r="L64" s="204">
        <v>936</v>
      </c>
      <c r="M64" s="204">
        <v>1045</v>
      </c>
      <c r="N64" s="204">
        <v>42</v>
      </c>
      <c r="O64" s="204">
        <v>32</v>
      </c>
      <c r="P64" s="204">
        <v>26</v>
      </c>
      <c r="Q64" s="204">
        <v>28</v>
      </c>
      <c r="R64" s="204">
        <v>17</v>
      </c>
      <c r="S64" s="204">
        <v>24</v>
      </c>
      <c r="T64" s="204">
        <v>22</v>
      </c>
      <c r="U64" s="204">
        <v>32</v>
      </c>
      <c r="V64" s="149"/>
      <c r="W64" s="163"/>
    </row>
    <row r="65" spans="2:23" ht="11.1" customHeight="1">
      <c r="B65" s="51"/>
      <c r="C65" s="76"/>
      <c r="D65" s="76"/>
      <c r="E65" s="76"/>
      <c r="F65" s="76"/>
      <c r="G65" s="548" t="s">
        <v>148</v>
      </c>
      <c r="H65" s="548"/>
      <c r="I65" s="548"/>
      <c r="J65" s="548"/>
      <c r="K65" s="271"/>
      <c r="L65" s="204">
        <v>1237</v>
      </c>
      <c r="M65" s="204">
        <v>1489</v>
      </c>
      <c r="N65" s="204">
        <v>58</v>
      </c>
      <c r="O65" s="204">
        <v>55</v>
      </c>
      <c r="P65" s="204">
        <v>50</v>
      </c>
      <c r="Q65" s="204">
        <v>44</v>
      </c>
      <c r="R65" s="204">
        <v>59</v>
      </c>
      <c r="S65" s="204">
        <v>46</v>
      </c>
      <c r="T65" s="204">
        <v>31</v>
      </c>
      <c r="U65" s="204">
        <v>38</v>
      </c>
      <c r="V65" s="149"/>
      <c r="W65" s="163"/>
    </row>
    <row r="66" spans="2:23" ht="5.25" customHeight="1">
      <c r="B66" s="51"/>
      <c r="C66" s="76"/>
      <c r="D66" s="76"/>
      <c r="E66" s="76"/>
      <c r="F66" s="76"/>
      <c r="G66" s="76"/>
      <c r="H66" s="76"/>
      <c r="I66" s="76"/>
      <c r="J66" s="76"/>
      <c r="K66" s="271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149"/>
      <c r="W66" s="163"/>
    </row>
    <row r="67" spans="2:23" s="66" customFormat="1" ht="11.1" customHeight="1">
      <c r="B67" s="72"/>
      <c r="C67" s="550" t="s">
        <v>156</v>
      </c>
      <c r="D67" s="550"/>
      <c r="E67" s="550"/>
      <c r="F67" s="550"/>
      <c r="G67" s="550"/>
      <c r="H67" s="550"/>
      <c r="I67" s="550"/>
      <c r="J67" s="550"/>
      <c r="K67" s="267"/>
      <c r="L67" s="202">
        <v>11837</v>
      </c>
      <c r="M67" s="202">
        <v>12324</v>
      </c>
      <c r="N67" s="202">
        <v>365</v>
      </c>
      <c r="O67" s="202">
        <v>400</v>
      </c>
      <c r="P67" s="202">
        <v>407</v>
      </c>
      <c r="Q67" s="202">
        <v>376</v>
      </c>
      <c r="R67" s="202">
        <v>434</v>
      </c>
      <c r="S67" s="202">
        <v>385</v>
      </c>
      <c r="T67" s="202">
        <v>461</v>
      </c>
      <c r="U67" s="202">
        <v>434</v>
      </c>
      <c r="V67" s="152"/>
      <c r="W67" s="188"/>
    </row>
    <row r="68" spans="2:23" ht="11.1" customHeight="1">
      <c r="B68" s="51"/>
      <c r="C68" s="76"/>
      <c r="D68" s="76"/>
      <c r="E68" s="76"/>
      <c r="F68" s="76"/>
      <c r="G68" s="548" t="s">
        <v>140</v>
      </c>
      <c r="H68" s="548"/>
      <c r="I68" s="548"/>
      <c r="J68" s="548"/>
      <c r="K68" s="271"/>
      <c r="L68" s="204">
        <v>2298</v>
      </c>
      <c r="M68" s="204">
        <v>2431</v>
      </c>
      <c r="N68" s="204">
        <v>53</v>
      </c>
      <c r="O68" s="204">
        <v>55</v>
      </c>
      <c r="P68" s="204">
        <v>64</v>
      </c>
      <c r="Q68" s="204">
        <v>66</v>
      </c>
      <c r="R68" s="204">
        <v>83</v>
      </c>
      <c r="S68" s="204">
        <v>62</v>
      </c>
      <c r="T68" s="204">
        <v>75</v>
      </c>
      <c r="U68" s="204">
        <v>72</v>
      </c>
      <c r="V68" s="149"/>
      <c r="W68" s="163"/>
    </row>
    <row r="69" spans="2:23" ht="11.1" customHeight="1">
      <c r="B69" s="51"/>
      <c r="C69" s="76"/>
      <c r="D69" s="76"/>
      <c r="E69" s="76"/>
      <c r="F69" s="76"/>
      <c r="G69" s="548" t="s">
        <v>141</v>
      </c>
      <c r="H69" s="548"/>
      <c r="I69" s="548"/>
      <c r="J69" s="548"/>
      <c r="K69" s="271"/>
      <c r="L69" s="204">
        <v>2157</v>
      </c>
      <c r="M69" s="204">
        <v>2231</v>
      </c>
      <c r="N69" s="204">
        <v>65</v>
      </c>
      <c r="O69" s="204">
        <v>75</v>
      </c>
      <c r="P69" s="204">
        <v>86</v>
      </c>
      <c r="Q69" s="204">
        <v>81</v>
      </c>
      <c r="R69" s="204">
        <v>72</v>
      </c>
      <c r="S69" s="204">
        <v>71</v>
      </c>
      <c r="T69" s="204">
        <v>85</v>
      </c>
      <c r="U69" s="204">
        <v>74</v>
      </c>
      <c r="V69" s="149"/>
      <c r="W69" s="163"/>
    </row>
    <row r="70" spans="2:23" ht="11.1" customHeight="1">
      <c r="B70" s="51"/>
      <c r="C70" s="76"/>
      <c r="D70" s="76"/>
      <c r="E70" s="76"/>
      <c r="F70" s="76"/>
      <c r="G70" s="548" t="s">
        <v>145</v>
      </c>
      <c r="H70" s="548"/>
      <c r="I70" s="548"/>
      <c r="J70" s="548"/>
      <c r="K70" s="271"/>
      <c r="L70" s="204">
        <v>2298</v>
      </c>
      <c r="M70" s="204">
        <v>2351</v>
      </c>
      <c r="N70" s="204">
        <v>89</v>
      </c>
      <c r="O70" s="204">
        <v>78</v>
      </c>
      <c r="P70" s="204">
        <v>76</v>
      </c>
      <c r="Q70" s="204">
        <v>75</v>
      </c>
      <c r="R70" s="204">
        <v>121</v>
      </c>
      <c r="S70" s="204">
        <v>84</v>
      </c>
      <c r="T70" s="204">
        <v>106</v>
      </c>
      <c r="U70" s="204">
        <v>85</v>
      </c>
      <c r="V70" s="149"/>
      <c r="W70" s="163"/>
    </row>
    <row r="71" spans="2:23" ht="11.1" customHeight="1">
      <c r="B71" s="51"/>
      <c r="C71" s="76"/>
      <c r="D71" s="76"/>
      <c r="E71" s="76"/>
      <c r="F71" s="76"/>
      <c r="G71" s="548" t="s">
        <v>148</v>
      </c>
      <c r="H71" s="548"/>
      <c r="I71" s="548"/>
      <c r="J71" s="548"/>
      <c r="K71" s="271"/>
      <c r="L71" s="204">
        <v>1540</v>
      </c>
      <c r="M71" s="204">
        <v>1725</v>
      </c>
      <c r="N71" s="204">
        <v>41</v>
      </c>
      <c r="O71" s="204">
        <v>59</v>
      </c>
      <c r="P71" s="204">
        <v>42</v>
      </c>
      <c r="Q71" s="204">
        <v>38</v>
      </c>
      <c r="R71" s="204">
        <v>43</v>
      </c>
      <c r="S71" s="204">
        <v>41</v>
      </c>
      <c r="T71" s="204">
        <v>47</v>
      </c>
      <c r="U71" s="204">
        <v>50</v>
      </c>
      <c r="V71" s="149"/>
      <c r="W71" s="163"/>
    </row>
    <row r="72" spans="2:23" ht="11.1" customHeight="1">
      <c r="B72" s="51"/>
      <c r="C72" s="76"/>
      <c r="D72" s="76"/>
      <c r="E72" s="76"/>
      <c r="F72" s="76"/>
      <c r="G72" s="548" t="s">
        <v>151</v>
      </c>
      <c r="H72" s="548"/>
      <c r="I72" s="548"/>
      <c r="J72" s="548"/>
      <c r="K72" s="271"/>
      <c r="L72" s="204">
        <v>1856</v>
      </c>
      <c r="M72" s="204">
        <v>1782</v>
      </c>
      <c r="N72" s="204">
        <v>64</v>
      </c>
      <c r="O72" s="204">
        <v>72</v>
      </c>
      <c r="P72" s="204">
        <v>77</v>
      </c>
      <c r="Q72" s="204">
        <v>67</v>
      </c>
      <c r="R72" s="204">
        <v>54</v>
      </c>
      <c r="S72" s="204">
        <v>57</v>
      </c>
      <c r="T72" s="204">
        <v>69</v>
      </c>
      <c r="U72" s="204">
        <v>67</v>
      </c>
      <c r="V72" s="149"/>
      <c r="W72" s="163"/>
    </row>
    <row r="73" spans="2:23" ht="11.1" customHeight="1">
      <c r="B73" s="51"/>
      <c r="C73" s="76"/>
      <c r="D73" s="76"/>
      <c r="E73" s="76"/>
      <c r="F73" s="76"/>
      <c r="G73" s="548" t="s">
        <v>152</v>
      </c>
      <c r="H73" s="548"/>
      <c r="I73" s="548"/>
      <c r="J73" s="548"/>
      <c r="K73" s="271"/>
      <c r="L73" s="204">
        <v>1688</v>
      </c>
      <c r="M73" s="204">
        <v>1804</v>
      </c>
      <c r="N73" s="204">
        <v>53</v>
      </c>
      <c r="O73" s="204">
        <v>61</v>
      </c>
      <c r="P73" s="204">
        <v>62</v>
      </c>
      <c r="Q73" s="204">
        <v>49</v>
      </c>
      <c r="R73" s="204">
        <v>61</v>
      </c>
      <c r="S73" s="204">
        <v>70</v>
      </c>
      <c r="T73" s="204">
        <v>79</v>
      </c>
      <c r="U73" s="204">
        <v>86</v>
      </c>
      <c r="V73" s="149"/>
      <c r="W73" s="163"/>
    </row>
    <row r="74" spans="2:23" ht="5.25" customHeight="1">
      <c r="B74" s="51"/>
      <c r="C74" s="76"/>
      <c r="D74" s="76"/>
      <c r="E74" s="76"/>
      <c r="F74" s="76"/>
      <c r="G74" s="76"/>
      <c r="H74" s="76"/>
      <c r="I74" s="76"/>
      <c r="J74" s="76"/>
      <c r="K74" s="271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149"/>
      <c r="W74" s="163"/>
    </row>
    <row r="75" spans="2:23" s="66" customFormat="1" ht="11.1" customHeight="1">
      <c r="B75" s="72"/>
      <c r="C75" s="550" t="s">
        <v>157</v>
      </c>
      <c r="D75" s="550"/>
      <c r="E75" s="550"/>
      <c r="F75" s="550"/>
      <c r="G75" s="550"/>
      <c r="H75" s="550"/>
      <c r="I75" s="550"/>
      <c r="J75" s="550"/>
      <c r="K75" s="267"/>
      <c r="L75" s="202">
        <v>7118</v>
      </c>
      <c r="M75" s="202">
        <v>7302</v>
      </c>
      <c r="N75" s="202">
        <v>280</v>
      </c>
      <c r="O75" s="202">
        <v>260</v>
      </c>
      <c r="P75" s="202">
        <v>217</v>
      </c>
      <c r="Q75" s="202">
        <v>200</v>
      </c>
      <c r="R75" s="202">
        <v>197</v>
      </c>
      <c r="S75" s="202">
        <v>217</v>
      </c>
      <c r="T75" s="202">
        <v>199</v>
      </c>
      <c r="U75" s="202">
        <v>212</v>
      </c>
      <c r="V75" s="152"/>
      <c r="W75" s="188"/>
    </row>
    <row r="76" spans="2:23" ht="11.1" customHeight="1">
      <c r="B76" s="51"/>
      <c r="C76" s="76"/>
      <c r="D76" s="76"/>
      <c r="E76" s="76"/>
      <c r="F76" s="76"/>
      <c r="G76" s="548" t="s">
        <v>140</v>
      </c>
      <c r="H76" s="548"/>
      <c r="I76" s="548"/>
      <c r="J76" s="548"/>
      <c r="K76" s="271"/>
      <c r="L76" s="204">
        <v>1959</v>
      </c>
      <c r="M76" s="204">
        <v>1967</v>
      </c>
      <c r="N76" s="204">
        <v>41</v>
      </c>
      <c r="O76" s="204">
        <v>48</v>
      </c>
      <c r="P76" s="204">
        <v>57</v>
      </c>
      <c r="Q76" s="204">
        <v>53</v>
      </c>
      <c r="R76" s="204">
        <v>43</v>
      </c>
      <c r="S76" s="204">
        <v>54</v>
      </c>
      <c r="T76" s="204">
        <v>45</v>
      </c>
      <c r="U76" s="204">
        <v>53</v>
      </c>
      <c r="V76" s="149"/>
      <c r="W76" s="163"/>
    </row>
    <row r="77" spans="2:23" ht="11.1" customHeight="1">
      <c r="B77" s="51"/>
      <c r="C77" s="76"/>
      <c r="D77" s="76"/>
      <c r="E77" s="76"/>
      <c r="F77" s="76"/>
      <c r="G77" s="548" t="s">
        <v>141</v>
      </c>
      <c r="H77" s="548"/>
      <c r="I77" s="548"/>
      <c r="J77" s="548"/>
      <c r="K77" s="271"/>
      <c r="L77" s="204">
        <v>1514</v>
      </c>
      <c r="M77" s="204">
        <v>1540</v>
      </c>
      <c r="N77" s="204">
        <v>32</v>
      </c>
      <c r="O77" s="204">
        <v>40</v>
      </c>
      <c r="P77" s="204">
        <v>39</v>
      </c>
      <c r="Q77" s="204">
        <v>33</v>
      </c>
      <c r="R77" s="204">
        <v>42</v>
      </c>
      <c r="S77" s="204">
        <v>53</v>
      </c>
      <c r="T77" s="204">
        <v>66</v>
      </c>
      <c r="U77" s="204">
        <v>48</v>
      </c>
      <c r="V77" s="149"/>
      <c r="W77" s="163"/>
    </row>
    <row r="78" spans="2:23" ht="11.1" customHeight="1">
      <c r="B78" s="51"/>
      <c r="C78" s="76"/>
      <c r="D78" s="76"/>
      <c r="E78" s="76"/>
      <c r="F78" s="76"/>
      <c r="G78" s="548" t="s">
        <v>145</v>
      </c>
      <c r="H78" s="548"/>
      <c r="I78" s="548"/>
      <c r="J78" s="548"/>
      <c r="K78" s="271"/>
      <c r="L78" s="204">
        <v>1785</v>
      </c>
      <c r="M78" s="204">
        <v>1805</v>
      </c>
      <c r="N78" s="204">
        <v>114</v>
      </c>
      <c r="O78" s="204">
        <v>82</v>
      </c>
      <c r="P78" s="204">
        <v>31</v>
      </c>
      <c r="Q78" s="204">
        <v>41</v>
      </c>
      <c r="R78" s="204">
        <v>34</v>
      </c>
      <c r="S78" s="204">
        <v>30</v>
      </c>
      <c r="T78" s="204">
        <v>28</v>
      </c>
      <c r="U78" s="204">
        <v>44</v>
      </c>
      <c r="V78" s="149"/>
      <c r="W78" s="163"/>
    </row>
    <row r="79" spans="2:23" ht="11.1" customHeight="1">
      <c r="B79" s="51"/>
      <c r="C79" s="76"/>
      <c r="D79" s="76"/>
      <c r="E79" s="76"/>
      <c r="F79" s="76"/>
      <c r="G79" s="548" t="s">
        <v>148</v>
      </c>
      <c r="H79" s="548"/>
      <c r="I79" s="548"/>
      <c r="J79" s="548"/>
      <c r="K79" s="271"/>
      <c r="L79" s="204">
        <v>1860</v>
      </c>
      <c r="M79" s="204">
        <v>1990</v>
      </c>
      <c r="N79" s="204">
        <v>93</v>
      </c>
      <c r="O79" s="204">
        <v>90</v>
      </c>
      <c r="P79" s="204">
        <v>90</v>
      </c>
      <c r="Q79" s="204">
        <v>73</v>
      </c>
      <c r="R79" s="204">
        <v>78</v>
      </c>
      <c r="S79" s="204">
        <v>80</v>
      </c>
      <c r="T79" s="204">
        <v>60</v>
      </c>
      <c r="U79" s="204">
        <v>67</v>
      </c>
      <c r="V79" s="149"/>
      <c r="W79" s="163"/>
    </row>
    <row r="80" spans="2:23" ht="5.25" customHeight="1">
      <c r="B80" s="51"/>
      <c r="C80" s="76"/>
      <c r="D80" s="76"/>
      <c r="E80" s="76"/>
      <c r="F80" s="76"/>
      <c r="G80" s="76"/>
      <c r="H80" s="76"/>
      <c r="I80" s="76"/>
      <c r="J80" s="76"/>
      <c r="K80" s="271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149"/>
      <c r="W80" s="163"/>
    </row>
    <row r="81" spans="2:23" s="66" customFormat="1" ht="11.1" customHeight="1">
      <c r="B81" s="72"/>
      <c r="C81" s="550" t="s">
        <v>158</v>
      </c>
      <c r="D81" s="550"/>
      <c r="E81" s="550"/>
      <c r="F81" s="550"/>
      <c r="G81" s="550"/>
      <c r="H81" s="550"/>
      <c r="I81" s="550"/>
      <c r="J81" s="550"/>
      <c r="K81" s="267"/>
      <c r="L81" s="202">
        <v>5121</v>
      </c>
      <c r="M81" s="202">
        <v>5334</v>
      </c>
      <c r="N81" s="202">
        <v>231</v>
      </c>
      <c r="O81" s="202">
        <v>229</v>
      </c>
      <c r="P81" s="202">
        <v>217</v>
      </c>
      <c r="Q81" s="202">
        <v>213</v>
      </c>
      <c r="R81" s="202">
        <v>223</v>
      </c>
      <c r="S81" s="202">
        <v>218</v>
      </c>
      <c r="T81" s="202">
        <v>211</v>
      </c>
      <c r="U81" s="202">
        <v>203</v>
      </c>
      <c r="V81" s="152"/>
      <c r="W81" s="188"/>
    </row>
    <row r="82" spans="2:23" ht="11.1" customHeight="1">
      <c r="B82" s="51"/>
      <c r="C82" s="76"/>
      <c r="D82" s="76"/>
      <c r="E82" s="76"/>
      <c r="F82" s="76"/>
      <c r="G82" s="548" t="s">
        <v>140</v>
      </c>
      <c r="H82" s="548"/>
      <c r="I82" s="548"/>
      <c r="J82" s="548"/>
      <c r="K82" s="271"/>
      <c r="L82" s="204">
        <v>814</v>
      </c>
      <c r="M82" s="204">
        <v>880</v>
      </c>
      <c r="N82" s="204">
        <v>41</v>
      </c>
      <c r="O82" s="204">
        <v>39</v>
      </c>
      <c r="P82" s="204">
        <v>24</v>
      </c>
      <c r="Q82" s="204">
        <v>31</v>
      </c>
      <c r="R82" s="204">
        <v>16</v>
      </c>
      <c r="S82" s="204">
        <v>19</v>
      </c>
      <c r="T82" s="204">
        <v>16</v>
      </c>
      <c r="U82" s="204">
        <v>27</v>
      </c>
      <c r="V82" s="149"/>
      <c r="W82" s="163"/>
    </row>
    <row r="83" spans="2:23" ht="11.1" customHeight="1">
      <c r="B83" s="51"/>
      <c r="C83" s="76"/>
      <c r="D83" s="76"/>
      <c r="E83" s="76"/>
      <c r="F83" s="76"/>
      <c r="G83" s="548" t="s">
        <v>141</v>
      </c>
      <c r="H83" s="548"/>
      <c r="I83" s="548"/>
      <c r="J83" s="548"/>
      <c r="K83" s="271"/>
      <c r="L83" s="204">
        <v>1181</v>
      </c>
      <c r="M83" s="204">
        <v>1141</v>
      </c>
      <c r="N83" s="204">
        <v>48</v>
      </c>
      <c r="O83" s="204">
        <v>51</v>
      </c>
      <c r="P83" s="204">
        <v>69</v>
      </c>
      <c r="Q83" s="204">
        <v>54</v>
      </c>
      <c r="R83" s="204">
        <v>62</v>
      </c>
      <c r="S83" s="204">
        <v>63</v>
      </c>
      <c r="T83" s="204">
        <v>59</v>
      </c>
      <c r="U83" s="204">
        <v>31</v>
      </c>
      <c r="V83" s="149"/>
      <c r="W83" s="163"/>
    </row>
    <row r="84" spans="2:23" ht="11.1" customHeight="1">
      <c r="B84" s="51"/>
      <c r="C84" s="76"/>
      <c r="D84" s="76"/>
      <c r="E84" s="76"/>
      <c r="F84" s="76"/>
      <c r="G84" s="548" t="s">
        <v>145</v>
      </c>
      <c r="H84" s="548"/>
      <c r="I84" s="548"/>
      <c r="J84" s="548"/>
      <c r="K84" s="271"/>
      <c r="L84" s="204">
        <v>1150</v>
      </c>
      <c r="M84" s="204">
        <v>1241</v>
      </c>
      <c r="N84" s="204">
        <v>42</v>
      </c>
      <c r="O84" s="204">
        <v>31</v>
      </c>
      <c r="P84" s="204">
        <v>43</v>
      </c>
      <c r="Q84" s="204">
        <v>44</v>
      </c>
      <c r="R84" s="204">
        <v>47</v>
      </c>
      <c r="S84" s="204">
        <v>46</v>
      </c>
      <c r="T84" s="204">
        <v>48</v>
      </c>
      <c r="U84" s="204">
        <v>46</v>
      </c>
      <c r="V84" s="149"/>
      <c r="W84" s="163"/>
    </row>
    <row r="85" spans="2:23" ht="11.1" customHeight="1">
      <c r="B85" s="51"/>
      <c r="C85" s="76"/>
      <c r="D85" s="76"/>
      <c r="E85" s="76"/>
      <c r="F85" s="76"/>
      <c r="G85" s="548" t="s">
        <v>148</v>
      </c>
      <c r="H85" s="548"/>
      <c r="I85" s="548"/>
      <c r="J85" s="548"/>
      <c r="K85" s="271"/>
      <c r="L85" s="204">
        <v>1976</v>
      </c>
      <c r="M85" s="204">
        <v>2072</v>
      </c>
      <c r="N85" s="204">
        <v>100</v>
      </c>
      <c r="O85" s="204">
        <v>108</v>
      </c>
      <c r="P85" s="204">
        <v>81</v>
      </c>
      <c r="Q85" s="204">
        <v>84</v>
      </c>
      <c r="R85" s="204">
        <v>98</v>
      </c>
      <c r="S85" s="204">
        <v>90</v>
      </c>
      <c r="T85" s="204">
        <v>88</v>
      </c>
      <c r="U85" s="204">
        <v>99</v>
      </c>
      <c r="V85" s="149"/>
      <c r="W85" s="163"/>
    </row>
    <row r="86" spans="2:23" ht="5.25" customHeight="1">
      <c r="B86" s="57"/>
      <c r="C86" s="98"/>
      <c r="D86" s="98"/>
      <c r="E86" s="98"/>
      <c r="F86" s="59"/>
      <c r="G86" s="57"/>
      <c r="H86" s="57"/>
      <c r="I86" s="57"/>
      <c r="J86" s="57"/>
      <c r="K86" s="99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166"/>
    </row>
    <row r="87" spans="2:23" ht="11.1" customHeight="1">
      <c r="B87" s="549" t="s">
        <v>16</v>
      </c>
      <c r="C87" s="549"/>
      <c r="D87" s="549"/>
      <c r="E87" s="453" t="s">
        <v>12</v>
      </c>
      <c r="F87" s="452" t="s">
        <v>580</v>
      </c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</row>
  </sheetData>
  <mergeCells count="71">
    <mergeCell ref="B87:D87"/>
    <mergeCell ref="G18:J18"/>
    <mergeCell ref="A1:L2"/>
    <mergeCell ref="B5:U5"/>
    <mergeCell ref="B6:U6"/>
    <mergeCell ref="B8:K9"/>
    <mergeCell ref="L8:M8"/>
    <mergeCell ref="N8:O8"/>
    <mergeCell ref="P8:Q8"/>
    <mergeCell ref="R8:S8"/>
    <mergeCell ref="T8:U8"/>
    <mergeCell ref="C11:J11"/>
    <mergeCell ref="C13:J13"/>
    <mergeCell ref="G14:J14"/>
    <mergeCell ref="G15:J15"/>
    <mergeCell ref="C17:J17"/>
    <mergeCell ref="G34:J34"/>
    <mergeCell ref="G19:J19"/>
    <mergeCell ref="C21:J21"/>
    <mergeCell ref="C23:J23"/>
    <mergeCell ref="G24:J24"/>
    <mergeCell ref="G25:J25"/>
    <mergeCell ref="G26:J26"/>
    <mergeCell ref="C28:J28"/>
    <mergeCell ref="G29:J29"/>
    <mergeCell ref="G30:J30"/>
    <mergeCell ref="C32:J32"/>
    <mergeCell ref="G33:J33"/>
    <mergeCell ref="G48:J48"/>
    <mergeCell ref="G35:J35"/>
    <mergeCell ref="G36:J36"/>
    <mergeCell ref="C38:J38"/>
    <mergeCell ref="G39:J39"/>
    <mergeCell ref="G40:J40"/>
    <mergeCell ref="G41:J41"/>
    <mergeCell ref="C43:J43"/>
    <mergeCell ref="G44:J44"/>
    <mergeCell ref="G45:J45"/>
    <mergeCell ref="G46:J46"/>
    <mergeCell ref="G47:J47"/>
    <mergeCell ref="G63:J63"/>
    <mergeCell ref="G49:J49"/>
    <mergeCell ref="C51:J51"/>
    <mergeCell ref="G52:J52"/>
    <mergeCell ref="G53:J53"/>
    <mergeCell ref="G54:J54"/>
    <mergeCell ref="C56:J56"/>
    <mergeCell ref="G57:J57"/>
    <mergeCell ref="G58:J58"/>
    <mergeCell ref="G59:J59"/>
    <mergeCell ref="C61:J61"/>
    <mergeCell ref="G62:J62"/>
    <mergeCell ref="G77:J77"/>
    <mergeCell ref="G64:J64"/>
    <mergeCell ref="G65:J65"/>
    <mergeCell ref="C67:J67"/>
    <mergeCell ref="G68:J68"/>
    <mergeCell ref="G69:J69"/>
    <mergeCell ref="G70:J70"/>
    <mergeCell ref="G71:J71"/>
    <mergeCell ref="G72:J72"/>
    <mergeCell ref="G73:J73"/>
    <mergeCell ref="C75:J75"/>
    <mergeCell ref="G76:J76"/>
    <mergeCell ref="G85:J85"/>
    <mergeCell ref="G78:J78"/>
    <mergeCell ref="G79:J79"/>
    <mergeCell ref="C81:J81"/>
    <mergeCell ref="G82:J82"/>
    <mergeCell ref="G83:J83"/>
    <mergeCell ref="G84:J84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7"/>
  <sheetViews>
    <sheetView view="pageBreakPreview" zoomScaleNormal="100" zoomScaleSheetLayoutView="100" workbookViewId="0"/>
  </sheetViews>
  <sheetFormatPr defaultRowHeight="11.25"/>
  <cols>
    <col min="1" max="1" width="1.25" style="46" customWidth="1"/>
    <col min="2" max="13" width="6.875" style="46" customWidth="1"/>
    <col min="14" max="24" width="1.625" style="46" customWidth="1"/>
    <col min="25" max="16384" width="9" style="46"/>
  </cols>
  <sheetData>
    <row r="1" spans="2:63" customFormat="1" ht="13.5" customHeight="1">
      <c r="M1" s="470">
        <f>'26'!A1+1</f>
        <v>27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"/>
      <c r="Z1" s="46"/>
      <c r="AA1" s="46"/>
      <c r="AB1" s="46"/>
      <c r="AI1" s="18"/>
      <c r="AJ1" s="18"/>
      <c r="AK1" s="18"/>
      <c r="AL1" s="18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2:63" customFormat="1" ht="13.5" customHeight="1"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"/>
      <c r="Z2" s="46"/>
      <c r="AA2" s="46"/>
      <c r="AB2" s="46"/>
      <c r="AI2" s="18"/>
      <c r="AJ2" s="18"/>
      <c r="AK2" s="18"/>
      <c r="AL2" s="18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2:63" ht="11.1" customHeight="1"/>
    <row r="4" spans="2:63" ht="11.1" customHeight="1"/>
    <row r="5" spans="2:63" s="179" customFormat="1" ht="18" customHeight="1">
      <c r="B5" s="650" t="s">
        <v>499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</row>
    <row r="6" spans="2:63" ht="12.95" customHeight="1"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</row>
    <row r="7" spans="2:63" ht="11.1" customHeight="1">
      <c r="B7" s="162"/>
      <c r="C7" s="51"/>
      <c r="D7" s="162"/>
      <c r="E7" s="51"/>
      <c r="F7" s="162"/>
      <c r="G7" s="51"/>
      <c r="H7" s="162"/>
      <c r="I7" s="51"/>
      <c r="J7" s="162"/>
      <c r="K7" s="51"/>
      <c r="L7" s="162"/>
      <c r="N7" s="193"/>
      <c r="O7" s="193"/>
      <c r="P7" s="193"/>
      <c r="Q7" s="193"/>
      <c r="R7" s="193"/>
      <c r="S7" s="193"/>
      <c r="T7" s="193"/>
      <c r="U7" s="193"/>
      <c r="V7" s="193"/>
      <c r="W7" s="106" t="s">
        <v>392</v>
      </c>
    </row>
    <row r="8" spans="2:63" ht="15" customHeight="1">
      <c r="B8" s="559" t="s">
        <v>238</v>
      </c>
      <c r="C8" s="560"/>
      <c r="D8" s="560" t="s">
        <v>239</v>
      </c>
      <c r="E8" s="560"/>
      <c r="F8" s="560" t="s">
        <v>240</v>
      </c>
      <c r="G8" s="560"/>
      <c r="H8" s="560" t="s">
        <v>241</v>
      </c>
      <c r="I8" s="560"/>
      <c r="J8" s="560" t="s">
        <v>242</v>
      </c>
      <c r="K8" s="560"/>
      <c r="L8" s="560" t="s">
        <v>243</v>
      </c>
      <c r="M8" s="560"/>
      <c r="N8" s="560" t="s">
        <v>126</v>
      </c>
      <c r="O8" s="560"/>
      <c r="P8" s="560"/>
      <c r="Q8" s="560"/>
      <c r="R8" s="560"/>
      <c r="S8" s="560"/>
      <c r="T8" s="560"/>
      <c r="U8" s="560"/>
      <c r="V8" s="560"/>
      <c r="W8" s="564"/>
      <c r="X8" s="51"/>
    </row>
    <row r="9" spans="2:63" ht="15" customHeight="1">
      <c r="B9" s="288" t="s">
        <v>2</v>
      </c>
      <c r="C9" s="289" t="s">
        <v>3</v>
      </c>
      <c r="D9" s="289" t="s">
        <v>2</v>
      </c>
      <c r="E9" s="289" t="s">
        <v>3</v>
      </c>
      <c r="F9" s="289" t="s">
        <v>2</v>
      </c>
      <c r="G9" s="289" t="s">
        <v>3</v>
      </c>
      <c r="H9" s="289" t="s">
        <v>2</v>
      </c>
      <c r="I9" s="289" t="s">
        <v>3</v>
      </c>
      <c r="J9" s="289" t="s">
        <v>2</v>
      </c>
      <c r="K9" s="289" t="s">
        <v>3</v>
      </c>
      <c r="L9" s="289" t="s">
        <v>2</v>
      </c>
      <c r="M9" s="289" t="s">
        <v>3</v>
      </c>
      <c r="N9" s="562"/>
      <c r="O9" s="562"/>
      <c r="P9" s="562"/>
      <c r="Q9" s="562"/>
      <c r="R9" s="562"/>
      <c r="S9" s="562"/>
      <c r="T9" s="562"/>
      <c r="U9" s="562"/>
      <c r="V9" s="562"/>
      <c r="W9" s="652"/>
      <c r="X9" s="51"/>
    </row>
    <row r="10" spans="2:63" ht="5.25" customHeight="1">
      <c r="N10" s="290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2:63" s="66" customFormat="1" ht="11.1" customHeight="1">
      <c r="B11" s="433">
        <v>19455</v>
      </c>
      <c r="C11" s="433">
        <v>19739</v>
      </c>
      <c r="D11" s="433">
        <v>25291</v>
      </c>
      <c r="E11" s="433">
        <v>25520</v>
      </c>
      <c r="F11" s="433">
        <v>27611</v>
      </c>
      <c r="G11" s="433">
        <v>26734</v>
      </c>
      <c r="H11" s="433">
        <v>30373</v>
      </c>
      <c r="I11" s="433">
        <v>29170</v>
      </c>
      <c r="J11" s="433">
        <v>31153</v>
      </c>
      <c r="K11" s="433">
        <v>30632</v>
      </c>
      <c r="L11" s="433">
        <v>28310</v>
      </c>
      <c r="M11" s="433">
        <v>26500</v>
      </c>
      <c r="N11" s="434"/>
      <c r="O11" s="557" t="s">
        <v>138</v>
      </c>
      <c r="P11" s="557"/>
      <c r="Q11" s="557"/>
      <c r="R11" s="557"/>
      <c r="S11" s="557"/>
      <c r="T11" s="557"/>
      <c r="U11" s="557"/>
      <c r="V11" s="557"/>
      <c r="W11" s="67"/>
      <c r="X11" s="72"/>
    </row>
    <row r="12" spans="2:63" ht="5.25" customHeight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79"/>
      <c r="O12" s="76"/>
      <c r="P12" s="76"/>
      <c r="Q12" s="76"/>
      <c r="R12" s="76"/>
      <c r="S12" s="76"/>
      <c r="T12" s="76"/>
      <c r="U12" s="76"/>
      <c r="V12" s="76"/>
      <c r="W12" s="76"/>
      <c r="X12" s="51"/>
    </row>
    <row r="13" spans="2:63" s="66" customFormat="1" ht="11.1" customHeight="1">
      <c r="B13" s="202">
        <v>235</v>
      </c>
      <c r="C13" s="202">
        <v>203</v>
      </c>
      <c r="D13" s="202">
        <v>364</v>
      </c>
      <c r="E13" s="202">
        <v>370</v>
      </c>
      <c r="F13" s="202">
        <v>376</v>
      </c>
      <c r="G13" s="202">
        <v>337</v>
      </c>
      <c r="H13" s="202">
        <v>363</v>
      </c>
      <c r="I13" s="202">
        <v>267</v>
      </c>
      <c r="J13" s="202">
        <v>338</v>
      </c>
      <c r="K13" s="202">
        <v>267</v>
      </c>
      <c r="L13" s="202">
        <v>291</v>
      </c>
      <c r="M13" s="202">
        <v>232</v>
      </c>
      <c r="N13" s="291"/>
      <c r="O13" s="550" t="s">
        <v>139</v>
      </c>
      <c r="P13" s="550"/>
      <c r="Q13" s="550"/>
      <c r="R13" s="550"/>
      <c r="S13" s="550"/>
      <c r="T13" s="550"/>
      <c r="U13" s="550"/>
      <c r="V13" s="550"/>
      <c r="W13" s="67"/>
      <c r="X13" s="72"/>
    </row>
    <row r="14" spans="2:63" ht="11.1" customHeight="1">
      <c r="B14" s="204">
        <v>160</v>
      </c>
      <c r="C14" s="204">
        <v>126</v>
      </c>
      <c r="D14" s="204">
        <v>241</v>
      </c>
      <c r="E14" s="204">
        <v>254</v>
      </c>
      <c r="F14" s="204">
        <v>261</v>
      </c>
      <c r="G14" s="204">
        <v>221</v>
      </c>
      <c r="H14" s="204">
        <v>250</v>
      </c>
      <c r="I14" s="204">
        <v>198</v>
      </c>
      <c r="J14" s="204">
        <v>255</v>
      </c>
      <c r="K14" s="204">
        <v>190</v>
      </c>
      <c r="L14" s="204">
        <v>217</v>
      </c>
      <c r="M14" s="204">
        <v>157</v>
      </c>
      <c r="N14" s="79"/>
      <c r="O14" s="76"/>
      <c r="P14" s="76"/>
      <c r="Q14" s="76"/>
      <c r="R14" s="76"/>
      <c r="S14" s="548" t="s">
        <v>140</v>
      </c>
      <c r="T14" s="548"/>
      <c r="U14" s="548"/>
      <c r="V14" s="548"/>
      <c r="W14" s="76"/>
      <c r="X14" s="51"/>
    </row>
    <row r="15" spans="2:63" ht="11.1" customHeight="1">
      <c r="B15" s="204">
        <v>75</v>
      </c>
      <c r="C15" s="204">
        <v>77</v>
      </c>
      <c r="D15" s="204">
        <v>123</v>
      </c>
      <c r="E15" s="204">
        <v>116</v>
      </c>
      <c r="F15" s="204">
        <v>115</v>
      </c>
      <c r="G15" s="204">
        <v>116</v>
      </c>
      <c r="H15" s="204">
        <v>113</v>
      </c>
      <c r="I15" s="204">
        <v>69</v>
      </c>
      <c r="J15" s="204">
        <v>83</v>
      </c>
      <c r="K15" s="204">
        <v>77</v>
      </c>
      <c r="L15" s="204">
        <v>74</v>
      </c>
      <c r="M15" s="204">
        <v>75</v>
      </c>
      <c r="N15" s="79"/>
      <c r="O15" s="76"/>
      <c r="P15" s="76"/>
      <c r="Q15" s="76"/>
      <c r="R15" s="76"/>
      <c r="S15" s="548" t="s">
        <v>141</v>
      </c>
      <c r="T15" s="548"/>
      <c r="U15" s="548"/>
      <c r="V15" s="548"/>
      <c r="W15" s="76"/>
      <c r="X15" s="51"/>
    </row>
    <row r="16" spans="2:63" ht="5.25" customHeight="1"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79"/>
      <c r="O16" s="76"/>
      <c r="P16" s="76"/>
      <c r="Q16" s="76"/>
      <c r="R16" s="76"/>
      <c r="S16" s="76"/>
      <c r="T16" s="76"/>
      <c r="U16" s="76"/>
      <c r="V16" s="76"/>
      <c r="W16" s="76"/>
      <c r="X16" s="51"/>
    </row>
    <row r="17" spans="2:24" s="66" customFormat="1" ht="11.1" customHeight="1">
      <c r="B17" s="202">
        <v>303</v>
      </c>
      <c r="C17" s="202">
        <v>292</v>
      </c>
      <c r="D17" s="202">
        <v>418</v>
      </c>
      <c r="E17" s="202">
        <v>459</v>
      </c>
      <c r="F17" s="202">
        <v>433</v>
      </c>
      <c r="G17" s="202">
        <v>442</v>
      </c>
      <c r="H17" s="202">
        <v>387</v>
      </c>
      <c r="I17" s="202">
        <v>407</v>
      </c>
      <c r="J17" s="202">
        <v>319</v>
      </c>
      <c r="K17" s="202">
        <v>345</v>
      </c>
      <c r="L17" s="202">
        <v>290</v>
      </c>
      <c r="M17" s="202">
        <v>312</v>
      </c>
      <c r="N17" s="291"/>
      <c r="O17" s="550" t="s">
        <v>142</v>
      </c>
      <c r="P17" s="550"/>
      <c r="Q17" s="550"/>
      <c r="R17" s="550"/>
      <c r="S17" s="550"/>
      <c r="T17" s="550"/>
      <c r="U17" s="550"/>
      <c r="V17" s="550"/>
      <c r="W17" s="67"/>
      <c r="X17" s="72"/>
    </row>
    <row r="18" spans="2:24" ht="11.1" customHeight="1">
      <c r="B18" s="204">
        <v>167</v>
      </c>
      <c r="C18" s="204">
        <v>141</v>
      </c>
      <c r="D18" s="204">
        <v>200</v>
      </c>
      <c r="E18" s="204">
        <v>232</v>
      </c>
      <c r="F18" s="204">
        <v>252</v>
      </c>
      <c r="G18" s="204">
        <v>270</v>
      </c>
      <c r="H18" s="204">
        <v>221</v>
      </c>
      <c r="I18" s="204">
        <v>217</v>
      </c>
      <c r="J18" s="204">
        <v>208</v>
      </c>
      <c r="K18" s="204">
        <v>191</v>
      </c>
      <c r="L18" s="204">
        <v>174</v>
      </c>
      <c r="M18" s="204">
        <v>166</v>
      </c>
      <c r="N18" s="79"/>
      <c r="O18" s="76"/>
      <c r="P18" s="76"/>
      <c r="Q18" s="76"/>
      <c r="R18" s="76"/>
      <c r="S18" s="548" t="s">
        <v>140</v>
      </c>
      <c r="T18" s="548"/>
      <c r="U18" s="548"/>
      <c r="V18" s="548"/>
      <c r="W18" s="76"/>
      <c r="X18" s="51"/>
    </row>
    <row r="19" spans="2:24" ht="11.1" customHeight="1">
      <c r="B19" s="204">
        <v>136</v>
      </c>
      <c r="C19" s="204">
        <v>151</v>
      </c>
      <c r="D19" s="204">
        <v>218</v>
      </c>
      <c r="E19" s="204">
        <v>227</v>
      </c>
      <c r="F19" s="204">
        <v>181</v>
      </c>
      <c r="G19" s="204">
        <v>172</v>
      </c>
      <c r="H19" s="204">
        <v>166</v>
      </c>
      <c r="I19" s="204">
        <v>190</v>
      </c>
      <c r="J19" s="204">
        <v>111</v>
      </c>
      <c r="K19" s="204">
        <v>154</v>
      </c>
      <c r="L19" s="204">
        <v>116</v>
      </c>
      <c r="M19" s="204">
        <v>146</v>
      </c>
      <c r="N19" s="79"/>
      <c r="O19" s="76"/>
      <c r="P19" s="76"/>
      <c r="Q19" s="76"/>
      <c r="R19" s="76"/>
      <c r="S19" s="548" t="s">
        <v>141</v>
      </c>
      <c r="T19" s="548"/>
      <c r="U19" s="548"/>
      <c r="V19" s="548"/>
      <c r="W19" s="76"/>
      <c r="X19" s="51"/>
    </row>
    <row r="20" spans="2:24" ht="5.25" customHeight="1"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79"/>
      <c r="O20" s="76"/>
      <c r="P20" s="76"/>
      <c r="Q20" s="76"/>
      <c r="R20" s="76"/>
      <c r="S20" s="76"/>
      <c r="T20" s="76"/>
      <c r="U20" s="76"/>
      <c r="V20" s="76"/>
      <c r="W20" s="76"/>
      <c r="X20" s="51"/>
    </row>
    <row r="21" spans="2:24" s="66" customFormat="1" ht="11.1" customHeight="1">
      <c r="B21" s="202">
        <v>76</v>
      </c>
      <c r="C21" s="202">
        <v>120</v>
      </c>
      <c r="D21" s="202">
        <v>153</v>
      </c>
      <c r="E21" s="202">
        <v>213</v>
      </c>
      <c r="F21" s="202">
        <v>224</v>
      </c>
      <c r="G21" s="202">
        <v>247</v>
      </c>
      <c r="H21" s="202">
        <v>230</v>
      </c>
      <c r="I21" s="202">
        <v>177</v>
      </c>
      <c r="J21" s="202">
        <v>213</v>
      </c>
      <c r="K21" s="202">
        <v>202</v>
      </c>
      <c r="L21" s="202">
        <v>157</v>
      </c>
      <c r="M21" s="202">
        <v>124</v>
      </c>
      <c r="N21" s="291"/>
      <c r="O21" s="550" t="s">
        <v>143</v>
      </c>
      <c r="P21" s="550"/>
      <c r="Q21" s="550"/>
      <c r="R21" s="550"/>
      <c r="S21" s="550"/>
      <c r="T21" s="550"/>
      <c r="U21" s="550"/>
      <c r="V21" s="550"/>
      <c r="W21" s="67"/>
      <c r="X21" s="72"/>
    </row>
    <row r="22" spans="2:24" ht="5.25" customHeight="1"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79"/>
      <c r="O22" s="76"/>
      <c r="P22" s="76"/>
      <c r="Q22" s="76"/>
      <c r="R22" s="76"/>
      <c r="S22" s="76"/>
      <c r="T22" s="76"/>
      <c r="U22" s="76"/>
      <c r="V22" s="76"/>
      <c r="W22" s="76"/>
      <c r="X22" s="51"/>
    </row>
    <row r="23" spans="2:24" s="66" customFormat="1" ht="11.1" customHeight="1">
      <c r="B23" s="202">
        <v>176</v>
      </c>
      <c r="C23" s="202">
        <v>222</v>
      </c>
      <c r="D23" s="202">
        <v>299</v>
      </c>
      <c r="E23" s="202">
        <v>295</v>
      </c>
      <c r="F23" s="202">
        <v>270</v>
      </c>
      <c r="G23" s="202">
        <v>214</v>
      </c>
      <c r="H23" s="202">
        <v>274</v>
      </c>
      <c r="I23" s="202">
        <v>279</v>
      </c>
      <c r="J23" s="202">
        <v>280</v>
      </c>
      <c r="K23" s="202">
        <v>251</v>
      </c>
      <c r="L23" s="202">
        <v>257</v>
      </c>
      <c r="M23" s="202">
        <v>239</v>
      </c>
      <c r="N23" s="291"/>
      <c r="O23" s="550" t="s">
        <v>144</v>
      </c>
      <c r="P23" s="550"/>
      <c r="Q23" s="550"/>
      <c r="R23" s="550"/>
      <c r="S23" s="550"/>
      <c r="T23" s="550"/>
      <c r="U23" s="550"/>
      <c r="V23" s="550"/>
      <c r="W23" s="67"/>
      <c r="X23" s="72"/>
    </row>
    <row r="24" spans="2:24" ht="11.1" customHeight="1">
      <c r="B24" s="204">
        <v>40</v>
      </c>
      <c r="C24" s="204">
        <v>49</v>
      </c>
      <c r="D24" s="204">
        <v>67</v>
      </c>
      <c r="E24" s="204">
        <v>60</v>
      </c>
      <c r="F24" s="204">
        <v>78</v>
      </c>
      <c r="G24" s="204">
        <v>54</v>
      </c>
      <c r="H24" s="204">
        <v>62</v>
      </c>
      <c r="I24" s="204">
        <v>47</v>
      </c>
      <c r="J24" s="204">
        <v>52</v>
      </c>
      <c r="K24" s="204">
        <v>34</v>
      </c>
      <c r="L24" s="204">
        <v>43</v>
      </c>
      <c r="M24" s="204">
        <v>38</v>
      </c>
      <c r="N24" s="79"/>
      <c r="O24" s="76"/>
      <c r="P24" s="76"/>
      <c r="Q24" s="76"/>
      <c r="R24" s="76"/>
      <c r="S24" s="548" t="s">
        <v>140</v>
      </c>
      <c r="T24" s="548"/>
      <c r="U24" s="548"/>
      <c r="V24" s="548"/>
      <c r="W24" s="76"/>
      <c r="X24" s="51"/>
    </row>
    <row r="25" spans="2:24" ht="11.1" customHeight="1">
      <c r="B25" s="204">
        <v>95</v>
      </c>
      <c r="C25" s="204">
        <v>123</v>
      </c>
      <c r="D25" s="204">
        <v>158</v>
      </c>
      <c r="E25" s="204">
        <v>157</v>
      </c>
      <c r="F25" s="204">
        <v>117</v>
      </c>
      <c r="G25" s="204">
        <v>100</v>
      </c>
      <c r="H25" s="204">
        <v>134</v>
      </c>
      <c r="I25" s="204">
        <v>147</v>
      </c>
      <c r="J25" s="204">
        <v>128</v>
      </c>
      <c r="K25" s="204">
        <v>134</v>
      </c>
      <c r="L25" s="204">
        <v>133</v>
      </c>
      <c r="M25" s="204">
        <v>126</v>
      </c>
      <c r="N25" s="79"/>
      <c r="O25" s="76"/>
      <c r="P25" s="76"/>
      <c r="Q25" s="76"/>
      <c r="R25" s="76"/>
      <c r="S25" s="548" t="s">
        <v>141</v>
      </c>
      <c r="T25" s="548"/>
      <c r="U25" s="548"/>
      <c r="V25" s="548"/>
      <c r="W25" s="76"/>
      <c r="X25" s="51"/>
    </row>
    <row r="26" spans="2:24" ht="11.1" customHeight="1">
      <c r="B26" s="204">
        <v>41</v>
      </c>
      <c r="C26" s="204">
        <v>50</v>
      </c>
      <c r="D26" s="204">
        <v>74</v>
      </c>
      <c r="E26" s="204">
        <v>78</v>
      </c>
      <c r="F26" s="204">
        <v>75</v>
      </c>
      <c r="G26" s="204">
        <v>60</v>
      </c>
      <c r="H26" s="204">
        <v>78</v>
      </c>
      <c r="I26" s="204">
        <v>85</v>
      </c>
      <c r="J26" s="204">
        <v>100</v>
      </c>
      <c r="K26" s="204">
        <v>83</v>
      </c>
      <c r="L26" s="204">
        <v>81</v>
      </c>
      <c r="M26" s="204">
        <v>75</v>
      </c>
      <c r="N26" s="79"/>
      <c r="O26" s="76"/>
      <c r="P26" s="76"/>
      <c r="Q26" s="76"/>
      <c r="R26" s="76"/>
      <c r="S26" s="548" t="s">
        <v>145</v>
      </c>
      <c r="T26" s="548"/>
      <c r="U26" s="548"/>
      <c r="V26" s="548"/>
      <c r="W26" s="76"/>
      <c r="X26" s="51"/>
    </row>
    <row r="27" spans="2:24" ht="5.25" customHeight="1"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79"/>
      <c r="O27" s="76"/>
      <c r="P27" s="76"/>
      <c r="Q27" s="76"/>
      <c r="R27" s="76"/>
      <c r="S27" s="76"/>
      <c r="T27" s="76"/>
      <c r="U27" s="76"/>
      <c r="V27" s="76"/>
      <c r="W27" s="76"/>
      <c r="X27" s="51"/>
    </row>
    <row r="28" spans="2:24" s="66" customFormat="1" ht="11.1" customHeight="1">
      <c r="B28" s="202">
        <v>152</v>
      </c>
      <c r="C28" s="202">
        <v>227</v>
      </c>
      <c r="D28" s="202">
        <v>365</v>
      </c>
      <c r="E28" s="202">
        <v>367</v>
      </c>
      <c r="F28" s="202">
        <v>336</v>
      </c>
      <c r="G28" s="202">
        <v>370</v>
      </c>
      <c r="H28" s="202">
        <v>301</v>
      </c>
      <c r="I28" s="202">
        <v>295</v>
      </c>
      <c r="J28" s="202">
        <v>296</v>
      </c>
      <c r="K28" s="202">
        <v>270</v>
      </c>
      <c r="L28" s="202">
        <v>207</v>
      </c>
      <c r="M28" s="202">
        <v>211</v>
      </c>
      <c r="N28" s="291"/>
      <c r="O28" s="550" t="s">
        <v>146</v>
      </c>
      <c r="P28" s="550"/>
      <c r="Q28" s="550"/>
      <c r="R28" s="550"/>
      <c r="S28" s="550"/>
      <c r="T28" s="550"/>
      <c r="U28" s="550"/>
      <c r="V28" s="550"/>
      <c r="W28" s="67"/>
      <c r="X28" s="72"/>
    </row>
    <row r="29" spans="2:24" ht="11.1" customHeight="1">
      <c r="B29" s="204">
        <v>72</v>
      </c>
      <c r="C29" s="204">
        <v>83</v>
      </c>
      <c r="D29" s="204">
        <v>135</v>
      </c>
      <c r="E29" s="204">
        <v>99</v>
      </c>
      <c r="F29" s="204">
        <v>107</v>
      </c>
      <c r="G29" s="204">
        <v>134</v>
      </c>
      <c r="H29" s="204">
        <v>110</v>
      </c>
      <c r="I29" s="204">
        <v>106</v>
      </c>
      <c r="J29" s="204">
        <v>130</v>
      </c>
      <c r="K29" s="204">
        <v>96</v>
      </c>
      <c r="L29" s="204">
        <v>77</v>
      </c>
      <c r="M29" s="204">
        <v>61</v>
      </c>
      <c r="N29" s="79"/>
      <c r="O29" s="76"/>
      <c r="P29" s="76"/>
      <c r="Q29" s="76"/>
      <c r="R29" s="76"/>
      <c r="S29" s="548" t="s">
        <v>140</v>
      </c>
      <c r="T29" s="548"/>
      <c r="U29" s="548"/>
      <c r="V29" s="548"/>
      <c r="W29" s="76"/>
      <c r="X29" s="51"/>
    </row>
    <row r="30" spans="2:24" ht="11.1" customHeight="1">
      <c r="B30" s="204">
        <v>80</v>
      </c>
      <c r="C30" s="204">
        <v>144</v>
      </c>
      <c r="D30" s="204">
        <v>230</v>
      </c>
      <c r="E30" s="204">
        <v>268</v>
      </c>
      <c r="F30" s="204">
        <v>229</v>
      </c>
      <c r="G30" s="204">
        <v>236</v>
      </c>
      <c r="H30" s="204">
        <v>191</v>
      </c>
      <c r="I30" s="204">
        <v>189</v>
      </c>
      <c r="J30" s="204">
        <v>166</v>
      </c>
      <c r="K30" s="204">
        <v>174</v>
      </c>
      <c r="L30" s="204">
        <v>130</v>
      </c>
      <c r="M30" s="204">
        <v>150</v>
      </c>
      <c r="N30" s="79"/>
      <c r="O30" s="76"/>
      <c r="P30" s="76"/>
      <c r="Q30" s="76"/>
      <c r="R30" s="76"/>
      <c r="S30" s="548" t="s">
        <v>141</v>
      </c>
      <c r="T30" s="548"/>
      <c r="U30" s="548"/>
      <c r="V30" s="548"/>
      <c r="W30" s="76"/>
      <c r="X30" s="51"/>
    </row>
    <row r="31" spans="2:24" ht="5.25" customHeight="1"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79"/>
      <c r="O31" s="76"/>
      <c r="P31" s="76"/>
      <c r="Q31" s="76"/>
      <c r="R31" s="76"/>
      <c r="S31" s="76"/>
      <c r="T31" s="76"/>
      <c r="U31" s="76"/>
      <c r="V31" s="76"/>
      <c r="W31" s="76"/>
      <c r="X31" s="51"/>
    </row>
    <row r="32" spans="2:24" s="66" customFormat="1" ht="11.1" customHeight="1">
      <c r="B32" s="202">
        <v>270</v>
      </c>
      <c r="C32" s="202">
        <v>294</v>
      </c>
      <c r="D32" s="202">
        <v>508</v>
      </c>
      <c r="E32" s="202">
        <v>430</v>
      </c>
      <c r="F32" s="202">
        <v>512</v>
      </c>
      <c r="G32" s="202">
        <v>403</v>
      </c>
      <c r="H32" s="202">
        <v>484</v>
      </c>
      <c r="I32" s="202">
        <v>425</v>
      </c>
      <c r="J32" s="202">
        <v>445</v>
      </c>
      <c r="K32" s="202">
        <v>415</v>
      </c>
      <c r="L32" s="202">
        <v>354</v>
      </c>
      <c r="M32" s="202">
        <v>319</v>
      </c>
      <c r="N32" s="291"/>
      <c r="O32" s="550" t="s">
        <v>147</v>
      </c>
      <c r="P32" s="550"/>
      <c r="Q32" s="550"/>
      <c r="R32" s="550"/>
      <c r="S32" s="550"/>
      <c r="T32" s="550"/>
      <c r="U32" s="550"/>
      <c r="V32" s="550"/>
      <c r="W32" s="67"/>
      <c r="X32" s="72"/>
    </row>
    <row r="33" spans="2:24" ht="11.1" customHeight="1">
      <c r="B33" s="204">
        <v>73</v>
      </c>
      <c r="C33" s="204">
        <v>66</v>
      </c>
      <c r="D33" s="204">
        <v>116</v>
      </c>
      <c r="E33" s="204">
        <v>77</v>
      </c>
      <c r="F33" s="204">
        <v>125</v>
      </c>
      <c r="G33" s="204">
        <v>93</v>
      </c>
      <c r="H33" s="204">
        <v>135</v>
      </c>
      <c r="I33" s="204">
        <v>103</v>
      </c>
      <c r="J33" s="204">
        <v>102</v>
      </c>
      <c r="K33" s="204">
        <v>94</v>
      </c>
      <c r="L33" s="204">
        <v>88</v>
      </c>
      <c r="M33" s="204">
        <v>78</v>
      </c>
      <c r="N33" s="79"/>
      <c r="O33" s="76"/>
      <c r="P33" s="76"/>
      <c r="Q33" s="76"/>
      <c r="R33" s="76"/>
      <c r="S33" s="548" t="s">
        <v>140</v>
      </c>
      <c r="T33" s="548"/>
      <c r="U33" s="548"/>
      <c r="V33" s="548"/>
      <c r="W33" s="76"/>
      <c r="X33" s="51"/>
    </row>
    <row r="34" spans="2:24" ht="11.1" customHeight="1">
      <c r="B34" s="204">
        <v>106</v>
      </c>
      <c r="C34" s="204">
        <v>109</v>
      </c>
      <c r="D34" s="204">
        <v>210</v>
      </c>
      <c r="E34" s="204">
        <v>181</v>
      </c>
      <c r="F34" s="204">
        <v>174</v>
      </c>
      <c r="G34" s="204">
        <v>140</v>
      </c>
      <c r="H34" s="204">
        <v>153</v>
      </c>
      <c r="I34" s="204">
        <v>125</v>
      </c>
      <c r="J34" s="204">
        <v>154</v>
      </c>
      <c r="K34" s="204">
        <v>144</v>
      </c>
      <c r="L34" s="204">
        <v>130</v>
      </c>
      <c r="M34" s="204">
        <v>102</v>
      </c>
      <c r="N34" s="79"/>
      <c r="O34" s="76"/>
      <c r="P34" s="76"/>
      <c r="Q34" s="76"/>
      <c r="R34" s="76"/>
      <c r="S34" s="548" t="s">
        <v>141</v>
      </c>
      <c r="T34" s="548"/>
      <c r="U34" s="548"/>
      <c r="V34" s="548"/>
      <c r="W34" s="76"/>
      <c r="X34" s="51"/>
    </row>
    <row r="35" spans="2:24" ht="11.1" customHeight="1">
      <c r="B35" s="204">
        <v>50</v>
      </c>
      <c r="C35" s="204">
        <v>90</v>
      </c>
      <c r="D35" s="204">
        <v>139</v>
      </c>
      <c r="E35" s="204">
        <v>127</v>
      </c>
      <c r="F35" s="204">
        <v>165</v>
      </c>
      <c r="G35" s="204">
        <v>124</v>
      </c>
      <c r="H35" s="204">
        <v>128</v>
      </c>
      <c r="I35" s="204">
        <v>131</v>
      </c>
      <c r="J35" s="204">
        <v>107</v>
      </c>
      <c r="K35" s="204">
        <v>111</v>
      </c>
      <c r="L35" s="204">
        <v>87</v>
      </c>
      <c r="M35" s="204">
        <v>75</v>
      </c>
      <c r="N35" s="79"/>
      <c r="O35" s="76"/>
      <c r="P35" s="76"/>
      <c r="Q35" s="76"/>
      <c r="R35" s="76"/>
      <c r="S35" s="548" t="s">
        <v>145</v>
      </c>
      <c r="T35" s="548"/>
      <c r="U35" s="548"/>
      <c r="V35" s="548"/>
      <c r="W35" s="76"/>
      <c r="X35" s="51"/>
    </row>
    <row r="36" spans="2:24" ht="11.1" customHeight="1">
      <c r="B36" s="204">
        <v>41</v>
      </c>
      <c r="C36" s="204">
        <v>29</v>
      </c>
      <c r="D36" s="204">
        <v>43</v>
      </c>
      <c r="E36" s="204">
        <v>45</v>
      </c>
      <c r="F36" s="204">
        <v>48</v>
      </c>
      <c r="G36" s="204">
        <v>46</v>
      </c>
      <c r="H36" s="204">
        <v>68</v>
      </c>
      <c r="I36" s="204">
        <v>66</v>
      </c>
      <c r="J36" s="204">
        <v>82</v>
      </c>
      <c r="K36" s="204">
        <v>66</v>
      </c>
      <c r="L36" s="204">
        <v>49</v>
      </c>
      <c r="M36" s="204">
        <v>64</v>
      </c>
      <c r="N36" s="79"/>
      <c r="O36" s="76"/>
      <c r="P36" s="76"/>
      <c r="Q36" s="76"/>
      <c r="R36" s="76"/>
      <c r="S36" s="548" t="s">
        <v>148</v>
      </c>
      <c r="T36" s="548"/>
      <c r="U36" s="548"/>
      <c r="V36" s="548"/>
      <c r="W36" s="76"/>
      <c r="X36" s="51"/>
    </row>
    <row r="37" spans="2:24" ht="5.25" customHeight="1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79"/>
      <c r="O37" s="76"/>
      <c r="P37" s="76"/>
      <c r="Q37" s="76"/>
      <c r="R37" s="76"/>
      <c r="S37" s="76"/>
      <c r="T37" s="76"/>
      <c r="U37" s="76"/>
      <c r="V37" s="76"/>
      <c r="W37" s="76"/>
      <c r="X37" s="51"/>
    </row>
    <row r="38" spans="2:24" s="66" customFormat="1" ht="11.1" customHeight="1">
      <c r="B38" s="202">
        <v>248</v>
      </c>
      <c r="C38" s="202">
        <v>232</v>
      </c>
      <c r="D38" s="202">
        <v>316</v>
      </c>
      <c r="E38" s="202">
        <v>294</v>
      </c>
      <c r="F38" s="202">
        <v>314</v>
      </c>
      <c r="G38" s="202">
        <v>305</v>
      </c>
      <c r="H38" s="202">
        <v>327</v>
      </c>
      <c r="I38" s="202">
        <v>336</v>
      </c>
      <c r="J38" s="202">
        <v>374</v>
      </c>
      <c r="K38" s="202">
        <v>334</v>
      </c>
      <c r="L38" s="202">
        <v>331</v>
      </c>
      <c r="M38" s="202">
        <v>286</v>
      </c>
      <c r="N38" s="291"/>
      <c r="O38" s="550" t="s">
        <v>149</v>
      </c>
      <c r="P38" s="550"/>
      <c r="Q38" s="550"/>
      <c r="R38" s="550"/>
      <c r="S38" s="550"/>
      <c r="T38" s="550"/>
      <c r="U38" s="550"/>
      <c r="V38" s="550"/>
      <c r="W38" s="67"/>
      <c r="X38" s="72"/>
    </row>
    <row r="39" spans="2:24" ht="11.1" customHeight="1">
      <c r="B39" s="204">
        <v>84</v>
      </c>
      <c r="C39" s="204">
        <v>85</v>
      </c>
      <c r="D39" s="204">
        <v>103</v>
      </c>
      <c r="E39" s="204">
        <v>90</v>
      </c>
      <c r="F39" s="204">
        <v>80</v>
      </c>
      <c r="G39" s="204">
        <v>81</v>
      </c>
      <c r="H39" s="204">
        <v>87</v>
      </c>
      <c r="I39" s="204">
        <v>99</v>
      </c>
      <c r="J39" s="204">
        <v>118</v>
      </c>
      <c r="K39" s="204">
        <v>97</v>
      </c>
      <c r="L39" s="204">
        <v>93</v>
      </c>
      <c r="M39" s="204">
        <v>86</v>
      </c>
      <c r="N39" s="79"/>
      <c r="O39" s="76"/>
      <c r="P39" s="76"/>
      <c r="Q39" s="76"/>
      <c r="R39" s="76"/>
      <c r="S39" s="548" t="s">
        <v>140</v>
      </c>
      <c r="T39" s="548"/>
      <c r="U39" s="548"/>
      <c r="V39" s="548"/>
      <c r="W39" s="76"/>
      <c r="X39" s="51"/>
    </row>
    <row r="40" spans="2:24" ht="11.1" customHeight="1">
      <c r="B40" s="204">
        <v>60</v>
      </c>
      <c r="C40" s="204">
        <v>46</v>
      </c>
      <c r="D40" s="204">
        <v>70</v>
      </c>
      <c r="E40" s="204">
        <v>51</v>
      </c>
      <c r="F40" s="204">
        <v>65</v>
      </c>
      <c r="G40" s="204">
        <v>72</v>
      </c>
      <c r="H40" s="204">
        <v>88</v>
      </c>
      <c r="I40" s="204">
        <v>66</v>
      </c>
      <c r="J40" s="204">
        <v>77</v>
      </c>
      <c r="K40" s="204">
        <v>70</v>
      </c>
      <c r="L40" s="204">
        <v>68</v>
      </c>
      <c r="M40" s="204">
        <v>76</v>
      </c>
      <c r="N40" s="79"/>
      <c r="O40" s="76"/>
      <c r="P40" s="76"/>
      <c r="Q40" s="76"/>
      <c r="R40" s="76"/>
      <c r="S40" s="548" t="s">
        <v>141</v>
      </c>
      <c r="T40" s="548"/>
      <c r="U40" s="548"/>
      <c r="V40" s="548"/>
      <c r="W40" s="76"/>
      <c r="X40" s="51"/>
    </row>
    <row r="41" spans="2:24" ht="11.1" customHeight="1">
      <c r="B41" s="204">
        <v>104</v>
      </c>
      <c r="C41" s="204">
        <v>101</v>
      </c>
      <c r="D41" s="204">
        <v>143</v>
      </c>
      <c r="E41" s="204">
        <v>153</v>
      </c>
      <c r="F41" s="204">
        <v>169</v>
      </c>
      <c r="G41" s="204">
        <v>152</v>
      </c>
      <c r="H41" s="204">
        <v>152</v>
      </c>
      <c r="I41" s="204">
        <v>171</v>
      </c>
      <c r="J41" s="204">
        <v>179</v>
      </c>
      <c r="K41" s="204">
        <v>167</v>
      </c>
      <c r="L41" s="204">
        <v>170</v>
      </c>
      <c r="M41" s="204">
        <v>124</v>
      </c>
      <c r="N41" s="79"/>
      <c r="O41" s="76"/>
      <c r="P41" s="76"/>
      <c r="Q41" s="76"/>
      <c r="R41" s="76"/>
      <c r="S41" s="548" t="s">
        <v>145</v>
      </c>
      <c r="T41" s="548"/>
      <c r="U41" s="548"/>
      <c r="V41" s="548"/>
      <c r="W41" s="76"/>
      <c r="X41" s="51"/>
    </row>
    <row r="42" spans="2:24" ht="5.25" customHeight="1"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79"/>
      <c r="O42" s="76"/>
      <c r="P42" s="76"/>
      <c r="Q42" s="76"/>
      <c r="R42" s="76"/>
      <c r="S42" s="76"/>
      <c r="T42" s="76"/>
      <c r="U42" s="76"/>
      <c r="V42" s="76"/>
      <c r="W42" s="76"/>
      <c r="X42" s="51"/>
    </row>
    <row r="43" spans="2:24" s="66" customFormat="1" ht="10.5" customHeight="1">
      <c r="B43" s="202">
        <v>492</v>
      </c>
      <c r="C43" s="202">
        <v>566</v>
      </c>
      <c r="D43" s="202">
        <v>937</v>
      </c>
      <c r="E43" s="202">
        <v>963</v>
      </c>
      <c r="F43" s="202">
        <v>1024</v>
      </c>
      <c r="G43" s="202">
        <v>965</v>
      </c>
      <c r="H43" s="202">
        <v>922</v>
      </c>
      <c r="I43" s="202">
        <v>837</v>
      </c>
      <c r="J43" s="202">
        <v>835</v>
      </c>
      <c r="K43" s="202">
        <v>770</v>
      </c>
      <c r="L43" s="202">
        <v>657</v>
      </c>
      <c r="M43" s="202">
        <v>623</v>
      </c>
      <c r="N43" s="291"/>
      <c r="O43" s="550" t="s">
        <v>150</v>
      </c>
      <c r="P43" s="550"/>
      <c r="Q43" s="550"/>
      <c r="R43" s="550"/>
      <c r="S43" s="550"/>
      <c r="T43" s="550"/>
      <c r="U43" s="550"/>
      <c r="V43" s="550"/>
      <c r="W43" s="67"/>
      <c r="X43" s="72"/>
    </row>
    <row r="44" spans="2:24" ht="11.1" customHeight="1">
      <c r="B44" s="204">
        <v>64</v>
      </c>
      <c r="C44" s="204">
        <v>84</v>
      </c>
      <c r="D44" s="204">
        <v>100</v>
      </c>
      <c r="E44" s="204">
        <v>123</v>
      </c>
      <c r="F44" s="204">
        <v>129</v>
      </c>
      <c r="G44" s="204">
        <v>117</v>
      </c>
      <c r="H44" s="204">
        <v>95</v>
      </c>
      <c r="I44" s="204">
        <v>98</v>
      </c>
      <c r="J44" s="204">
        <v>100</v>
      </c>
      <c r="K44" s="204">
        <v>105</v>
      </c>
      <c r="L44" s="204">
        <v>94</v>
      </c>
      <c r="M44" s="204">
        <v>99</v>
      </c>
      <c r="N44" s="79"/>
      <c r="O44" s="76"/>
      <c r="P44" s="76"/>
      <c r="Q44" s="76"/>
      <c r="R44" s="76"/>
      <c r="S44" s="548" t="s">
        <v>140</v>
      </c>
      <c r="T44" s="548"/>
      <c r="U44" s="548"/>
      <c r="V44" s="548"/>
      <c r="W44" s="76"/>
      <c r="X44" s="51"/>
    </row>
    <row r="45" spans="2:24" ht="11.1" customHeight="1">
      <c r="B45" s="204">
        <v>56</v>
      </c>
      <c r="C45" s="204">
        <v>63</v>
      </c>
      <c r="D45" s="204">
        <v>98</v>
      </c>
      <c r="E45" s="204">
        <v>111</v>
      </c>
      <c r="F45" s="204">
        <v>124</v>
      </c>
      <c r="G45" s="204">
        <v>116</v>
      </c>
      <c r="H45" s="204">
        <v>119</v>
      </c>
      <c r="I45" s="204">
        <v>120</v>
      </c>
      <c r="J45" s="204">
        <v>119</v>
      </c>
      <c r="K45" s="204">
        <v>93</v>
      </c>
      <c r="L45" s="204">
        <v>77</v>
      </c>
      <c r="M45" s="204">
        <v>71</v>
      </c>
      <c r="N45" s="79"/>
      <c r="O45" s="76"/>
      <c r="P45" s="76"/>
      <c r="Q45" s="76"/>
      <c r="R45" s="76"/>
      <c r="S45" s="548" t="s">
        <v>141</v>
      </c>
      <c r="T45" s="548"/>
      <c r="U45" s="548"/>
      <c r="V45" s="548"/>
      <c r="W45" s="76"/>
      <c r="X45" s="51"/>
    </row>
    <row r="46" spans="2:24" ht="11.1" customHeight="1">
      <c r="B46" s="204">
        <v>118</v>
      </c>
      <c r="C46" s="204">
        <v>120</v>
      </c>
      <c r="D46" s="204">
        <v>204</v>
      </c>
      <c r="E46" s="204">
        <v>186</v>
      </c>
      <c r="F46" s="204">
        <v>179</v>
      </c>
      <c r="G46" s="204">
        <v>162</v>
      </c>
      <c r="H46" s="204">
        <v>153</v>
      </c>
      <c r="I46" s="204">
        <v>114</v>
      </c>
      <c r="J46" s="204">
        <v>145</v>
      </c>
      <c r="K46" s="204">
        <v>89</v>
      </c>
      <c r="L46" s="204">
        <v>112</v>
      </c>
      <c r="M46" s="204">
        <v>92</v>
      </c>
      <c r="N46" s="79"/>
      <c r="O46" s="76"/>
      <c r="P46" s="76"/>
      <c r="Q46" s="76"/>
      <c r="R46" s="76"/>
      <c r="S46" s="548" t="s">
        <v>145</v>
      </c>
      <c r="T46" s="548"/>
      <c r="U46" s="548"/>
      <c r="V46" s="548"/>
      <c r="W46" s="76"/>
      <c r="X46" s="51"/>
    </row>
    <row r="47" spans="2:24" ht="11.1" customHeight="1">
      <c r="B47" s="204">
        <v>104</v>
      </c>
      <c r="C47" s="204">
        <v>102</v>
      </c>
      <c r="D47" s="204">
        <v>172</v>
      </c>
      <c r="E47" s="204">
        <v>206</v>
      </c>
      <c r="F47" s="204">
        <v>215</v>
      </c>
      <c r="G47" s="204">
        <v>187</v>
      </c>
      <c r="H47" s="204">
        <v>197</v>
      </c>
      <c r="I47" s="204">
        <v>166</v>
      </c>
      <c r="J47" s="204">
        <v>169</v>
      </c>
      <c r="K47" s="204">
        <v>155</v>
      </c>
      <c r="L47" s="204">
        <v>121</v>
      </c>
      <c r="M47" s="204">
        <v>113</v>
      </c>
      <c r="N47" s="79"/>
      <c r="O47" s="76"/>
      <c r="P47" s="76"/>
      <c r="Q47" s="76"/>
      <c r="R47" s="76"/>
      <c r="S47" s="548" t="s">
        <v>148</v>
      </c>
      <c r="T47" s="548"/>
      <c r="U47" s="548"/>
      <c r="V47" s="548"/>
      <c r="W47" s="76"/>
      <c r="X47" s="51"/>
    </row>
    <row r="48" spans="2:24" ht="11.1" customHeight="1">
      <c r="B48" s="204">
        <v>73</v>
      </c>
      <c r="C48" s="204">
        <v>117</v>
      </c>
      <c r="D48" s="204">
        <v>157</v>
      </c>
      <c r="E48" s="204">
        <v>214</v>
      </c>
      <c r="F48" s="204">
        <v>220</v>
      </c>
      <c r="G48" s="204">
        <v>223</v>
      </c>
      <c r="H48" s="204">
        <v>203</v>
      </c>
      <c r="I48" s="204">
        <v>176</v>
      </c>
      <c r="J48" s="204">
        <v>142</v>
      </c>
      <c r="K48" s="204">
        <v>177</v>
      </c>
      <c r="L48" s="204">
        <v>118</v>
      </c>
      <c r="M48" s="204">
        <v>130</v>
      </c>
      <c r="N48" s="79"/>
      <c r="O48" s="76"/>
      <c r="P48" s="76"/>
      <c r="Q48" s="76"/>
      <c r="R48" s="76"/>
      <c r="S48" s="548" t="s">
        <v>151</v>
      </c>
      <c r="T48" s="548"/>
      <c r="U48" s="548"/>
      <c r="V48" s="548"/>
      <c r="W48" s="76"/>
      <c r="X48" s="51"/>
    </row>
    <row r="49" spans="2:24" ht="11.1" customHeight="1">
      <c r="B49" s="204">
        <v>77</v>
      </c>
      <c r="C49" s="204">
        <v>80</v>
      </c>
      <c r="D49" s="204">
        <v>206</v>
      </c>
      <c r="E49" s="204">
        <v>123</v>
      </c>
      <c r="F49" s="204">
        <v>157</v>
      </c>
      <c r="G49" s="204">
        <v>160</v>
      </c>
      <c r="H49" s="204">
        <v>155</v>
      </c>
      <c r="I49" s="204">
        <v>163</v>
      </c>
      <c r="J49" s="204">
        <v>160</v>
      </c>
      <c r="K49" s="204">
        <v>151</v>
      </c>
      <c r="L49" s="204">
        <v>135</v>
      </c>
      <c r="M49" s="204">
        <v>118</v>
      </c>
      <c r="N49" s="79"/>
      <c r="O49" s="76"/>
      <c r="P49" s="76"/>
      <c r="Q49" s="76"/>
      <c r="R49" s="76"/>
      <c r="S49" s="548" t="s">
        <v>152</v>
      </c>
      <c r="T49" s="548"/>
      <c r="U49" s="548"/>
      <c r="V49" s="548"/>
      <c r="W49" s="76"/>
      <c r="X49" s="51"/>
    </row>
    <row r="50" spans="2:24" ht="5.25" customHeight="1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79"/>
      <c r="O50" s="76"/>
      <c r="P50" s="76"/>
      <c r="Q50" s="76"/>
      <c r="R50" s="76"/>
      <c r="S50" s="76"/>
      <c r="T50" s="76"/>
      <c r="U50" s="76"/>
      <c r="V50" s="76"/>
      <c r="W50" s="76"/>
      <c r="X50" s="51"/>
    </row>
    <row r="51" spans="2:24" s="66" customFormat="1" ht="11.1" customHeight="1">
      <c r="B51" s="202">
        <v>271</v>
      </c>
      <c r="C51" s="202">
        <v>259</v>
      </c>
      <c r="D51" s="202">
        <v>374</v>
      </c>
      <c r="E51" s="202">
        <v>355</v>
      </c>
      <c r="F51" s="202">
        <v>352</v>
      </c>
      <c r="G51" s="202">
        <v>386</v>
      </c>
      <c r="H51" s="202">
        <v>405</v>
      </c>
      <c r="I51" s="202">
        <v>431</v>
      </c>
      <c r="J51" s="202">
        <v>448</v>
      </c>
      <c r="K51" s="202">
        <v>412</v>
      </c>
      <c r="L51" s="202">
        <v>351</v>
      </c>
      <c r="M51" s="202">
        <v>366</v>
      </c>
      <c r="N51" s="291"/>
      <c r="O51" s="550" t="s">
        <v>153</v>
      </c>
      <c r="P51" s="550"/>
      <c r="Q51" s="550"/>
      <c r="R51" s="550"/>
      <c r="S51" s="550"/>
      <c r="T51" s="550"/>
      <c r="U51" s="550"/>
      <c r="V51" s="550"/>
      <c r="W51" s="67"/>
      <c r="X51" s="72"/>
    </row>
    <row r="52" spans="2:24" ht="11.1" customHeight="1">
      <c r="B52" s="204">
        <v>71</v>
      </c>
      <c r="C52" s="204">
        <v>65</v>
      </c>
      <c r="D52" s="204">
        <v>98</v>
      </c>
      <c r="E52" s="204">
        <v>70</v>
      </c>
      <c r="F52" s="204">
        <v>82</v>
      </c>
      <c r="G52" s="204">
        <v>102</v>
      </c>
      <c r="H52" s="204">
        <v>130</v>
      </c>
      <c r="I52" s="204">
        <v>127</v>
      </c>
      <c r="J52" s="204">
        <v>100</v>
      </c>
      <c r="K52" s="204">
        <v>99</v>
      </c>
      <c r="L52" s="204">
        <v>76</v>
      </c>
      <c r="M52" s="204">
        <v>81</v>
      </c>
      <c r="N52" s="79"/>
      <c r="O52" s="76"/>
      <c r="P52" s="76"/>
      <c r="Q52" s="76"/>
      <c r="R52" s="76"/>
      <c r="S52" s="548" t="s">
        <v>140</v>
      </c>
      <c r="T52" s="548"/>
      <c r="U52" s="548"/>
      <c r="V52" s="548"/>
      <c r="W52" s="76"/>
      <c r="X52" s="51"/>
    </row>
    <row r="53" spans="2:24" ht="11.1" customHeight="1">
      <c r="B53" s="204">
        <v>98</v>
      </c>
      <c r="C53" s="204">
        <v>77</v>
      </c>
      <c r="D53" s="204">
        <v>111</v>
      </c>
      <c r="E53" s="204">
        <v>108</v>
      </c>
      <c r="F53" s="204">
        <v>119</v>
      </c>
      <c r="G53" s="204">
        <v>114</v>
      </c>
      <c r="H53" s="204">
        <v>117</v>
      </c>
      <c r="I53" s="204">
        <v>139</v>
      </c>
      <c r="J53" s="204">
        <v>154</v>
      </c>
      <c r="K53" s="204">
        <v>148</v>
      </c>
      <c r="L53" s="204">
        <v>128</v>
      </c>
      <c r="M53" s="204">
        <v>124</v>
      </c>
      <c r="N53" s="79"/>
      <c r="O53" s="76"/>
      <c r="P53" s="76"/>
      <c r="Q53" s="76"/>
      <c r="R53" s="76"/>
      <c r="S53" s="548" t="s">
        <v>141</v>
      </c>
      <c r="T53" s="548"/>
      <c r="U53" s="548"/>
      <c r="V53" s="548"/>
      <c r="W53" s="76"/>
      <c r="X53" s="51"/>
    </row>
    <row r="54" spans="2:24" ht="11.1" customHeight="1">
      <c r="B54" s="204">
        <v>102</v>
      </c>
      <c r="C54" s="204">
        <v>117</v>
      </c>
      <c r="D54" s="204">
        <v>165</v>
      </c>
      <c r="E54" s="204">
        <v>177</v>
      </c>
      <c r="F54" s="204">
        <v>151</v>
      </c>
      <c r="G54" s="204">
        <v>170</v>
      </c>
      <c r="H54" s="204">
        <v>158</v>
      </c>
      <c r="I54" s="204">
        <v>165</v>
      </c>
      <c r="J54" s="204">
        <v>194</v>
      </c>
      <c r="K54" s="204">
        <v>165</v>
      </c>
      <c r="L54" s="204">
        <v>147</v>
      </c>
      <c r="M54" s="204">
        <v>161</v>
      </c>
      <c r="N54" s="79"/>
      <c r="O54" s="76"/>
      <c r="P54" s="76"/>
      <c r="Q54" s="76"/>
      <c r="R54" s="76"/>
      <c r="S54" s="548" t="s">
        <v>145</v>
      </c>
      <c r="T54" s="548"/>
      <c r="U54" s="548"/>
      <c r="V54" s="548"/>
      <c r="W54" s="76"/>
      <c r="X54" s="51"/>
    </row>
    <row r="55" spans="2:24" ht="5.25" customHeight="1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79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2:24" s="66" customFormat="1" ht="11.1" customHeight="1">
      <c r="B56" s="202">
        <v>310</v>
      </c>
      <c r="C56" s="202">
        <v>351</v>
      </c>
      <c r="D56" s="202">
        <v>420</v>
      </c>
      <c r="E56" s="202">
        <v>481</v>
      </c>
      <c r="F56" s="202">
        <v>514</v>
      </c>
      <c r="G56" s="202">
        <v>463</v>
      </c>
      <c r="H56" s="202">
        <v>485</v>
      </c>
      <c r="I56" s="202">
        <v>499</v>
      </c>
      <c r="J56" s="202">
        <v>471</v>
      </c>
      <c r="K56" s="202">
        <v>469</v>
      </c>
      <c r="L56" s="202">
        <v>441</v>
      </c>
      <c r="M56" s="202">
        <v>401</v>
      </c>
      <c r="N56" s="291"/>
      <c r="O56" s="550" t="s">
        <v>154</v>
      </c>
      <c r="P56" s="550"/>
      <c r="Q56" s="550"/>
      <c r="R56" s="550"/>
      <c r="S56" s="550"/>
      <c r="T56" s="550"/>
      <c r="U56" s="550"/>
      <c r="V56" s="550"/>
      <c r="W56" s="67"/>
      <c r="X56" s="72"/>
    </row>
    <row r="57" spans="2:24" ht="11.1" customHeight="1">
      <c r="B57" s="204">
        <v>123</v>
      </c>
      <c r="C57" s="204">
        <v>120</v>
      </c>
      <c r="D57" s="204">
        <v>171</v>
      </c>
      <c r="E57" s="204">
        <v>172</v>
      </c>
      <c r="F57" s="204">
        <v>185</v>
      </c>
      <c r="G57" s="204">
        <v>178</v>
      </c>
      <c r="H57" s="204">
        <v>195</v>
      </c>
      <c r="I57" s="204">
        <v>194</v>
      </c>
      <c r="J57" s="204">
        <v>191</v>
      </c>
      <c r="K57" s="204">
        <v>165</v>
      </c>
      <c r="L57" s="204">
        <v>155</v>
      </c>
      <c r="M57" s="204">
        <v>145</v>
      </c>
      <c r="N57" s="79"/>
      <c r="O57" s="76"/>
      <c r="P57" s="76"/>
      <c r="Q57" s="76"/>
      <c r="R57" s="76"/>
      <c r="S57" s="548" t="s">
        <v>140</v>
      </c>
      <c r="T57" s="548"/>
      <c r="U57" s="548"/>
      <c r="V57" s="548"/>
      <c r="W57" s="76"/>
      <c r="X57" s="51"/>
    </row>
    <row r="58" spans="2:24" ht="11.1" customHeight="1">
      <c r="B58" s="204">
        <v>107</v>
      </c>
      <c r="C58" s="204">
        <v>129</v>
      </c>
      <c r="D58" s="204">
        <v>157</v>
      </c>
      <c r="E58" s="204">
        <v>192</v>
      </c>
      <c r="F58" s="204">
        <v>201</v>
      </c>
      <c r="G58" s="204">
        <v>162</v>
      </c>
      <c r="H58" s="204">
        <v>170</v>
      </c>
      <c r="I58" s="204">
        <v>161</v>
      </c>
      <c r="J58" s="204">
        <v>148</v>
      </c>
      <c r="K58" s="204">
        <v>162</v>
      </c>
      <c r="L58" s="204">
        <v>152</v>
      </c>
      <c r="M58" s="204">
        <v>136</v>
      </c>
      <c r="N58" s="79"/>
      <c r="O58" s="76"/>
      <c r="P58" s="76"/>
      <c r="Q58" s="76"/>
      <c r="R58" s="76"/>
      <c r="S58" s="548" t="s">
        <v>141</v>
      </c>
      <c r="T58" s="548"/>
      <c r="U58" s="548"/>
      <c r="V58" s="548"/>
      <c r="W58" s="76"/>
      <c r="X58" s="51"/>
    </row>
    <row r="59" spans="2:24" ht="11.1" customHeight="1">
      <c r="B59" s="204">
        <v>80</v>
      </c>
      <c r="C59" s="204">
        <v>102</v>
      </c>
      <c r="D59" s="204">
        <v>92</v>
      </c>
      <c r="E59" s="204">
        <v>117</v>
      </c>
      <c r="F59" s="204">
        <v>128</v>
      </c>
      <c r="G59" s="204">
        <v>123</v>
      </c>
      <c r="H59" s="204">
        <v>120</v>
      </c>
      <c r="I59" s="204">
        <v>144</v>
      </c>
      <c r="J59" s="204">
        <v>132</v>
      </c>
      <c r="K59" s="204">
        <v>142</v>
      </c>
      <c r="L59" s="204">
        <v>134</v>
      </c>
      <c r="M59" s="204">
        <v>120</v>
      </c>
      <c r="N59" s="79"/>
      <c r="O59" s="76"/>
      <c r="P59" s="76"/>
      <c r="Q59" s="76"/>
      <c r="R59" s="76"/>
      <c r="S59" s="548" t="s">
        <v>145</v>
      </c>
      <c r="T59" s="548"/>
      <c r="U59" s="548"/>
      <c r="V59" s="548"/>
      <c r="W59" s="76"/>
      <c r="X59" s="51"/>
    </row>
    <row r="60" spans="2:24" s="51" customFormat="1" ht="5.25" customHeight="1"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79"/>
    </row>
    <row r="61" spans="2:24" s="72" customFormat="1" ht="11.1" customHeight="1">
      <c r="B61" s="202">
        <v>264</v>
      </c>
      <c r="C61" s="202">
        <v>338</v>
      </c>
      <c r="D61" s="202">
        <v>469</v>
      </c>
      <c r="E61" s="202">
        <v>558</v>
      </c>
      <c r="F61" s="202">
        <v>566</v>
      </c>
      <c r="G61" s="202">
        <v>592</v>
      </c>
      <c r="H61" s="202">
        <v>598</v>
      </c>
      <c r="I61" s="202">
        <v>577</v>
      </c>
      <c r="J61" s="202">
        <v>532</v>
      </c>
      <c r="K61" s="202">
        <v>541</v>
      </c>
      <c r="L61" s="202">
        <v>437</v>
      </c>
      <c r="M61" s="202">
        <v>393</v>
      </c>
      <c r="N61" s="291"/>
      <c r="O61" s="550" t="s">
        <v>155</v>
      </c>
      <c r="P61" s="550"/>
      <c r="Q61" s="550"/>
      <c r="R61" s="550"/>
      <c r="S61" s="550"/>
      <c r="T61" s="550"/>
      <c r="U61" s="550"/>
      <c r="V61" s="550"/>
      <c r="W61" s="67"/>
    </row>
    <row r="62" spans="2:24" ht="11.1" customHeight="1">
      <c r="B62" s="204">
        <v>80</v>
      </c>
      <c r="C62" s="204">
        <v>98</v>
      </c>
      <c r="D62" s="204">
        <v>140</v>
      </c>
      <c r="E62" s="204">
        <v>151</v>
      </c>
      <c r="F62" s="204">
        <v>158</v>
      </c>
      <c r="G62" s="204">
        <v>163</v>
      </c>
      <c r="H62" s="204">
        <v>204</v>
      </c>
      <c r="I62" s="204">
        <v>182</v>
      </c>
      <c r="J62" s="204">
        <v>188</v>
      </c>
      <c r="K62" s="204">
        <v>176</v>
      </c>
      <c r="L62" s="204">
        <v>151</v>
      </c>
      <c r="M62" s="204">
        <v>128</v>
      </c>
      <c r="N62" s="79"/>
      <c r="O62" s="76"/>
      <c r="P62" s="76"/>
      <c r="Q62" s="76"/>
      <c r="R62" s="76"/>
      <c r="S62" s="548" t="s">
        <v>140</v>
      </c>
      <c r="T62" s="548"/>
      <c r="U62" s="548"/>
      <c r="V62" s="548"/>
      <c r="W62" s="76"/>
      <c r="X62" s="51"/>
    </row>
    <row r="63" spans="2:24" ht="11.1" customHeight="1">
      <c r="B63" s="204">
        <v>82</v>
      </c>
      <c r="C63" s="204">
        <v>90</v>
      </c>
      <c r="D63" s="204">
        <v>131</v>
      </c>
      <c r="E63" s="204">
        <v>151</v>
      </c>
      <c r="F63" s="204">
        <v>166</v>
      </c>
      <c r="G63" s="204">
        <v>162</v>
      </c>
      <c r="H63" s="204">
        <v>154</v>
      </c>
      <c r="I63" s="204">
        <v>149</v>
      </c>
      <c r="J63" s="204">
        <v>132</v>
      </c>
      <c r="K63" s="204">
        <v>113</v>
      </c>
      <c r="L63" s="204">
        <v>107</v>
      </c>
      <c r="M63" s="204">
        <v>96</v>
      </c>
      <c r="N63" s="79"/>
      <c r="O63" s="76"/>
      <c r="P63" s="76"/>
      <c r="Q63" s="76"/>
      <c r="R63" s="76"/>
      <c r="S63" s="548" t="s">
        <v>141</v>
      </c>
      <c r="T63" s="548"/>
      <c r="U63" s="548"/>
      <c r="V63" s="548"/>
      <c r="W63" s="76"/>
      <c r="X63" s="51"/>
    </row>
    <row r="64" spans="2:24" ht="11.1" customHeight="1">
      <c r="B64" s="204">
        <v>57</v>
      </c>
      <c r="C64" s="204">
        <v>65</v>
      </c>
      <c r="D64" s="204">
        <v>100</v>
      </c>
      <c r="E64" s="204">
        <v>124</v>
      </c>
      <c r="F64" s="204">
        <v>117</v>
      </c>
      <c r="G64" s="204">
        <v>119</v>
      </c>
      <c r="H64" s="204">
        <v>105</v>
      </c>
      <c r="I64" s="204">
        <v>106</v>
      </c>
      <c r="J64" s="204">
        <v>86</v>
      </c>
      <c r="K64" s="204">
        <v>90</v>
      </c>
      <c r="L64" s="204">
        <v>63</v>
      </c>
      <c r="M64" s="204">
        <v>50</v>
      </c>
      <c r="N64" s="79"/>
      <c r="O64" s="76"/>
      <c r="P64" s="76"/>
      <c r="Q64" s="76"/>
      <c r="R64" s="76"/>
      <c r="S64" s="548" t="s">
        <v>145</v>
      </c>
      <c r="T64" s="548"/>
      <c r="U64" s="548"/>
      <c r="V64" s="548"/>
      <c r="W64" s="76"/>
      <c r="X64" s="51"/>
    </row>
    <row r="65" spans="2:24" ht="11.1" customHeight="1">
      <c r="B65" s="204">
        <v>45</v>
      </c>
      <c r="C65" s="204">
        <v>85</v>
      </c>
      <c r="D65" s="204">
        <v>98</v>
      </c>
      <c r="E65" s="204">
        <v>132</v>
      </c>
      <c r="F65" s="204">
        <v>125</v>
      </c>
      <c r="G65" s="204">
        <v>148</v>
      </c>
      <c r="H65" s="204">
        <v>135</v>
      </c>
      <c r="I65" s="204">
        <v>140</v>
      </c>
      <c r="J65" s="204">
        <v>126</v>
      </c>
      <c r="K65" s="204">
        <v>162</v>
      </c>
      <c r="L65" s="204">
        <v>116</v>
      </c>
      <c r="M65" s="204">
        <v>119</v>
      </c>
      <c r="N65" s="79"/>
      <c r="O65" s="76"/>
      <c r="P65" s="76"/>
      <c r="Q65" s="76"/>
      <c r="R65" s="76"/>
      <c r="S65" s="548" t="s">
        <v>148</v>
      </c>
      <c r="T65" s="548"/>
      <c r="U65" s="548"/>
      <c r="V65" s="548"/>
      <c r="W65" s="76"/>
      <c r="X65" s="51"/>
    </row>
    <row r="66" spans="2:24" ht="5.25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79"/>
      <c r="O66" s="76"/>
      <c r="P66" s="76"/>
      <c r="Q66" s="76"/>
      <c r="R66" s="76"/>
      <c r="S66" s="76"/>
      <c r="T66" s="76"/>
      <c r="U66" s="76"/>
      <c r="V66" s="76"/>
      <c r="W66" s="76"/>
      <c r="X66" s="51"/>
    </row>
    <row r="67" spans="2:24" s="66" customFormat="1" ht="11.1" customHeight="1">
      <c r="B67" s="202">
        <v>700</v>
      </c>
      <c r="C67" s="202">
        <v>736</v>
      </c>
      <c r="D67" s="202">
        <v>992</v>
      </c>
      <c r="E67" s="202">
        <v>1058</v>
      </c>
      <c r="F67" s="202">
        <v>1005</v>
      </c>
      <c r="G67" s="202">
        <v>1032</v>
      </c>
      <c r="H67" s="202">
        <v>1069</v>
      </c>
      <c r="I67" s="202">
        <v>985</v>
      </c>
      <c r="J67" s="202">
        <v>1005</v>
      </c>
      <c r="K67" s="202">
        <v>980</v>
      </c>
      <c r="L67" s="202">
        <v>957</v>
      </c>
      <c r="M67" s="202">
        <v>887</v>
      </c>
      <c r="N67" s="291"/>
      <c r="O67" s="550" t="s">
        <v>156</v>
      </c>
      <c r="P67" s="550"/>
      <c r="Q67" s="550"/>
      <c r="R67" s="550"/>
      <c r="S67" s="550"/>
      <c r="T67" s="550"/>
      <c r="U67" s="550"/>
      <c r="V67" s="550"/>
      <c r="W67" s="67"/>
      <c r="X67" s="72"/>
    </row>
    <row r="68" spans="2:24" ht="11.1" customHeight="1">
      <c r="B68" s="204">
        <v>141</v>
      </c>
      <c r="C68" s="204">
        <v>145</v>
      </c>
      <c r="D68" s="204">
        <v>229</v>
      </c>
      <c r="E68" s="204">
        <v>274</v>
      </c>
      <c r="F68" s="204">
        <v>223</v>
      </c>
      <c r="G68" s="204">
        <v>225</v>
      </c>
      <c r="H68" s="204">
        <v>215</v>
      </c>
      <c r="I68" s="204">
        <v>189</v>
      </c>
      <c r="J68" s="204">
        <v>205</v>
      </c>
      <c r="K68" s="204">
        <v>193</v>
      </c>
      <c r="L68" s="204">
        <v>196</v>
      </c>
      <c r="M68" s="204">
        <v>175</v>
      </c>
      <c r="N68" s="79"/>
      <c r="O68" s="76"/>
      <c r="P68" s="76"/>
      <c r="Q68" s="76"/>
      <c r="R68" s="76"/>
      <c r="S68" s="548" t="s">
        <v>140</v>
      </c>
      <c r="T68" s="548"/>
      <c r="U68" s="548"/>
      <c r="V68" s="548"/>
      <c r="W68" s="76"/>
      <c r="X68" s="51"/>
    </row>
    <row r="69" spans="2:24" ht="11.1" customHeight="1">
      <c r="B69" s="204">
        <v>117</v>
      </c>
      <c r="C69" s="204">
        <v>124</v>
      </c>
      <c r="D69" s="204">
        <v>196</v>
      </c>
      <c r="E69" s="204">
        <v>189</v>
      </c>
      <c r="F69" s="204">
        <v>202</v>
      </c>
      <c r="G69" s="204">
        <v>184</v>
      </c>
      <c r="H69" s="204">
        <v>191</v>
      </c>
      <c r="I69" s="204">
        <v>180</v>
      </c>
      <c r="J69" s="204">
        <v>185</v>
      </c>
      <c r="K69" s="204">
        <v>164</v>
      </c>
      <c r="L69" s="204">
        <v>161</v>
      </c>
      <c r="M69" s="204">
        <v>135</v>
      </c>
      <c r="N69" s="79"/>
      <c r="O69" s="76"/>
      <c r="P69" s="76"/>
      <c r="Q69" s="76"/>
      <c r="R69" s="76"/>
      <c r="S69" s="548" t="s">
        <v>141</v>
      </c>
      <c r="T69" s="548"/>
      <c r="U69" s="548"/>
      <c r="V69" s="548"/>
      <c r="W69" s="76"/>
      <c r="X69" s="51"/>
    </row>
    <row r="70" spans="2:24" ht="11.1" customHeight="1">
      <c r="B70" s="204">
        <v>145</v>
      </c>
      <c r="C70" s="204">
        <v>134</v>
      </c>
      <c r="D70" s="204">
        <v>160</v>
      </c>
      <c r="E70" s="204">
        <v>208</v>
      </c>
      <c r="F70" s="204">
        <v>165</v>
      </c>
      <c r="G70" s="204">
        <v>201</v>
      </c>
      <c r="H70" s="204">
        <v>233</v>
      </c>
      <c r="I70" s="204">
        <v>207</v>
      </c>
      <c r="J70" s="204">
        <v>194</v>
      </c>
      <c r="K70" s="204">
        <v>215</v>
      </c>
      <c r="L70" s="204">
        <v>201</v>
      </c>
      <c r="M70" s="204">
        <v>190</v>
      </c>
      <c r="N70" s="79"/>
      <c r="O70" s="76"/>
      <c r="P70" s="76"/>
      <c r="Q70" s="76"/>
      <c r="R70" s="76"/>
      <c r="S70" s="548" t="s">
        <v>145</v>
      </c>
      <c r="T70" s="548"/>
      <c r="U70" s="548"/>
      <c r="V70" s="548"/>
      <c r="W70" s="76"/>
      <c r="X70" s="51"/>
    </row>
    <row r="71" spans="2:24" ht="11.1" customHeight="1">
      <c r="B71" s="204">
        <v>83</v>
      </c>
      <c r="C71" s="204">
        <v>150</v>
      </c>
      <c r="D71" s="204">
        <v>161</v>
      </c>
      <c r="E71" s="204">
        <v>180</v>
      </c>
      <c r="F71" s="204">
        <v>146</v>
      </c>
      <c r="G71" s="204">
        <v>161</v>
      </c>
      <c r="H71" s="204">
        <v>149</v>
      </c>
      <c r="I71" s="204">
        <v>142</v>
      </c>
      <c r="J71" s="204">
        <v>117</v>
      </c>
      <c r="K71" s="204">
        <v>117</v>
      </c>
      <c r="L71" s="204">
        <v>116</v>
      </c>
      <c r="M71" s="204">
        <v>110</v>
      </c>
      <c r="N71" s="79"/>
      <c r="O71" s="76"/>
      <c r="P71" s="76"/>
      <c r="Q71" s="76"/>
      <c r="R71" s="76"/>
      <c r="S71" s="548" t="s">
        <v>148</v>
      </c>
      <c r="T71" s="548"/>
      <c r="U71" s="548"/>
      <c r="V71" s="548"/>
      <c r="W71" s="76"/>
      <c r="X71" s="51"/>
    </row>
    <row r="72" spans="2:24" ht="11.1" customHeight="1">
      <c r="B72" s="204">
        <v>87</v>
      </c>
      <c r="C72" s="204">
        <v>87</v>
      </c>
      <c r="D72" s="204">
        <v>146</v>
      </c>
      <c r="E72" s="204">
        <v>108</v>
      </c>
      <c r="F72" s="204">
        <v>153</v>
      </c>
      <c r="G72" s="204">
        <v>142</v>
      </c>
      <c r="H72" s="204">
        <v>158</v>
      </c>
      <c r="I72" s="204">
        <v>136</v>
      </c>
      <c r="J72" s="204">
        <v>164</v>
      </c>
      <c r="K72" s="204">
        <v>142</v>
      </c>
      <c r="L72" s="204">
        <v>154</v>
      </c>
      <c r="M72" s="204">
        <v>131</v>
      </c>
      <c r="N72" s="79"/>
      <c r="O72" s="76"/>
      <c r="P72" s="76"/>
      <c r="Q72" s="76"/>
      <c r="R72" s="76"/>
      <c r="S72" s="548" t="s">
        <v>151</v>
      </c>
      <c r="T72" s="548"/>
      <c r="U72" s="548"/>
      <c r="V72" s="548"/>
      <c r="W72" s="76"/>
      <c r="X72" s="51"/>
    </row>
    <row r="73" spans="2:24" ht="11.1" customHeight="1">
      <c r="B73" s="204">
        <v>127</v>
      </c>
      <c r="C73" s="204">
        <v>96</v>
      </c>
      <c r="D73" s="204">
        <v>100</v>
      </c>
      <c r="E73" s="204">
        <v>99</v>
      </c>
      <c r="F73" s="204">
        <v>116</v>
      </c>
      <c r="G73" s="204">
        <v>119</v>
      </c>
      <c r="H73" s="204">
        <v>123</v>
      </c>
      <c r="I73" s="204">
        <v>131</v>
      </c>
      <c r="J73" s="204">
        <v>140</v>
      </c>
      <c r="K73" s="204">
        <v>149</v>
      </c>
      <c r="L73" s="204">
        <v>129</v>
      </c>
      <c r="M73" s="204">
        <v>146</v>
      </c>
      <c r="N73" s="79"/>
      <c r="O73" s="76"/>
      <c r="P73" s="76"/>
      <c r="Q73" s="76"/>
      <c r="R73" s="76"/>
      <c r="S73" s="548" t="s">
        <v>152</v>
      </c>
      <c r="T73" s="548"/>
      <c r="U73" s="548"/>
      <c r="V73" s="548"/>
      <c r="W73" s="76"/>
      <c r="X73" s="51"/>
    </row>
    <row r="74" spans="2:24" ht="5.25" customHeight="1"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79"/>
      <c r="O74" s="76"/>
      <c r="P74" s="76"/>
      <c r="Q74" s="76"/>
      <c r="R74" s="76"/>
      <c r="S74" s="76"/>
      <c r="T74" s="76"/>
      <c r="U74" s="76"/>
      <c r="V74" s="76"/>
      <c r="W74" s="76"/>
      <c r="X74" s="51"/>
    </row>
    <row r="75" spans="2:24" s="66" customFormat="1" ht="11.1" customHeight="1">
      <c r="B75" s="202">
        <v>408</v>
      </c>
      <c r="C75" s="202">
        <v>467</v>
      </c>
      <c r="D75" s="202">
        <v>743</v>
      </c>
      <c r="E75" s="202">
        <v>743</v>
      </c>
      <c r="F75" s="202">
        <v>748</v>
      </c>
      <c r="G75" s="202">
        <v>695</v>
      </c>
      <c r="H75" s="202">
        <v>732</v>
      </c>
      <c r="I75" s="202">
        <v>665</v>
      </c>
      <c r="J75" s="202">
        <v>604</v>
      </c>
      <c r="K75" s="202">
        <v>594</v>
      </c>
      <c r="L75" s="202">
        <v>523</v>
      </c>
      <c r="M75" s="202">
        <v>454</v>
      </c>
      <c r="N75" s="291"/>
      <c r="O75" s="550" t="s">
        <v>157</v>
      </c>
      <c r="P75" s="550"/>
      <c r="Q75" s="550"/>
      <c r="R75" s="550"/>
      <c r="S75" s="550"/>
      <c r="T75" s="550"/>
      <c r="U75" s="550"/>
      <c r="V75" s="550"/>
      <c r="W75" s="67"/>
      <c r="X75" s="72"/>
    </row>
    <row r="76" spans="2:24" ht="11.1" customHeight="1">
      <c r="B76" s="204">
        <v>112</v>
      </c>
      <c r="C76" s="204">
        <v>135</v>
      </c>
      <c r="D76" s="204">
        <v>201</v>
      </c>
      <c r="E76" s="204">
        <v>223</v>
      </c>
      <c r="F76" s="204">
        <v>197</v>
      </c>
      <c r="G76" s="204">
        <v>162</v>
      </c>
      <c r="H76" s="204">
        <v>214</v>
      </c>
      <c r="I76" s="204">
        <v>183</v>
      </c>
      <c r="J76" s="204">
        <v>181</v>
      </c>
      <c r="K76" s="204">
        <v>158</v>
      </c>
      <c r="L76" s="204">
        <v>148</v>
      </c>
      <c r="M76" s="204">
        <v>135</v>
      </c>
      <c r="N76" s="79"/>
      <c r="O76" s="76"/>
      <c r="P76" s="76"/>
      <c r="Q76" s="76"/>
      <c r="R76" s="76"/>
      <c r="S76" s="548" t="s">
        <v>140</v>
      </c>
      <c r="T76" s="548"/>
      <c r="U76" s="548"/>
      <c r="V76" s="548"/>
      <c r="W76" s="76"/>
      <c r="X76" s="51"/>
    </row>
    <row r="77" spans="2:24" ht="11.1" customHeight="1">
      <c r="B77" s="204">
        <v>91</v>
      </c>
      <c r="C77" s="204">
        <v>92</v>
      </c>
      <c r="D77" s="204">
        <v>145</v>
      </c>
      <c r="E77" s="204">
        <v>108</v>
      </c>
      <c r="F77" s="204">
        <v>120</v>
      </c>
      <c r="G77" s="204">
        <v>105</v>
      </c>
      <c r="H77" s="204">
        <v>132</v>
      </c>
      <c r="I77" s="204">
        <v>108</v>
      </c>
      <c r="J77" s="204">
        <v>93</v>
      </c>
      <c r="K77" s="204">
        <v>111</v>
      </c>
      <c r="L77" s="204">
        <v>116</v>
      </c>
      <c r="M77" s="204">
        <v>92</v>
      </c>
      <c r="N77" s="79"/>
      <c r="O77" s="76"/>
      <c r="P77" s="76"/>
      <c r="Q77" s="76"/>
      <c r="R77" s="76"/>
      <c r="S77" s="548" t="s">
        <v>141</v>
      </c>
      <c r="T77" s="548"/>
      <c r="U77" s="548"/>
      <c r="V77" s="548"/>
      <c r="W77" s="76"/>
      <c r="X77" s="51"/>
    </row>
    <row r="78" spans="2:24" ht="11.1" customHeight="1">
      <c r="B78" s="204">
        <v>111</v>
      </c>
      <c r="C78" s="204">
        <v>144</v>
      </c>
      <c r="D78" s="204">
        <v>250</v>
      </c>
      <c r="E78" s="204">
        <v>252</v>
      </c>
      <c r="F78" s="204">
        <v>282</v>
      </c>
      <c r="G78" s="204">
        <v>253</v>
      </c>
      <c r="H78" s="204">
        <v>203</v>
      </c>
      <c r="I78" s="204">
        <v>180</v>
      </c>
      <c r="J78" s="204">
        <v>147</v>
      </c>
      <c r="K78" s="204">
        <v>133</v>
      </c>
      <c r="L78" s="204">
        <v>111</v>
      </c>
      <c r="M78" s="204">
        <v>83</v>
      </c>
      <c r="N78" s="79"/>
      <c r="O78" s="76"/>
      <c r="P78" s="76"/>
      <c r="Q78" s="76"/>
      <c r="R78" s="76"/>
      <c r="S78" s="548" t="s">
        <v>145</v>
      </c>
      <c r="T78" s="548"/>
      <c r="U78" s="548"/>
      <c r="V78" s="548"/>
      <c r="W78" s="76"/>
      <c r="X78" s="51"/>
    </row>
    <row r="79" spans="2:24" ht="11.1" customHeight="1">
      <c r="B79" s="204">
        <v>94</v>
      </c>
      <c r="C79" s="204">
        <v>96</v>
      </c>
      <c r="D79" s="204">
        <v>147</v>
      </c>
      <c r="E79" s="204">
        <v>160</v>
      </c>
      <c r="F79" s="204">
        <v>149</v>
      </c>
      <c r="G79" s="204">
        <v>175</v>
      </c>
      <c r="H79" s="204">
        <v>183</v>
      </c>
      <c r="I79" s="204">
        <v>194</v>
      </c>
      <c r="J79" s="204">
        <v>183</v>
      </c>
      <c r="K79" s="204">
        <v>192</v>
      </c>
      <c r="L79" s="204">
        <v>148</v>
      </c>
      <c r="M79" s="204">
        <v>144</v>
      </c>
      <c r="N79" s="79"/>
      <c r="O79" s="76"/>
      <c r="P79" s="76"/>
      <c r="Q79" s="76"/>
      <c r="R79" s="76"/>
      <c r="S79" s="548" t="s">
        <v>148</v>
      </c>
      <c r="T79" s="548"/>
      <c r="U79" s="548"/>
      <c r="V79" s="548"/>
      <c r="W79" s="76"/>
      <c r="X79" s="51"/>
    </row>
    <row r="80" spans="2:24" ht="5.25" customHeight="1"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79"/>
      <c r="O80" s="76"/>
      <c r="P80" s="76"/>
      <c r="Q80" s="76"/>
      <c r="R80" s="76"/>
      <c r="S80" s="76"/>
      <c r="T80" s="76"/>
      <c r="U80" s="76"/>
      <c r="V80" s="76"/>
      <c r="W80" s="76"/>
      <c r="X80" s="51"/>
    </row>
    <row r="81" spans="2:24" s="66" customFormat="1" ht="11.1" customHeight="1">
      <c r="B81" s="202">
        <v>248</v>
      </c>
      <c r="C81" s="202">
        <v>257</v>
      </c>
      <c r="D81" s="202">
        <v>427</v>
      </c>
      <c r="E81" s="202">
        <v>389</v>
      </c>
      <c r="F81" s="202">
        <v>400</v>
      </c>
      <c r="G81" s="202">
        <v>430</v>
      </c>
      <c r="H81" s="202">
        <v>508</v>
      </c>
      <c r="I81" s="202">
        <v>455</v>
      </c>
      <c r="J81" s="202">
        <v>461</v>
      </c>
      <c r="K81" s="202">
        <v>496</v>
      </c>
      <c r="L81" s="202">
        <v>389</v>
      </c>
      <c r="M81" s="202">
        <v>371</v>
      </c>
      <c r="N81" s="291"/>
      <c r="O81" s="550" t="s">
        <v>158</v>
      </c>
      <c r="P81" s="550"/>
      <c r="Q81" s="550"/>
      <c r="R81" s="550"/>
      <c r="S81" s="550"/>
      <c r="T81" s="550"/>
      <c r="U81" s="550"/>
      <c r="V81" s="550"/>
      <c r="W81" s="67"/>
      <c r="X81" s="72"/>
    </row>
    <row r="82" spans="2:24" ht="11.1" customHeight="1">
      <c r="B82" s="204">
        <v>30</v>
      </c>
      <c r="C82" s="204">
        <v>60</v>
      </c>
      <c r="D82" s="204">
        <v>87</v>
      </c>
      <c r="E82" s="204">
        <v>86</v>
      </c>
      <c r="F82" s="204">
        <v>90</v>
      </c>
      <c r="G82" s="204">
        <v>99</v>
      </c>
      <c r="H82" s="204">
        <v>108</v>
      </c>
      <c r="I82" s="204">
        <v>93</v>
      </c>
      <c r="J82" s="204">
        <v>93</v>
      </c>
      <c r="K82" s="204">
        <v>91</v>
      </c>
      <c r="L82" s="204">
        <v>59</v>
      </c>
      <c r="M82" s="204">
        <v>74</v>
      </c>
      <c r="N82" s="79"/>
      <c r="O82" s="76"/>
      <c r="P82" s="76"/>
      <c r="Q82" s="76"/>
      <c r="R82" s="76"/>
      <c r="S82" s="548" t="s">
        <v>140</v>
      </c>
      <c r="T82" s="548"/>
      <c r="U82" s="548"/>
      <c r="V82" s="548"/>
      <c r="W82" s="76"/>
      <c r="X82" s="51"/>
    </row>
    <row r="83" spans="2:24" ht="11.1" customHeight="1">
      <c r="B83" s="204">
        <v>57</v>
      </c>
      <c r="C83" s="204">
        <v>42</v>
      </c>
      <c r="D83" s="204">
        <v>113</v>
      </c>
      <c r="E83" s="204">
        <v>108</v>
      </c>
      <c r="F83" s="204">
        <v>95</v>
      </c>
      <c r="G83" s="204">
        <v>93</v>
      </c>
      <c r="H83" s="204">
        <v>121</v>
      </c>
      <c r="I83" s="204">
        <v>101</v>
      </c>
      <c r="J83" s="204">
        <v>103</v>
      </c>
      <c r="K83" s="204">
        <v>113</v>
      </c>
      <c r="L83" s="204">
        <v>83</v>
      </c>
      <c r="M83" s="204">
        <v>71</v>
      </c>
      <c r="N83" s="79"/>
      <c r="O83" s="76"/>
      <c r="P83" s="76"/>
      <c r="Q83" s="76"/>
      <c r="R83" s="76"/>
      <c r="S83" s="548" t="s">
        <v>141</v>
      </c>
      <c r="T83" s="548"/>
      <c r="U83" s="548"/>
      <c r="V83" s="548"/>
      <c r="W83" s="76"/>
      <c r="X83" s="51"/>
    </row>
    <row r="84" spans="2:24" ht="11.1" customHeight="1">
      <c r="B84" s="204">
        <v>70</v>
      </c>
      <c r="C84" s="204">
        <v>52</v>
      </c>
      <c r="D84" s="204">
        <v>85</v>
      </c>
      <c r="E84" s="204">
        <v>67</v>
      </c>
      <c r="F84" s="204">
        <v>74</v>
      </c>
      <c r="G84" s="204">
        <v>69</v>
      </c>
      <c r="H84" s="204">
        <v>85</v>
      </c>
      <c r="I84" s="204">
        <v>87</v>
      </c>
      <c r="J84" s="204">
        <v>79</v>
      </c>
      <c r="K84" s="204">
        <v>107</v>
      </c>
      <c r="L84" s="204">
        <v>104</v>
      </c>
      <c r="M84" s="204">
        <v>87</v>
      </c>
      <c r="N84" s="79"/>
      <c r="O84" s="76"/>
      <c r="P84" s="76"/>
      <c r="Q84" s="76"/>
      <c r="R84" s="76"/>
      <c r="S84" s="548" t="s">
        <v>145</v>
      </c>
      <c r="T84" s="548"/>
      <c r="U84" s="548"/>
      <c r="V84" s="548"/>
      <c r="W84" s="76"/>
      <c r="X84" s="51"/>
    </row>
    <row r="85" spans="2:24" ht="11.1" customHeight="1">
      <c r="B85" s="204">
        <v>91</v>
      </c>
      <c r="C85" s="204">
        <v>103</v>
      </c>
      <c r="D85" s="204">
        <v>142</v>
      </c>
      <c r="E85" s="204">
        <v>128</v>
      </c>
      <c r="F85" s="204">
        <v>141</v>
      </c>
      <c r="G85" s="204">
        <v>169</v>
      </c>
      <c r="H85" s="204">
        <v>194</v>
      </c>
      <c r="I85" s="204">
        <v>174</v>
      </c>
      <c r="J85" s="204">
        <v>186</v>
      </c>
      <c r="K85" s="204">
        <v>185</v>
      </c>
      <c r="L85" s="204">
        <v>143</v>
      </c>
      <c r="M85" s="204">
        <v>139</v>
      </c>
      <c r="N85" s="79"/>
      <c r="O85" s="76"/>
      <c r="P85" s="76"/>
      <c r="Q85" s="76"/>
      <c r="R85" s="76"/>
      <c r="S85" s="548" t="s">
        <v>148</v>
      </c>
      <c r="T85" s="548"/>
      <c r="U85" s="548"/>
      <c r="V85" s="548"/>
      <c r="W85" s="76"/>
      <c r="X85" s="51"/>
    </row>
    <row r="86" spans="2:24" ht="5.25" customHeight="1"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92"/>
      <c r="O86" s="98"/>
      <c r="P86" s="98"/>
      <c r="Q86" s="98"/>
      <c r="R86" s="59"/>
      <c r="S86" s="57"/>
      <c r="T86" s="57"/>
      <c r="U86" s="57"/>
      <c r="V86" s="57"/>
      <c r="W86" s="57"/>
      <c r="X86" s="51"/>
    </row>
    <row r="87" spans="2:24" ht="11.1" customHeight="1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</sheetData>
  <mergeCells count="71">
    <mergeCell ref="S18:V18"/>
    <mergeCell ref="M1:X2"/>
    <mergeCell ref="B5:W5"/>
    <mergeCell ref="B6:W6"/>
    <mergeCell ref="B8:C8"/>
    <mergeCell ref="D8:E8"/>
    <mergeCell ref="F8:G8"/>
    <mergeCell ref="H8:I8"/>
    <mergeCell ref="J8:K8"/>
    <mergeCell ref="L8:M8"/>
    <mergeCell ref="N8:W9"/>
    <mergeCell ref="O11:V11"/>
    <mergeCell ref="O13:V13"/>
    <mergeCell ref="S14:V14"/>
    <mergeCell ref="S15:V15"/>
    <mergeCell ref="O17:V17"/>
    <mergeCell ref="S34:V34"/>
    <mergeCell ref="S19:V19"/>
    <mergeCell ref="O21:V21"/>
    <mergeCell ref="O23:V23"/>
    <mergeCell ref="S24:V24"/>
    <mergeCell ref="S25:V25"/>
    <mergeCell ref="S26:V26"/>
    <mergeCell ref="O28:V28"/>
    <mergeCell ref="S29:V29"/>
    <mergeCell ref="S30:V30"/>
    <mergeCell ref="O32:V32"/>
    <mergeCell ref="S33:V33"/>
    <mergeCell ref="S48:V48"/>
    <mergeCell ref="S35:V35"/>
    <mergeCell ref="S36:V36"/>
    <mergeCell ref="O38:V38"/>
    <mergeCell ref="S39:V39"/>
    <mergeCell ref="S40:V40"/>
    <mergeCell ref="S41:V41"/>
    <mergeCell ref="O43:V43"/>
    <mergeCell ref="S44:V44"/>
    <mergeCell ref="S45:V45"/>
    <mergeCell ref="S46:V46"/>
    <mergeCell ref="S47:V47"/>
    <mergeCell ref="S63:V63"/>
    <mergeCell ref="S49:V49"/>
    <mergeCell ref="O51:V51"/>
    <mergeCell ref="S52:V52"/>
    <mergeCell ref="S53:V53"/>
    <mergeCell ref="S54:V54"/>
    <mergeCell ref="O56:V56"/>
    <mergeCell ref="S57:V57"/>
    <mergeCell ref="S58:V58"/>
    <mergeCell ref="S59:V59"/>
    <mergeCell ref="O61:V61"/>
    <mergeCell ref="S62:V62"/>
    <mergeCell ref="S77:V77"/>
    <mergeCell ref="S64:V64"/>
    <mergeCell ref="S65:V65"/>
    <mergeCell ref="O67:V67"/>
    <mergeCell ref="S68:V68"/>
    <mergeCell ref="S69:V69"/>
    <mergeCell ref="S70:V70"/>
    <mergeCell ref="S71:V71"/>
    <mergeCell ref="S72:V72"/>
    <mergeCell ref="S73:V73"/>
    <mergeCell ref="O75:V75"/>
    <mergeCell ref="S76:V76"/>
    <mergeCell ref="S85:V85"/>
    <mergeCell ref="S78:V78"/>
    <mergeCell ref="S79:V79"/>
    <mergeCell ref="O81:V81"/>
    <mergeCell ref="S82:V82"/>
    <mergeCell ref="S83:V83"/>
    <mergeCell ref="S84:V84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zoomScaleNormal="100" zoomScaleSheetLayoutView="100" workbookViewId="0">
      <selection sqref="A1:L2"/>
    </sheetView>
  </sheetViews>
  <sheetFormatPr defaultRowHeight="11.25"/>
  <cols>
    <col min="1" max="11" width="1.625" style="177" customWidth="1"/>
    <col min="12" max="21" width="8.25" style="177" customWidth="1"/>
    <col min="22" max="22" width="1.625" style="177" customWidth="1"/>
    <col min="23" max="16384" width="9" style="177"/>
  </cols>
  <sheetData>
    <row r="1" spans="1:22" customFormat="1" ht="11.1" customHeight="1">
      <c r="A1" s="460">
        <f>'27'!M1+1</f>
        <v>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22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22" ht="11.1" customHeight="1"/>
    <row r="4" spans="1:22" ht="11.1" customHeight="1"/>
    <row r="5" spans="1:22" s="179" customFormat="1" ht="18" customHeight="1">
      <c r="B5" s="648" t="s">
        <v>507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209"/>
    </row>
    <row r="6" spans="1:22" ht="12.95" customHeight="1"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199"/>
    </row>
    <row r="7" spans="1:22" ht="11.1" customHeigh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2" ht="15" customHeight="1">
      <c r="B8" s="559" t="s">
        <v>126</v>
      </c>
      <c r="C8" s="560"/>
      <c r="D8" s="560"/>
      <c r="E8" s="560"/>
      <c r="F8" s="560"/>
      <c r="G8" s="560"/>
      <c r="H8" s="560"/>
      <c r="I8" s="560"/>
      <c r="J8" s="560"/>
      <c r="K8" s="560"/>
      <c r="L8" s="653" t="s">
        <v>244</v>
      </c>
      <c r="M8" s="653"/>
      <c r="N8" s="653" t="s">
        <v>245</v>
      </c>
      <c r="O8" s="653"/>
      <c r="P8" s="653" t="s">
        <v>246</v>
      </c>
      <c r="Q8" s="653"/>
      <c r="R8" s="653" t="s">
        <v>247</v>
      </c>
      <c r="S8" s="653"/>
      <c r="T8" s="653" t="s">
        <v>248</v>
      </c>
      <c r="U8" s="654"/>
      <c r="V8" s="183"/>
    </row>
    <row r="9" spans="1:22" ht="15" customHeight="1"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293" t="s">
        <v>2</v>
      </c>
      <c r="M9" s="293" t="s">
        <v>3</v>
      </c>
      <c r="N9" s="293" t="s">
        <v>2</v>
      </c>
      <c r="O9" s="293" t="s">
        <v>3</v>
      </c>
      <c r="P9" s="293" t="s">
        <v>2</v>
      </c>
      <c r="Q9" s="293" t="s">
        <v>3</v>
      </c>
      <c r="R9" s="293" t="s">
        <v>2</v>
      </c>
      <c r="S9" s="293" t="s">
        <v>3</v>
      </c>
      <c r="T9" s="293" t="s">
        <v>2</v>
      </c>
      <c r="U9" s="294" t="s">
        <v>3</v>
      </c>
      <c r="V9" s="183"/>
    </row>
    <row r="10" spans="1:22" ht="5.25" customHeight="1">
      <c r="B10" s="51"/>
      <c r="C10" s="51"/>
      <c r="D10" s="51"/>
      <c r="E10" s="51"/>
      <c r="F10" s="51"/>
      <c r="G10" s="51"/>
      <c r="H10" s="51"/>
      <c r="I10" s="51"/>
      <c r="J10" s="51"/>
      <c r="K10" s="264"/>
      <c r="L10" s="182"/>
      <c r="M10" s="182"/>
    </row>
    <row r="11" spans="1:22" s="184" customFormat="1" ht="11.1" customHeight="1">
      <c r="B11" s="72"/>
      <c r="C11" s="557" t="s">
        <v>138</v>
      </c>
      <c r="D11" s="557"/>
      <c r="E11" s="557"/>
      <c r="F11" s="557"/>
      <c r="G11" s="557"/>
      <c r="H11" s="557"/>
      <c r="I11" s="557"/>
      <c r="J11" s="557"/>
      <c r="K11" s="427"/>
      <c r="L11" s="435">
        <v>22660</v>
      </c>
      <c r="M11" s="435">
        <v>21671</v>
      </c>
      <c r="N11" s="435">
        <v>19163</v>
      </c>
      <c r="O11" s="435">
        <v>18230</v>
      </c>
      <c r="P11" s="435">
        <v>21434</v>
      </c>
      <c r="Q11" s="435">
        <v>21447</v>
      </c>
      <c r="R11" s="435">
        <v>17462</v>
      </c>
      <c r="S11" s="435">
        <v>19574</v>
      </c>
      <c r="T11" s="435">
        <v>15265</v>
      </c>
      <c r="U11" s="435">
        <v>19331</v>
      </c>
      <c r="V11" s="201"/>
    </row>
    <row r="12" spans="1:22" ht="5.25" customHeight="1">
      <c r="B12" s="51"/>
      <c r="C12" s="76"/>
      <c r="D12" s="76"/>
      <c r="E12" s="76"/>
      <c r="F12" s="76"/>
      <c r="G12" s="76"/>
      <c r="H12" s="76"/>
      <c r="I12" s="76"/>
      <c r="J12" s="76"/>
      <c r="K12" s="27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191"/>
    </row>
    <row r="13" spans="1:22" s="184" customFormat="1" ht="11.1" customHeight="1">
      <c r="B13" s="72"/>
      <c r="C13" s="550" t="s">
        <v>139</v>
      </c>
      <c r="D13" s="550"/>
      <c r="E13" s="550"/>
      <c r="F13" s="550"/>
      <c r="G13" s="550"/>
      <c r="H13" s="550"/>
      <c r="I13" s="550"/>
      <c r="J13" s="550"/>
      <c r="K13" s="267"/>
      <c r="L13" s="210">
        <v>223</v>
      </c>
      <c r="M13" s="210">
        <v>223</v>
      </c>
      <c r="N13" s="210">
        <v>201</v>
      </c>
      <c r="O13" s="210">
        <v>169</v>
      </c>
      <c r="P13" s="210">
        <v>232</v>
      </c>
      <c r="Q13" s="210">
        <v>192</v>
      </c>
      <c r="R13" s="210">
        <v>155</v>
      </c>
      <c r="S13" s="210">
        <v>171</v>
      </c>
      <c r="T13" s="210">
        <v>153</v>
      </c>
      <c r="U13" s="210">
        <v>206</v>
      </c>
      <c r="V13" s="201"/>
    </row>
    <row r="14" spans="1:22" ht="11.1" customHeight="1">
      <c r="B14" s="51"/>
      <c r="C14" s="76"/>
      <c r="D14" s="76"/>
      <c r="E14" s="76"/>
      <c r="F14" s="76"/>
      <c r="G14" s="548" t="s">
        <v>140</v>
      </c>
      <c r="H14" s="548"/>
      <c r="I14" s="548"/>
      <c r="J14" s="548"/>
      <c r="K14" s="271"/>
      <c r="L14" s="211">
        <v>145</v>
      </c>
      <c r="M14" s="211">
        <v>148</v>
      </c>
      <c r="N14" s="211">
        <v>127</v>
      </c>
      <c r="O14" s="211">
        <v>103</v>
      </c>
      <c r="P14" s="211">
        <v>147</v>
      </c>
      <c r="Q14" s="211">
        <v>120</v>
      </c>
      <c r="R14" s="211">
        <v>107</v>
      </c>
      <c r="S14" s="211">
        <v>122</v>
      </c>
      <c r="T14" s="211">
        <v>105</v>
      </c>
      <c r="U14" s="211">
        <v>132</v>
      </c>
      <c r="V14" s="191"/>
    </row>
    <row r="15" spans="1:22" ht="11.1" customHeight="1">
      <c r="B15" s="51"/>
      <c r="C15" s="76"/>
      <c r="D15" s="76"/>
      <c r="E15" s="76"/>
      <c r="F15" s="76"/>
      <c r="G15" s="548" t="s">
        <v>141</v>
      </c>
      <c r="H15" s="548"/>
      <c r="I15" s="548"/>
      <c r="J15" s="548"/>
      <c r="K15" s="271"/>
      <c r="L15" s="211">
        <v>78</v>
      </c>
      <c r="M15" s="211">
        <v>75</v>
      </c>
      <c r="N15" s="211">
        <v>74</v>
      </c>
      <c r="O15" s="211">
        <v>66</v>
      </c>
      <c r="P15" s="211">
        <v>85</v>
      </c>
      <c r="Q15" s="211">
        <v>72</v>
      </c>
      <c r="R15" s="211">
        <v>48</v>
      </c>
      <c r="S15" s="211">
        <v>49</v>
      </c>
      <c r="T15" s="211">
        <v>48</v>
      </c>
      <c r="U15" s="211">
        <v>74</v>
      </c>
      <c r="V15" s="191"/>
    </row>
    <row r="16" spans="1:22" ht="5.25" customHeight="1">
      <c r="B16" s="51"/>
      <c r="C16" s="76"/>
      <c r="D16" s="76"/>
      <c r="E16" s="76"/>
      <c r="F16" s="76"/>
      <c r="G16" s="76"/>
      <c r="H16" s="76"/>
      <c r="I16" s="76"/>
      <c r="J16" s="76"/>
      <c r="K16" s="271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191"/>
    </row>
    <row r="17" spans="2:22" s="184" customFormat="1" ht="11.1" customHeight="1">
      <c r="B17" s="72"/>
      <c r="C17" s="550" t="s">
        <v>142</v>
      </c>
      <c r="D17" s="550"/>
      <c r="E17" s="550"/>
      <c r="F17" s="550"/>
      <c r="G17" s="550"/>
      <c r="H17" s="550"/>
      <c r="I17" s="550"/>
      <c r="J17" s="550"/>
      <c r="K17" s="267"/>
      <c r="L17" s="210">
        <v>251</v>
      </c>
      <c r="M17" s="210">
        <v>229</v>
      </c>
      <c r="N17" s="210">
        <v>203</v>
      </c>
      <c r="O17" s="210">
        <v>229</v>
      </c>
      <c r="P17" s="210">
        <v>219</v>
      </c>
      <c r="Q17" s="210">
        <v>211</v>
      </c>
      <c r="R17" s="210">
        <v>184</v>
      </c>
      <c r="S17" s="210">
        <v>215</v>
      </c>
      <c r="T17" s="210">
        <v>133</v>
      </c>
      <c r="U17" s="210">
        <v>209</v>
      </c>
      <c r="V17" s="201"/>
    </row>
    <row r="18" spans="2:22" ht="11.1" customHeight="1">
      <c r="B18" s="51"/>
      <c r="C18" s="76"/>
      <c r="D18" s="76"/>
      <c r="E18" s="76"/>
      <c r="F18" s="76"/>
      <c r="G18" s="548" t="s">
        <v>140</v>
      </c>
      <c r="H18" s="548"/>
      <c r="I18" s="548"/>
      <c r="J18" s="548"/>
      <c r="K18" s="271"/>
      <c r="L18" s="211">
        <v>150</v>
      </c>
      <c r="M18" s="211">
        <v>136</v>
      </c>
      <c r="N18" s="211">
        <v>112</v>
      </c>
      <c r="O18" s="211">
        <v>120</v>
      </c>
      <c r="P18" s="211">
        <v>129</v>
      </c>
      <c r="Q18" s="211">
        <v>127</v>
      </c>
      <c r="R18" s="211">
        <v>106</v>
      </c>
      <c r="S18" s="211">
        <v>134</v>
      </c>
      <c r="T18" s="211">
        <v>85</v>
      </c>
      <c r="U18" s="211">
        <v>117</v>
      </c>
      <c r="V18" s="191"/>
    </row>
    <row r="19" spans="2:22" ht="11.1" customHeight="1">
      <c r="B19" s="51"/>
      <c r="C19" s="76"/>
      <c r="D19" s="76"/>
      <c r="E19" s="76"/>
      <c r="F19" s="76"/>
      <c r="G19" s="548" t="s">
        <v>141</v>
      </c>
      <c r="H19" s="548"/>
      <c r="I19" s="548"/>
      <c r="J19" s="548"/>
      <c r="K19" s="271"/>
      <c r="L19" s="211">
        <v>101</v>
      </c>
      <c r="M19" s="211">
        <v>93</v>
      </c>
      <c r="N19" s="211">
        <v>91</v>
      </c>
      <c r="O19" s="211">
        <v>109</v>
      </c>
      <c r="P19" s="211">
        <v>90</v>
      </c>
      <c r="Q19" s="211">
        <v>84</v>
      </c>
      <c r="R19" s="211">
        <v>78</v>
      </c>
      <c r="S19" s="211">
        <v>81</v>
      </c>
      <c r="T19" s="211">
        <v>48</v>
      </c>
      <c r="U19" s="211">
        <v>92</v>
      </c>
      <c r="V19" s="191"/>
    </row>
    <row r="20" spans="2:22" ht="5.25" customHeight="1">
      <c r="B20" s="51"/>
      <c r="C20" s="76"/>
      <c r="D20" s="76"/>
      <c r="E20" s="76"/>
      <c r="F20" s="76"/>
      <c r="G20" s="76"/>
      <c r="H20" s="76"/>
      <c r="I20" s="76"/>
      <c r="J20" s="76"/>
      <c r="K20" s="271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191"/>
    </row>
    <row r="21" spans="2:22" s="184" customFormat="1" ht="11.1" customHeight="1">
      <c r="B21" s="72"/>
      <c r="C21" s="550" t="s">
        <v>143</v>
      </c>
      <c r="D21" s="550"/>
      <c r="E21" s="550"/>
      <c r="F21" s="550"/>
      <c r="G21" s="550"/>
      <c r="H21" s="550"/>
      <c r="I21" s="550"/>
      <c r="J21" s="550"/>
      <c r="K21" s="267"/>
      <c r="L21" s="210">
        <v>109</v>
      </c>
      <c r="M21" s="210">
        <v>104</v>
      </c>
      <c r="N21" s="210">
        <v>83</v>
      </c>
      <c r="O21" s="210">
        <v>66</v>
      </c>
      <c r="P21" s="210">
        <v>90</v>
      </c>
      <c r="Q21" s="210">
        <v>90</v>
      </c>
      <c r="R21" s="210">
        <v>76</v>
      </c>
      <c r="S21" s="210">
        <v>81</v>
      </c>
      <c r="T21" s="210">
        <v>72</v>
      </c>
      <c r="U21" s="210">
        <v>85</v>
      </c>
      <c r="V21" s="201"/>
    </row>
    <row r="22" spans="2:22" ht="5.25" customHeight="1">
      <c r="B22" s="51"/>
      <c r="C22" s="76"/>
      <c r="D22" s="76"/>
      <c r="E22" s="76"/>
      <c r="F22" s="76"/>
      <c r="G22" s="76"/>
      <c r="H22" s="76"/>
      <c r="I22" s="76"/>
      <c r="J22" s="76"/>
      <c r="K22" s="271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191"/>
    </row>
    <row r="23" spans="2:22" s="184" customFormat="1" ht="11.1" customHeight="1">
      <c r="B23" s="72"/>
      <c r="C23" s="550" t="s">
        <v>144</v>
      </c>
      <c r="D23" s="550"/>
      <c r="E23" s="550"/>
      <c r="F23" s="550"/>
      <c r="G23" s="550"/>
      <c r="H23" s="550"/>
      <c r="I23" s="550"/>
      <c r="J23" s="550"/>
      <c r="K23" s="267"/>
      <c r="L23" s="210">
        <v>214</v>
      </c>
      <c r="M23" s="210">
        <v>190</v>
      </c>
      <c r="N23" s="210">
        <v>172</v>
      </c>
      <c r="O23" s="210">
        <v>175</v>
      </c>
      <c r="P23" s="210">
        <v>163</v>
      </c>
      <c r="Q23" s="210">
        <v>166</v>
      </c>
      <c r="R23" s="210">
        <v>146</v>
      </c>
      <c r="S23" s="210">
        <v>153</v>
      </c>
      <c r="T23" s="210">
        <v>115</v>
      </c>
      <c r="U23" s="210">
        <v>165</v>
      </c>
      <c r="V23" s="201"/>
    </row>
    <row r="24" spans="2:22" ht="11.1" customHeight="1">
      <c r="B24" s="51"/>
      <c r="C24" s="76"/>
      <c r="D24" s="76"/>
      <c r="E24" s="76"/>
      <c r="F24" s="76"/>
      <c r="G24" s="548" t="s">
        <v>140</v>
      </c>
      <c r="H24" s="548"/>
      <c r="I24" s="548"/>
      <c r="J24" s="548"/>
      <c r="K24" s="271"/>
      <c r="L24" s="211">
        <v>35</v>
      </c>
      <c r="M24" s="211">
        <v>33</v>
      </c>
      <c r="N24" s="211">
        <v>26</v>
      </c>
      <c r="O24" s="211">
        <v>35</v>
      </c>
      <c r="P24" s="211">
        <v>32</v>
      </c>
      <c r="Q24" s="211">
        <v>38</v>
      </c>
      <c r="R24" s="211">
        <v>38</v>
      </c>
      <c r="S24" s="211">
        <v>46</v>
      </c>
      <c r="T24" s="211">
        <v>31</v>
      </c>
      <c r="U24" s="211">
        <v>36</v>
      </c>
      <c r="V24" s="191"/>
    </row>
    <row r="25" spans="2:22" ht="11.1" customHeight="1">
      <c r="B25" s="51"/>
      <c r="C25" s="76"/>
      <c r="D25" s="76"/>
      <c r="E25" s="76"/>
      <c r="F25" s="76"/>
      <c r="G25" s="548" t="s">
        <v>141</v>
      </c>
      <c r="H25" s="548"/>
      <c r="I25" s="548"/>
      <c r="J25" s="548"/>
      <c r="K25" s="271"/>
      <c r="L25" s="211">
        <v>113</v>
      </c>
      <c r="M25" s="211">
        <v>101</v>
      </c>
      <c r="N25" s="211">
        <v>93</v>
      </c>
      <c r="O25" s="211">
        <v>94</v>
      </c>
      <c r="P25" s="211">
        <v>89</v>
      </c>
      <c r="Q25" s="211">
        <v>90</v>
      </c>
      <c r="R25" s="211">
        <v>79</v>
      </c>
      <c r="S25" s="211">
        <v>80</v>
      </c>
      <c r="T25" s="211">
        <v>62</v>
      </c>
      <c r="U25" s="211">
        <v>90</v>
      </c>
      <c r="V25" s="191"/>
    </row>
    <row r="26" spans="2:22" ht="11.1" customHeight="1">
      <c r="B26" s="51"/>
      <c r="C26" s="76"/>
      <c r="D26" s="76"/>
      <c r="E26" s="76"/>
      <c r="F26" s="76"/>
      <c r="G26" s="548" t="s">
        <v>145</v>
      </c>
      <c r="H26" s="548"/>
      <c r="I26" s="548"/>
      <c r="J26" s="548"/>
      <c r="K26" s="271"/>
      <c r="L26" s="211">
        <v>66</v>
      </c>
      <c r="M26" s="211">
        <v>56</v>
      </c>
      <c r="N26" s="211">
        <v>53</v>
      </c>
      <c r="O26" s="211">
        <v>46</v>
      </c>
      <c r="P26" s="211">
        <v>42</v>
      </c>
      <c r="Q26" s="211">
        <v>38</v>
      </c>
      <c r="R26" s="211">
        <v>29</v>
      </c>
      <c r="S26" s="211">
        <v>27</v>
      </c>
      <c r="T26" s="211">
        <v>22</v>
      </c>
      <c r="U26" s="211">
        <v>39</v>
      </c>
      <c r="V26" s="191"/>
    </row>
    <row r="27" spans="2:22" ht="5.25" customHeight="1">
      <c r="B27" s="51"/>
      <c r="C27" s="76"/>
      <c r="D27" s="76"/>
      <c r="E27" s="76"/>
      <c r="F27" s="76"/>
      <c r="G27" s="76"/>
      <c r="H27" s="76"/>
      <c r="I27" s="76"/>
      <c r="J27" s="76"/>
      <c r="K27" s="271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191"/>
    </row>
    <row r="28" spans="2:22" s="184" customFormat="1" ht="11.1" customHeight="1">
      <c r="B28" s="72"/>
      <c r="C28" s="550" t="s">
        <v>146</v>
      </c>
      <c r="D28" s="550"/>
      <c r="E28" s="550"/>
      <c r="F28" s="550"/>
      <c r="G28" s="550"/>
      <c r="H28" s="550"/>
      <c r="I28" s="550"/>
      <c r="J28" s="550"/>
      <c r="K28" s="267"/>
      <c r="L28" s="210">
        <v>175</v>
      </c>
      <c r="M28" s="210">
        <v>165</v>
      </c>
      <c r="N28" s="210">
        <v>166</v>
      </c>
      <c r="O28" s="210">
        <v>161</v>
      </c>
      <c r="P28" s="210">
        <v>212</v>
      </c>
      <c r="Q28" s="210">
        <v>170</v>
      </c>
      <c r="R28" s="210">
        <v>135</v>
      </c>
      <c r="S28" s="210">
        <v>136</v>
      </c>
      <c r="T28" s="210">
        <v>91</v>
      </c>
      <c r="U28" s="210">
        <v>149</v>
      </c>
      <c r="V28" s="201"/>
    </row>
    <row r="29" spans="2:22" ht="11.1" customHeight="1">
      <c r="B29" s="51"/>
      <c r="C29" s="76"/>
      <c r="D29" s="76"/>
      <c r="E29" s="76"/>
      <c r="F29" s="76"/>
      <c r="G29" s="548" t="s">
        <v>140</v>
      </c>
      <c r="H29" s="548"/>
      <c r="I29" s="548"/>
      <c r="J29" s="548"/>
      <c r="K29" s="271"/>
      <c r="L29" s="211">
        <v>50</v>
      </c>
      <c r="M29" s="211">
        <v>62</v>
      </c>
      <c r="N29" s="211">
        <v>60</v>
      </c>
      <c r="O29" s="211">
        <v>49</v>
      </c>
      <c r="P29" s="211">
        <v>65</v>
      </c>
      <c r="Q29" s="211">
        <v>50</v>
      </c>
      <c r="R29" s="211">
        <v>47</v>
      </c>
      <c r="S29" s="211">
        <v>41</v>
      </c>
      <c r="T29" s="211">
        <v>29</v>
      </c>
      <c r="U29" s="211">
        <v>45</v>
      </c>
      <c r="V29" s="191"/>
    </row>
    <row r="30" spans="2:22" ht="11.1" customHeight="1">
      <c r="B30" s="51"/>
      <c r="C30" s="76"/>
      <c r="D30" s="76"/>
      <c r="E30" s="76"/>
      <c r="F30" s="76"/>
      <c r="G30" s="548" t="s">
        <v>141</v>
      </c>
      <c r="H30" s="548"/>
      <c r="I30" s="548"/>
      <c r="J30" s="548"/>
      <c r="K30" s="271"/>
      <c r="L30" s="211">
        <v>125</v>
      </c>
      <c r="M30" s="211">
        <v>103</v>
      </c>
      <c r="N30" s="211">
        <v>106</v>
      </c>
      <c r="O30" s="211">
        <v>112</v>
      </c>
      <c r="P30" s="211">
        <v>147</v>
      </c>
      <c r="Q30" s="211">
        <v>120</v>
      </c>
      <c r="R30" s="211">
        <v>88</v>
      </c>
      <c r="S30" s="211">
        <v>95</v>
      </c>
      <c r="T30" s="211">
        <v>62</v>
      </c>
      <c r="U30" s="211">
        <v>104</v>
      </c>
      <c r="V30" s="191"/>
    </row>
    <row r="31" spans="2:22" ht="5.25" customHeight="1">
      <c r="B31" s="51"/>
      <c r="C31" s="76"/>
      <c r="D31" s="76"/>
      <c r="E31" s="76"/>
      <c r="F31" s="76"/>
      <c r="G31" s="76"/>
      <c r="H31" s="76"/>
      <c r="I31" s="76"/>
      <c r="J31" s="76"/>
      <c r="K31" s="271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191"/>
    </row>
    <row r="32" spans="2:22" s="184" customFormat="1" ht="11.1" customHeight="1">
      <c r="B32" s="72"/>
      <c r="C32" s="550" t="s">
        <v>147</v>
      </c>
      <c r="D32" s="550"/>
      <c r="E32" s="550"/>
      <c r="F32" s="550"/>
      <c r="G32" s="550"/>
      <c r="H32" s="550"/>
      <c r="I32" s="550"/>
      <c r="J32" s="550"/>
      <c r="K32" s="267"/>
      <c r="L32" s="210">
        <v>291</v>
      </c>
      <c r="M32" s="210">
        <v>274</v>
      </c>
      <c r="N32" s="210">
        <v>274</v>
      </c>
      <c r="O32" s="210">
        <v>222</v>
      </c>
      <c r="P32" s="210">
        <v>302</v>
      </c>
      <c r="Q32" s="210">
        <v>266</v>
      </c>
      <c r="R32" s="210">
        <v>247</v>
      </c>
      <c r="S32" s="210">
        <v>248</v>
      </c>
      <c r="T32" s="210">
        <v>171</v>
      </c>
      <c r="U32" s="210">
        <v>231</v>
      </c>
      <c r="V32" s="201"/>
    </row>
    <row r="33" spans="2:22" ht="11.1" customHeight="1">
      <c r="B33" s="51"/>
      <c r="C33" s="76"/>
      <c r="D33" s="76"/>
      <c r="E33" s="76"/>
      <c r="F33" s="76"/>
      <c r="G33" s="548" t="s">
        <v>140</v>
      </c>
      <c r="H33" s="548"/>
      <c r="I33" s="548"/>
      <c r="J33" s="548"/>
      <c r="K33" s="271"/>
      <c r="L33" s="211">
        <v>71</v>
      </c>
      <c r="M33" s="211">
        <v>81</v>
      </c>
      <c r="N33" s="211">
        <v>80</v>
      </c>
      <c r="O33" s="211">
        <v>60</v>
      </c>
      <c r="P33" s="211">
        <v>67</v>
      </c>
      <c r="Q33" s="211">
        <v>68</v>
      </c>
      <c r="R33" s="211">
        <v>49</v>
      </c>
      <c r="S33" s="211">
        <v>57</v>
      </c>
      <c r="T33" s="211">
        <v>45</v>
      </c>
      <c r="U33" s="211">
        <v>63</v>
      </c>
      <c r="V33" s="191"/>
    </row>
    <row r="34" spans="2:22" ht="11.1" customHeight="1">
      <c r="B34" s="51"/>
      <c r="C34" s="76"/>
      <c r="D34" s="76"/>
      <c r="E34" s="76"/>
      <c r="F34" s="76"/>
      <c r="G34" s="548" t="s">
        <v>141</v>
      </c>
      <c r="H34" s="548"/>
      <c r="I34" s="548"/>
      <c r="J34" s="548"/>
      <c r="K34" s="271"/>
      <c r="L34" s="211">
        <v>107</v>
      </c>
      <c r="M34" s="211">
        <v>76</v>
      </c>
      <c r="N34" s="211">
        <v>70</v>
      </c>
      <c r="O34" s="211">
        <v>71</v>
      </c>
      <c r="P34" s="211">
        <v>100</v>
      </c>
      <c r="Q34" s="211">
        <v>75</v>
      </c>
      <c r="R34" s="211">
        <v>65</v>
      </c>
      <c r="S34" s="211">
        <v>74</v>
      </c>
      <c r="T34" s="211">
        <v>44</v>
      </c>
      <c r="U34" s="211">
        <v>62</v>
      </c>
      <c r="V34" s="191"/>
    </row>
    <row r="35" spans="2:22" ht="11.1" customHeight="1">
      <c r="B35" s="51"/>
      <c r="C35" s="76"/>
      <c r="D35" s="76"/>
      <c r="E35" s="76"/>
      <c r="F35" s="76"/>
      <c r="G35" s="548" t="s">
        <v>145</v>
      </c>
      <c r="H35" s="548"/>
      <c r="I35" s="548"/>
      <c r="J35" s="548"/>
      <c r="K35" s="271"/>
      <c r="L35" s="211">
        <v>71</v>
      </c>
      <c r="M35" s="211">
        <v>81</v>
      </c>
      <c r="N35" s="211">
        <v>83</v>
      </c>
      <c r="O35" s="211">
        <v>60</v>
      </c>
      <c r="P35" s="211">
        <v>98</v>
      </c>
      <c r="Q35" s="211">
        <v>82</v>
      </c>
      <c r="R35" s="211">
        <v>95</v>
      </c>
      <c r="S35" s="211">
        <v>75</v>
      </c>
      <c r="T35" s="211">
        <v>53</v>
      </c>
      <c r="U35" s="211">
        <v>79</v>
      </c>
      <c r="V35" s="191"/>
    </row>
    <row r="36" spans="2:22" ht="11.1" customHeight="1">
      <c r="B36" s="51"/>
      <c r="C36" s="76"/>
      <c r="D36" s="76"/>
      <c r="E36" s="76"/>
      <c r="F36" s="76"/>
      <c r="G36" s="548" t="s">
        <v>148</v>
      </c>
      <c r="H36" s="548"/>
      <c r="I36" s="548"/>
      <c r="J36" s="548"/>
      <c r="K36" s="271"/>
      <c r="L36" s="211">
        <v>42</v>
      </c>
      <c r="M36" s="211">
        <v>36</v>
      </c>
      <c r="N36" s="211">
        <v>41</v>
      </c>
      <c r="O36" s="211">
        <v>31</v>
      </c>
      <c r="P36" s="211">
        <v>37</v>
      </c>
      <c r="Q36" s="211">
        <v>41</v>
      </c>
      <c r="R36" s="211">
        <v>38</v>
      </c>
      <c r="S36" s="211">
        <v>42</v>
      </c>
      <c r="T36" s="211">
        <v>29</v>
      </c>
      <c r="U36" s="211">
        <v>27</v>
      </c>
      <c r="V36" s="191"/>
    </row>
    <row r="37" spans="2:22" ht="5.25" customHeight="1">
      <c r="B37" s="51"/>
      <c r="C37" s="76"/>
      <c r="D37" s="76"/>
      <c r="E37" s="76"/>
      <c r="F37" s="76"/>
      <c r="G37" s="76"/>
      <c r="H37" s="76"/>
      <c r="I37" s="76"/>
      <c r="J37" s="76"/>
      <c r="K37" s="271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191"/>
    </row>
    <row r="38" spans="2:22" s="184" customFormat="1" ht="11.1" customHeight="1">
      <c r="B38" s="72"/>
      <c r="C38" s="550" t="s">
        <v>149</v>
      </c>
      <c r="D38" s="550"/>
      <c r="E38" s="550"/>
      <c r="F38" s="550"/>
      <c r="G38" s="550"/>
      <c r="H38" s="550"/>
      <c r="I38" s="550"/>
      <c r="J38" s="550"/>
      <c r="K38" s="267"/>
      <c r="L38" s="210">
        <v>295</v>
      </c>
      <c r="M38" s="210">
        <v>226</v>
      </c>
      <c r="N38" s="210">
        <v>240</v>
      </c>
      <c r="O38" s="210">
        <v>206</v>
      </c>
      <c r="P38" s="210">
        <v>284</v>
      </c>
      <c r="Q38" s="210">
        <v>251</v>
      </c>
      <c r="R38" s="210">
        <v>218</v>
      </c>
      <c r="S38" s="210">
        <v>203</v>
      </c>
      <c r="T38" s="210">
        <v>141</v>
      </c>
      <c r="U38" s="210">
        <v>173</v>
      </c>
      <c r="V38" s="201"/>
    </row>
    <row r="39" spans="2:22" ht="11.1" customHeight="1">
      <c r="B39" s="51"/>
      <c r="C39" s="76"/>
      <c r="D39" s="76"/>
      <c r="E39" s="76"/>
      <c r="F39" s="76"/>
      <c r="G39" s="548" t="s">
        <v>140</v>
      </c>
      <c r="H39" s="548"/>
      <c r="I39" s="548"/>
      <c r="J39" s="548"/>
      <c r="K39" s="271"/>
      <c r="L39" s="211">
        <v>85</v>
      </c>
      <c r="M39" s="211">
        <v>66</v>
      </c>
      <c r="N39" s="211">
        <v>57</v>
      </c>
      <c r="O39" s="211">
        <v>64</v>
      </c>
      <c r="P39" s="211">
        <v>68</v>
      </c>
      <c r="Q39" s="211">
        <v>67</v>
      </c>
      <c r="R39" s="211">
        <v>56</v>
      </c>
      <c r="S39" s="211">
        <v>61</v>
      </c>
      <c r="T39" s="211">
        <v>43</v>
      </c>
      <c r="U39" s="211">
        <v>50</v>
      </c>
      <c r="V39" s="191"/>
    </row>
    <row r="40" spans="2:22" ht="11.1" customHeight="1">
      <c r="B40" s="51"/>
      <c r="C40" s="76"/>
      <c r="D40" s="76"/>
      <c r="E40" s="76"/>
      <c r="F40" s="76"/>
      <c r="G40" s="548" t="s">
        <v>141</v>
      </c>
      <c r="H40" s="548"/>
      <c r="I40" s="548"/>
      <c r="J40" s="548"/>
      <c r="K40" s="271"/>
      <c r="L40" s="211">
        <v>70</v>
      </c>
      <c r="M40" s="211">
        <v>41</v>
      </c>
      <c r="N40" s="211">
        <v>56</v>
      </c>
      <c r="O40" s="211">
        <v>53</v>
      </c>
      <c r="P40" s="211">
        <v>72</v>
      </c>
      <c r="Q40" s="211">
        <v>69</v>
      </c>
      <c r="R40" s="211">
        <v>66</v>
      </c>
      <c r="S40" s="211">
        <v>64</v>
      </c>
      <c r="T40" s="211">
        <v>37</v>
      </c>
      <c r="U40" s="211">
        <v>43</v>
      </c>
      <c r="V40" s="191"/>
    </row>
    <row r="41" spans="2:22" ht="11.1" customHeight="1">
      <c r="B41" s="51"/>
      <c r="C41" s="76"/>
      <c r="D41" s="76"/>
      <c r="E41" s="76"/>
      <c r="F41" s="76"/>
      <c r="G41" s="548" t="s">
        <v>145</v>
      </c>
      <c r="H41" s="548"/>
      <c r="I41" s="548"/>
      <c r="J41" s="548"/>
      <c r="K41" s="271"/>
      <c r="L41" s="211">
        <v>140</v>
      </c>
      <c r="M41" s="211">
        <v>119</v>
      </c>
      <c r="N41" s="211">
        <v>127</v>
      </c>
      <c r="O41" s="211">
        <v>89</v>
      </c>
      <c r="P41" s="211">
        <v>144</v>
      </c>
      <c r="Q41" s="211">
        <v>115</v>
      </c>
      <c r="R41" s="211">
        <v>96</v>
      </c>
      <c r="S41" s="211">
        <v>78</v>
      </c>
      <c r="T41" s="211">
        <v>61</v>
      </c>
      <c r="U41" s="211">
        <v>80</v>
      </c>
      <c r="V41" s="191"/>
    </row>
    <row r="42" spans="2:22" ht="5.25" customHeight="1">
      <c r="B42" s="51"/>
      <c r="C42" s="76"/>
      <c r="D42" s="76"/>
      <c r="E42" s="76"/>
      <c r="F42" s="76"/>
      <c r="G42" s="76"/>
      <c r="H42" s="76"/>
      <c r="I42" s="76"/>
      <c r="J42" s="76"/>
      <c r="K42" s="271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191"/>
    </row>
    <row r="43" spans="2:22" s="184" customFormat="1" ht="11.1" customHeight="1">
      <c r="B43" s="72"/>
      <c r="C43" s="550" t="s">
        <v>150</v>
      </c>
      <c r="D43" s="550"/>
      <c r="E43" s="550"/>
      <c r="F43" s="550"/>
      <c r="G43" s="550"/>
      <c r="H43" s="550"/>
      <c r="I43" s="550"/>
      <c r="J43" s="550"/>
      <c r="K43" s="267"/>
      <c r="L43" s="210">
        <v>483</v>
      </c>
      <c r="M43" s="210">
        <v>502</v>
      </c>
      <c r="N43" s="210">
        <v>430</v>
      </c>
      <c r="O43" s="210">
        <v>443</v>
      </c>
      <c r="P43" s="210">
        <v>515</v>
      </c>
      <c r="Q43" s="210">
        <v>506</v>
      </c>
      <c r="R43" s="210">
        <v>416</v>
      </c>
      <c r="S43" s="210">
        <v>485</v>
      </c>
      <c r="T43" s="210">
        <v>328</v>
      </c>
      <c r="U43" s="210">
        <v>435</v>
      </c>
      <c r="V43" s="201"/>
    </row>
    <row r="44" spans="2:22" ht="11.1" customHeight="1">
      <c r="B44" s="51"/>
      <c r="C44" s="76"/>
      <c r="D44" s="76"/>
      <c r="E44" s="76"/>
      <c r="F44" s="76"/>
      <c r="G44" s="548" t="s">
        <v>140</v>
      </c>
      <c r="H44" s="548"/>
      <c r="I44" s="548"/>
      <c r="J44" s="548"/>
      <c r="K44" s="271"/>
      <c r="L44" s="211">
        <v>61</v>
      </c>
      <c r="M44" s="211">
        <v>73</v>
      </c>
      <c r="N44" s="211">
        <v>51</v>
      </c>
      <c r="O44" s="211">
        <v>59</v>
      </c>
      <c r="P44" s="211">
        <v>67</v>
      </c>
      <c r="Q44" s="211">
        <v>63</v>
      </c>
      <c r="R44" s="211">
        <v>59</v>
      </c>
      <c r="S44" s="211">
        <v>54</v>
      </c>
      <c r="T44" s="211">
        <v>37</v>
      </c>
      <c r="U44" s="211">
        <v>68</v>
      </c>
      <c r="V44" s="191"/>
    </row>
    <row r="45" spans="2:22" ht="11.1" customHeight="1">
      <c r="B45" s="51"/>
      <c r="C45" s="76"/>
      <c r="D45" s="76"/>
      <c r="E45" s="76"/>
      <c r="F45" s="76"/>
      <c r="G45" s="548" t="s">
        <v>141</v>
      </c>
      <c r="H45" s="548"/>
      <c r="I45" s="548"/>
      <c r="J45" s="548"/>
      <c r="K45" s="271"/>
      <c r="L45" s="211">
        <v>51</v>
      </c>
      <c r="M45" s="211">
        <v>58</v>
      </c>
      <c r="N45" s="211">
        <v>64</v>
      </c>
      <c r="O45" s="211">
        <v>59</v>
      </c>
      <c r="P45" s="211">
        <v>66</v>
      </c>
      <c r="Q45" s="211">
        <v>64</v>
      </c>
      <c r="R45" s="211">
        <v>66</v>
      </c>
      <c r="S45" s="211">
        <v>73</v>
      </c>
      <c r="T45" s="211">
        <v>36</v>
      </c>
      <c r="U45" s="211">
        <v>68</v>
      </c>
      <c r="V45" s="191"/>
    </row>
    <row r="46" spans="2:22" ht="11.1" customHeight="1">
      <c r="B46" s="51"/>
      <c r="C46" s="76"/>
      <c r="D46" s="76"/>
      <c r="E46" s="76"/>
      <c r="F46" s="76"/>
      <c r="G46" s="548" t="s">
        <v>145</v>
      </c>
      <c r="H46" s="548"/>
      <c r="I46" s="548"/>
      <c r="J46" s="548"/>
      <c r="K46" s="271"/>
      <c r="L46" s="211">
        <v>82</v>
      </c>
      <c r="M46" s="211">
        <v>83</v>
      </c>
      <c r="N46" s="211">
        <v>81</v>
      </c>
      <c r="O46" s="211">
        <v>88</v>
      </c>
      <c r="P46" s="211">
        <v>84</v>
      </c>
      <c r="Q46" s="211">
        <v>71</v>
      </c>
      <c r="R46" s="211">
        <v>61</v>
      </c>
      <c r="S46" s="211">
        <v>81</v>
      </c>
      <c r="T46" s="211">
        <v>51</v>
      </c>
      <c r="U46" s="211">
        <v>57</v>
      </c>
      <c r="V46" s="191"/>
    </row>
    <row r="47" spans="2:22" ht="11.1" customHeight="1">
      <c r="B47" s="51"/>
      <c r="C47" s="76"/>
      <c r="D47" s="76"/>
      <c r="E47" s="76"/>
      <c r="F47" s="76"/>
      <c r="G47" s="548" t="s">
        <v>148</v>
      </c>
      <c r="H47" s="548"/>
      <c r="I47" s="548"/>
      <c r="J47" s="548"/>
      <c r="K47" s="271"/>
      <c r="L47" s="211">
        <v>97</v>
      </c>
      <c r="M47" s="211">
        <v>91</v>
      </c>
      <c r="N47" s="211">
        <v>79</v>
      </c>
      <c r="O47" s="211">
        <v>79</v>
      </c>
      <c r="P47" s="211">
        <v>110</v>
      </c>
      <c r="Q47" s="211">
        <v>118</v>
      </c>
      <c r="R47" s="211">
        <v>97</v>
      </c>
      <c r="S47" s="211">
        <v>106</v>
      </c>
      <c r="T47" s="211">
        <v>93</v>
      </c>
      <c r="U47" s="211">
        <v>93</v>
      </c>
      <c r="V47" s="191"/>
    </row>
    <row r="48" spans="2:22" ht="11.1" customHeight="1">
      <c r="B48" s="51"/>
      <c r="C48" s="76"/>
      <c r="D48" s="76"/>
      <c r="E48" s="76"/>
      <c r="F48" s="76"/>
      <c r="G48" s="548" t="s">
        <v>151</v>
      </c>
      <c r="H48" s="548"/>
      <c r="I48" s="548"/>
      <c r="J48" s="548"/>
      <c r="K48" s="271"/>
      <c r="L48" s="211">
        <v>97</v>
      </c>
      <c r="M48" s="211">
        <v>88</v>
      </c>
      <c r="N48" s="211">
        <v>85</v>
      </c>
      <c r="O48" s="211">
        <v>70</v>
      </c>
      <c r="P48" s="211">
        <v>99</v>
      </c>
      <c r="Q48" s="211">
        <v>99</v>
      </c>
      <c r="R48" s="211">
        <v>72</v>
      </c>
      <c r="S48" s="211">
        <v>84</v>
      </c>
      <c r="T48" s="211">
        <v>63</v>
      </c>
      <c r="U48" s="211">
        <v>79</v>
      </c>
      <c r="V48" s="191"/>
    </row>
    <row r="49" spans="2:22" ht="11.1" customHeight="1">
      <c r="B49" s="51"/>
      <c r="C49" s="76"/>
      <c r="D49" s="76"/>
      <c r="E49" s="76"/>
      <c r="F49" s="76"/>
      <c r="G49" s="548" t="s">
        <v>152</v>
      </c>
      <c r="H49" s="548"/>
      <c r="I49" s="548"/>
      <c r="J49" s="548"/>
      <c r="K49" s="271"/>
      <c r="L49" s="211">
        <v>95</v>
      </c>
      <c r="M49" s="211">
        <v>109</v>
      </c>
      <c r="N49" s="211">
        <v>70</v>
      </c>
      <c r="O49" s="211">
        <v>88</v>
      </c>
      <c r="P49" s="211">
        <v>89</v>
      </c>
      <c r="Q49" s="211">
        <v>91</v>
      </c>
      <c r="R49" s="211">
        <v>61</v>
      </c>
      <c r="S49" s="211">
        <v>87</v>
      </c>
      <c r="T49" s="211">
        <v>48</v>
      </c>
      <c r="U49" s="211">
        <v>70</v>
      </c>
      <c r="V49" s="191"/>
    </row>
    <row r="50" spans="2:22" ht="5.25" customHeight="1">
      <c r="B50" s="51"/>
      <c r="C50" s="76"/>
      <c r="D50" s="76"/>
      <c r="E50" s="76"/>
      <c r="F50" s="76"/>
      <c r="G50" s="76"/>
      <c r="H50" s="76"/>
      <c r="I50" s="76"/>
      <c r="J50" s="76"/>
      <c r="K50" s="271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191"/>
    </row>
    <row r="51" spans="2:22" s="184" customFormat="1" ht="11.1" customHeight="1">
      <c r="B51" s="72"/>
      <c r="C51" s="550" t="s">
        <v>153</v>
      </c>
      <c r="D51" s="550"/>
      <c r="E51" s="550"/>
      <c r="F51" s="550"/>
      <c r="G51" s="550"/>
      <c r="H51" s="550"/>
      <c r="I51" s="550"/>
      <c r="J51" s="550"/>
      <c r="K51" s="267"/>
      <c r="L51" s="210">
        <v>303</v>
      </c>
      <c r="M51" s="210">
        <v>300</v>
      </c>
      <c r="N51" s="210">
        <v>280</v>
      </c>
      <c r="O51" s="210">
        <v>228</v>
      </c>
      <c r="P51" s="210">
        <v>283</v>
      </c>
      <c r="Q51" s="210">
        <v>283</v>
      </c>
      <c r="R51" s="210">
        <v>213</v>
      </c>
      <c r="S51" s="210">
        <v>260</v>
      </c>
      <c r="T51" s="210">
        <v>180</v>
      </c>
      <c r="U51" s="210">
        <v>186</v>
      </c>
      <c r="V51" s="201"/>
    </row>
    <row r="52" spans="2:22" ht="11.1" customHeight="1">
      <c r="B52" s="51"/>
      <c r="C52" s="76"/>
      <c r="D52" s="76"/>
      <c r="E52" s="76"/>
      <c r="F52" s="76"/>
      <c r="G52" s="548" t="s">
        <v>140</v>
      </c>
      <c r="H52" s="548"/>
      <c r="I52" s="548"/>
      <c r="J52" s="548"/>
      <c r="K52" s="271"/>
      <c r="L52" s="211">
        <v>66</v>
      </c>
      <c r="M52" s="211">
        <v>82</v>
      </c>
      <c r="N52" s="211">
        <v>75</v>
      </c>
      <c r="O52" s="211">
        <v>63</v>
      </c>
      <c r="P52" s="211">
        <v>87</v>
      </c>
      <c r="Q52" s="211">
        <v>86</v>
      </c>
      <c r="R52" s="211">
        <v>69</v>
      </c>
      <c r="S52" s="211">
        <v>68</v>
      </c>
      <c r="T52" s="211">
        <v>47</v>
      </c>
      <c r="U52" s="211">
        <v>56</v>
      </c>
      <c r="V52" s="191"/>
    </row>
    <row r="53" spans="2:22" ht="11.1" customHeight="1">
      <c r="B53" s="51"/>
      <c r="C53" s="76"/>
      <c r="D53" s="76"/>
      <c r="E53" s="76"/>
      <c r="F53" s="76"/>
      <c r="G53" s="548" t="s">
        <v>141</v>
      </c>
      <c r="H53" s="548"/>
      <c r="I53" s="548"/>
      <c r="J53" s="548"/>
      <c r="K53" s="271"/>
      <c r="L53" s="211">
        <v>97</v>
      </c>
      <c r="M53" s="211">
        <v>88</v>
      </c>
      <c r="N53" s="211">
        <v>83</v>
      </c>
      <c r="O53" s="211">
        <v>73</v>
      </c>
      <c r="P53" s="211">
        <v>79</v>
      </c>
      <c r="Q53" s="211">
        <v>86</v>
      </c>
      <c r="R53" s="211">
        <v>58</v>
      </c>
      <c r="S53" s="211">
        <v>79</v>
      </c>
      <c r="T53" s="211">
        <v>54</v>
      </c>
      <c r="U53" s="211">
        <v>60</v>
      </c>
      <c r="V53" s="191"/>
    </row>
    <row r="54" spans="2:22" ht="11.1" customHeight="1">
      <c r="B54" s="51"/>
      <c r="C54" s="76"/>
      <c r="D54" s="76"/>
      <c r="E54" s="76"/>
      <c r="F54" s="76"/>
      <c r="G54" s="548" t="s">
        <v>145</v>
      </c>
      <c r="H54" s="548"/>
      <c r="I54" s="548"/>
      <c r="J54" s="548"/>
      <c r="K54" s="271"/>
      <c r="L54" s="211">
        <v>140</v>
      </c>
      <c r="M54" s="211">
        <v>130</v>
      </c>
      <c r="N54" s="211">
        <v>122</v>
      </c>
      <c r="O54" s="211">
        <v>92</v>
      </c>
      <c r="P54" s="211">
        <v>117</v>
      </c>
      <c r="Q54" s="211">
        <v>111</v>
      </c>
      <c r="R54" s="211">
        <v>86</v>
      </c>
      <c r="S54" s="211">
        <v>113</v>
      </c>
      <c r="T54" s="211">
        <v>79</v>
      </c>
      <c r="U54" s="211">
        <v>70</v>
      </c>
      <c r="V54" s="191"/>
    </row>
    <row r="55" spans="2:22" ht="5.25" customHeight="1">
      <c r="B55" s="51"/>
      <c r="C55" s="51"/>
      <c r="D55" s="51"/>
      <c r="E55" s="51"/>
      <c r="F55" s="51"/>
      <c r="G55" s="51"/>
      <c r="H55" s="51"/>
      <c r="I55" s="51"/>
      <c r="J55" s="51"/>
      <c r="K55" s="82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191"/>
    </row>
    <row r="56" spans="2:22" s="184" customFormat="1" ht="11.1" customHeight="1">
      <c r="B56" s="72"/>
      <c r="C56" s="550" t="s">
        <v>154</v>
      </c>
      <c r="D56" s="550"/>
      <c r="E56" s="550"/>
      <c r="F56" s="550"/>
      <c r="G56" s="550"/>
      <c r="H56" s="550"/>
      <c r="I56" s="550"/>
      <c r="J56" s="550"/>
      <c r="K56" s="267"/>
      <c r="L56" s="210">
        <v>291</v>
      </c>
      <c r="M56" s="210">
        <v>294</v>
      </c>
      <c r="N56" s="210">
        <v>248</v>
      </c>
      <c r="O56" s="210">
        <v>262</v>
      </c>
      <c r="P56" s="210">
        <v>269</v>
      </c>
      <c r="Q56" s="210">
        <v>291</v>
      </c>
      <c r="R56" s="210">
        <v>174</v>
      </c>
      <c r="S56" s="210">
        <v>179</v>
      </c>
      <c r="T56" s="210">
        <v>133</v>
      </c>
      <c r="U56" s="210">
        <v>168</v>
      </c>
      <c r="V56" s="201"/>
    </row>
    <row r="57" spans="2:22" ht="11.1" customHeight="1">
      <c r="B57" s="51"/>
      <c r="C57" s="76"/>
      <c r="D57" s="76"/>
      <c r="E57" s="76"/>
      <c r="F57" s="76"/>
      <c r="G57" s="548" t="s">
        <v>140</v>
      </c>
      <c r="H57" s="548"/>
      <c r="I57" s="548"/>
      <c r="J57" s="548"/>
      <c r="K57" s="271"/>
      <c r="L57" s="211">
        <v>116</v>
      </c>
      <c r="M57" s="211">
        <v>116</v>
      </c>
      <c r="N57" s="211">
        <v>83</v>
      </c>
      <c r="O57" s="211">
        <v>91</v>
      </c>
      <c r="P57" s="211">
        <v>114</v>
      </c>
      <c r="Q57" s="211">
        <v>122</v>
      </c>
      <c r="R57" s="211">
        <v>81</v>
      </c>
      <c r="S57" s="211">
        <v>71</v>
      </c>
      <c r="T57" s="211">
        <v>58</v>
      </c>
      <c r="U57" s="211">
        <v>75</v>
      </c>
      <c r="V57" s="191"/>
    </row>
    <row r="58" spans="2:22" ht="11.1" customHeight="1">
      <c r="B58" s="51"/>
      <c r="C58" s="76"/>
      <c r="D58" s="76"/>
      <c r="E58" s="76"/>
      <c r="F58" s="76"/>
      <c r="G58" s="548" t="s">
        <v>141</v>
      </c>
      <c r="H58" s="548"/>
      <c r="I58" s="548"/>
      <c r="J58" s="548"/>
      <c r="K58" s="271"/>
      <c r="L58" s="211">
        <v>90</v>
      </c>
      <c r="M58" s="211">
        <v>89</v>
      </c>
      <c r="N58" s="211">
        <v>88</v>
      </c>
      <c r="O58" s="211">
        <v>86</v>
      </c>
      <c r="P58" s="211">
        <v>79</v>
      </c>
      <c r="Q58" s="211">
        <v>103</v>
      </c>
      <c r="R58" s="211">
        <v>44</v>
      </c>
      <c r="S58" s="211">
        <v>51</v>
      </c>
      <c r="T58" s="211">
        <v>39</v>
      </c>
      <c r="U58" s="211">
        <v>47</v>
      </c>
      <c r="V58" s="191"/>
    </row>
    <row r="59" spans="2:22" ht="11.1" customHeight="1">
      <c r="B59" s="51"/>
      <c r="C59" s="76"/>
      <c r="D59" s="76"/>
      <c r="E59" s="76"/>
      <c r="F59" s="76"/>
      <c r="G59" s="548" t="s">
        <v>145</v>
      </c>
      <c r="H59" s="548"/>
      <c r="I59" s="548"/>
      <c r="J59" s="548"/>
      <c r="K59" s="271"/>
      <c r="L59" s="211">
        <v>85</v>
      </c>
      <c r="M59" s="211">
        <v>89</v>
      </c>
      <c r="N59" s="211">
        <v>77</v>
      </c>
      <c r="O59" s="211">
        <v>85</v>
      </c>
      <c r="P59" s="211">
        <v>76</v>
      </c>
      <c r="Q59" s="211">
        <v>66</v>
      </c>
      <c r="R59" s="211">
        <v>49</v>
      </c>
      <c r="S59" s="211">
        <v>57</v>
      </c>
      <c r="T59" s="211">
        <v>36</v>
      </c>
      <c r="U59" s="211">
        <v>46</v>
      </c>
      <c r="V59" s="191"/>
    </row>
    <row r="60" spans="2:22" s="182" customFormat="1" ht="5.25" customHeight="1">
      <c r="B60" s="51"/>
      <c r="C60" s="51"/>
      <c r="D60" s="51"/>
      <c r="E60" s="51"/>
      <c r="F60" s="51"/>
      <c r="G60" s="51"/>
      <c r="H60" s="51"/>
      <c r="I60" s="51"/>
      <c r="J60" s="51"/>
      <c r="K60" s="82"/>
      <c r="L60" s="210"/>
      <c r="M60" s="210"/>
      <c r="N60" s="210"/>
      <c r="O60" s="210"/>
      <c r="P60" s="210"/>
      <c r="Q60" s="210"/>
      <c r="R60" s="210"/>
      <c r="S60" s="210"/>
      <c r="T60" s="210"/>
      <c r="U60" s="210"/>
    </row>
    <row r="61" spans="2:22" s="185" customFormat="1" ht="11.1" customHeight="1">
      <c r="B61" s="72"/>
      <c r="C61" s="550" t="s">
        <v>155</v>
      </c>
      <c r="D61" s="550"/>
      <c r="E61" s="550"/>
      <c r="F61" s="550"/>
      <c r="G61" s="550"/>
      <c r="H61" s="550"/>
      <c r="I61" s="550"/>
      <c r="J61" s="550"/>
      <c r="K61" s="267"/>
      <c r="L61" s="210">
        <v>314</v>
      </c>
      <c r="M61" s="210">
        <v>319</v>
      </c>
      <c r="N61" s="210">
        <v>268</v>
      </c>
      <c r="O61" s="210">
        <v>264</v>
      </c>
      <c r="P61" s="210">
        <v>313</v>
      </c>
      <c r="Q61" s="210">
        <v>325</v>
      </c>
      <c r="R61" s="210">
        <v>205</v>
      </c>
      <c r="S61" s="210">
        <v>256</v>
      </c>
      <c r="T61" s="210">
        <v>172</v>
      </c>
      <c r="U61" s="210">
        <v>220</v>
      </c>
      <c r="V61" s="201"/>
    </row>
    <row r="62" spans="2:22" ht="11.1" customHeight="1">
      <c r="B62" s="51"/>
      <c r="C62" s="76"/>
      <c r="D62" s="76"/>
      <c r="E62" s="76"/>
      <c r="F62" s="76"/>
      <c r="G62" s="548" t="s">
        <v>140</v>
      </c>
      <c r="H62" s="548"/>
      <c r="I62" s="548"/>
      <c r="J62" s="548"/>
      <c r="K62" s="271"/>
      <c r="L62" s="211">
        <v>102</v>
      </c>
      <c r="M62" s="211">
        <v>117</v>
      </c>
      <c r="N62" s="211">
        <v>94</v>
      </c>
      <c r="O62" s="211">
        <v>82</v>
      </c>
      <c r="P62" s="211">
        <v>102</v>
      </c>
      <c r="Q62" s="211">
        <v>91</v>
      </c>
      <c r="R62" s="211">
        <v>64</v>
      </c>
      <c r="S62" s="211">
        <v>95</v>
      </c>
      <c r="T62" s="211">
        <v>55</v>
      </c>
      <c r="U62" s="211">
        <v>66</v>
      </c>
      <c r="V62" s="191"/>
    </row>
    <row r="63" spans="2:22" ht="11.1" customHeight="1">
      <c r="B63" s="51"/>
      <c r="C63" s="76"/>
      <c r="D63" s="76"/>
      <c r="E63" s="76"/>
      <c r="F63" s="76"/>
      <c r="G63" s="548" t="s">
        <v>141</v>
      </c>
      <c r="H63" s="548"/>
      <c r="I63" s="548"/>
      <c r="J63" s="548"/>
      <c r="K63" s="271"/>
      <c r="L63" s="211">
        <v>77</v>
      </c>
      <c r="M63" s="211">
        <v>69</v>
      </c>
      <c r="N63" s="211">
        <v>63</v>
      </c>
      <c r="O63" s="211">
        <v>63</v>
      </c>
      <c r="P63" s="211">
        <v>66</v>
      </c>
      <c r="Q63" s="211">
        <v>79</v>
      </c>
      <c r="R63" s="211">
        <v>52</v>
      </c>
      <c r="S63" s="211">
        <v>52</v>
      </c>
      <c r="T63" s="211">
        <v>46</v>
      </c>
      <c r="U63" s="211">
        <v>53</v>
      </c>
      <c r="V63" s="191"/>
    </row>
    <row r="64" spans="2:22" ht="11.1" customHeight="1">
      <c r="B64" s="51"/>
      <c r="C64" s="76"/>
      <c r="D64" s="76"/>
      <c r="E64" s="76"/>
      <c r="F64" s="76"/>
      <c r="G64" s="548" t="s">
        <v>145</v>
      </c>
      <c r="H64" s="548"/>
      <c r="I64" s="548"/>
      <c r="J64" s="548"/>
      <c r="K64" s="271"/>
      <c r="L64" s="211">
        <v>54</v>
      </c>
      <c r="M64" s="211">
        <v>59</v>
      </c>
      <c r="N64" s="211">
        <v>45</v>
      </c>
      <c r="O64" s="211">
        <v>44</v>
      </c>
      <c r="P64" s="211">
        <v>68</v>
      </c>
      <c r="Q64" s="211">
        <v>75</v>
      </c>
      <c r="R64" s="211">
        <v>43</v>
      </c>
      <c r="S64" s="211">
        <v>39</v>
      </c>
      <c r="T64" s="211">
        <v>32</v>
      </c>
      <c r="U64" s="211">
        <v>45</v>
      </c>
      <c r="V64" s="191"/>
    </row>
    <row r="65" spans="2:22" ht="11.1" customHeight="1">
      <c r="B65" s="51"/>
      <c r="C65" s="76"/>
      <c r="D65" s="76"/>
      <c r="E65" s="76"/>
      <c r="F65" s="76"/>
      <c r="G65" s="548" t="s">
        <v>148</v>
      </c>
      <c r="H65" s="548"/>
      <c r="I65" s="548"/>
      <c r="J65" s="548"/>
      <c r="K65" s="271"/>
      <c r="L65" s="211">
        <v>81</v>
      </c>
      <c r="M65" s="211">
        <v>74</v>
      </c>
      <c r="N65" s="211">
        <v>66</v>
      </c>
      <c r="O65" s="211">
        <v>75</v>
      </c>
      <c r="P65" s="211">
        <v>77</v>
      </c>
      <c r="Q65" s="211">
        <v>80</v>
      </c>
      <c r="R65" s="211">
        <v>46</v>
      </c>
      <c r="S65" s="211">
        <v>70</v>
      </c>
      <c r="T65" s="211">
        <v>39</v>
      </c>
      <c r="U65" s="211">
        <v>56</v>
      </c>
      <c r="V65" s="191"/>
    </row>
    <row r="66" spans="2:22" ht="5.25" customHeight="1">
      <c r="B66" s="51"/>
      <c r="C66" s="76"/>
      <c r="D66" s="76"/>
      <c r="E66" s="76"/>
      <c r="F66" s="76"/>
      <c r="G66" s="76"/>
      <c r="H66" s="76"/>
      <c r="I66" s="76"/>
      <c r="J66" s="76"/>
      <c r="K66" s="271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191"/>
    </row>
    <row r="67" spans="2:22" s="184" customFormat="1" ht="11.1" customHeight="1">
      <c r="B67" s="72"/>
      <c r="C67" s="550" t="s">
        <v>156</v>
      </c>
      <c r="D67" s="550"/>
      <c r="E67" s="550"/>
      <c r="F67" s="550"/>
      <c r="G67" s="550"/>
      <c r="H67" s="550"/>
      <c r="I67" s="550"/>
      <c r="J67" s="550"/>
      <c r="K67" s="267"/>
      <c r="L67" s="210">
        <v>780</v>
      </c>
      <c r="M67" s="210">
        <v>803</v>
      </c>
      <c r="N67" s="210">
        <v>721</v>
      </c>
      <c r="O67" s="210">
        <v>614</v>
      </c>
      <c r="P67" s="210">
        <v>786</v>
      </c>
      <c r="Q67" s="210">
        <v>731</v>
      </c>
      <c r="R67" s="210">
        <v>629</v>
      </c>
      <c r="S67" s="210">
        <v>674</v>
      </c>
      <c r="T67" s="210">
        <v>543</v>
      </c>
      <c r="U67" s="210">
        <v>673</v>
      </c>
      <c r="V67" s="201"/>
    </row>
    <row r="68" spans="2:22" ht="11.1" customHeight="1">
      <c r="B68" s="51"/>
      <c r="C68" s="76"/>
      <c r="D68" s="76"/>
      <c r="E68" s="76"/>
      <c r="F68" s="76"/>
      <c r="G68" s="548" t="s">
        <v>140</v>
      </c>
      <c r="H68" s="548"/>
      <c r="I68" s="548"/>
      <c r="J68" s="548"/>
      <c r="K68" s="271"/>
      <c r="L68" s="211">
        <v>146</v>
      </c>
      <c r="M68" s="211">
        <v>166</v>
      </c>
      <c r="N68" s="211">
        <v>142</v>
      </c>
      <c r="O68" s="211">
        <v>116</v>
      </c>
      <c r="P68" s="211">
        <v>153</v>
      </c>
      <c r="Q68" s="211">
        <v>133</v>
      </c>
      <c r="R68" s="211">
        <v>131</v>
      </c>
      <c r="S68" s="211">
        <v>128</v>
      </c>
      <c r="T68" s="211">
        <v>77</v>
      </c>
      <c r="U68" s="211">
        <v>136</v>
      </c>
      <c r="V68" s="191"/>
    </row>
    <row r="69" spans="2:22" ht="11.1" customHeight="1">
      <c r="B69" s="51"/>
      <c r="C69" s="76"/>
      <c r="D69" s="76"/>
      <c r="E69" s="76"/>
      <c r="F69" s="76"/>
      <c r="G69" s="548" t="s">
        <v>141</v>
      </c>
      <c r="H69" s="548"/>
      <c r="I69" s="548"/>
      <c r="J69" s="548"/>
      <c r="K69" s="271"/>
      <c r="L69" s="211">
        <v>125</v>
      </c>
      <c r="M69" s="211">
        <v>124</v>
      </c>
      <c r="N69" s="211">
        <v>127</v>
      </c>
      <c r="O69" s="211">
        <v>118</v>
      </c>
      <c r="P69" s="211">
        <v>141</v>
      </c>
      <c r="Q69" s="211">
        <v>127</v>
      </c>
      <c r="R69" s="211">
        <v>121</v>
      </c>
      <c r="S69" s="211">
        <v>129</v>
      </c>
      <c r="T69" s="211">
        <v>105</v>
      </c>
      <c r="U69" s="211">
        <v>114</v>
      </c>
      <c r="V69" s="191"/>
    </row>
    <row r="70" spans="2:22" ht="11.1" customHeight="1">
      <c r="B70" s="51"/>
      <c r="C70" s="76"/>
      <c r="D70" s="76"/>
      <c r="E70" s="76"/>
      <c r="F70" s="76"/>
      <c r="G70" s="548" t="s">
        <v>145</v>
      </c>
      <c r="H70" s="548"/>
      <c r="I70" s="548"/>
      <c r="J70" s="548"/>
      <c r="K70" s="271"/>
      <c r="L70" s="211">
        <v>180</v>
      </c>
      <c r="M70" s="211">
        <v>176</v>
      </c>
      <c r="N70" s="211">
        <v>131</v>
      </c>
      <c r="O70" s="211">
        <v>107</v>
      </c>
      <c r="P70" s="211">
        <v>132</v>
      </c>
      <c r="Q70" s="211">
        <v>112</v>
      </c>
      <c r="R70" s="211">
        <v>97</v>
      </c>
      <c r="S70" s="211">
        <v>110</v>
      </c>
      <c r="T70" s="211">
        <v>87</v>
      </c>
      <c r="U70" s="211">
        <v>123</v>
      </c>
      <c r="V70" s="191"/>
    </row>
    <row r="71" spans="2:22" ht="11.1" customHeight="1">
      <c r="B71" s="51"/>
      <c r="C71" s="76"/>
      <c r="D71" s="76"/>
      <c r="E71" s="76"/>
      <c r="F71" s="76"/>
      <c r="G71" s="548" t="s">
        <v>148</v>
      </c>
      <c r="H71" s="548"/>
      <c r="I71" s="548"/>
      <c r="J71" s="548"/>
      <c r="K71" s="271"/>
      <c r="L71" s="211">
        <v>89</v>
      </c>
      <c r="M71" s="211">
        <v>98</v>
      </c>
      <c r="N71" s="211">
        <v>105</v>
      </c>
      <c r="O71" s="211">
        <v>83</v>
      </c>
      <c r="P71" s="211">
        <v>98</v>
      </c>
      <c r="Q71" s="211">
        <v>117</v>
      </c>
      <c r="R71" s="211">
        <v>95</v>
      </c>
      <c r="S71" s="211">
        <v>85</v>
      </c>
      <c r="T71" s="211">
        <v>82</v>
      </c>
      <c r="U71" s="211">
        <v>91</v>
      </c>
      <c r="V71" s="191"/>
    </row>
    <row r="72" spans="2:22" ht="11.1" customHeight="1">
      <c r="B72" s="51"/>
      <c r="C72" s="76"/>
      <c r="D72" s="76"/>
      <c r="E72" s="76"/>
      <c r="F72" s="76"/>
      <c r="G72" s="548" t="s">
        <v>151</v>
      </c>
      <c r="H72" s="548"/>
      <c r="I72" s="548"/>
      <c r="J72" s="548"/>
      <c r="K72" s="271"/>
      <c r="L72" s="211">
        <v>100</v>
      </c>
      <c r="M72" s="211">
        <v>104</v>
      </c>
      <c r="N72" s="211">
        <v>104</v>
      </c>
      <c r="O72" s="211">
        <v>90</v>
      </c>
      <c r="P72" s="211">
        <v>144</v>
      </c>
      <c r="Q72" s="211">
        <v>131</v>
      </c>
      <c r="R72" s="211">
        <v>100</v>
      </c>
      <c r="S72" s="211">
        <v>110</v>
      </c>
      <c r="T72" s="211">
        <v>114</v>
      </c>
      <c r="U72" s="211">
        <v>105</v>
      </c>
      <c r="V72" s="191"/>
    </row>
    <row r="73" spans="2:22" ht="11.1" customHeight="1">
      <c r="B73" s="51"/>
      <c r="C73" s="76"/>
      <c r="D73" s="76"/>
      <c r="E73" s="76"/>
      <c r="F73" s="76"/>
      <c r="G73" s="548" t="s">
        <v>152</v>
      </c>
      <c r="H73" s="548"/>
      <c r="I73" s="548"/>
      <c r="J73" s="548"/>
      <c r="K73" s="271"/>
      <c r="L73" s="211">
        <v>140</v>
      </c>
      <c r="M73" s="211">
        <v>135</v>
      </c>
      <c r="N73" s="211">
        <v>112</v>
      </c>
      <c r="O73" s="211">
        <v>100</v>
      </c>
      <c r="P73" s="211">
        <v>118</v>
      </c>
      <c r="Q73" s="211">
        <v>111</v>
      </c>
      <c r="R73" s="211">
        <v>85</v>
      </c>
      <c r="S73" s="211">
        <v>112</v>
      </c>
      <c r="T73" s="211">
        <v>78</v>
      </c>
      <c r="U73" s="211">
        <v>104</v>
      </c>
      <c r="V73" s="191"/>
    </row>
    <row r="74" spans="2:22" ht="5.25" customHeight="1">
      <c r="B74" s="51"/>
      <c r="C74" s="76"/>
      <c r="D74" s="76"/>
      <c r="E74" s="76"/>
      <c r="F74" s="76"/>
      <c r="G74" s="76"/>
      <c r="H74" s="76"/>
      <c r="I74" s="76"/>
      <c r="J74" s="76"/>
      <c r="K74" s="271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191"/>
    </row>
    <row r="75" spans="2:22" s="184" customFormat="1" ht="11.1" customHeight="1">
      <c r="B75" s="72"/>
      <c r="C75" s="550" t="s">
        <v>157</v>
      </c>
      <c r="D75" s="550"/>
      <c r="E75" s="550"/>
      <c r="F75" s="550"/>
      <c r="G75" s="550"/>
      <c r="H75" s="550"/>
      <c r="I75" s="550"/>
      <c r="J75" s="550"/>
      <c r="K75" s="267"/>
      <c r="L75" s="210">
        <v>463</v>
      </c>
      <c r="M75" s="210">
        <v>404</v>
      </c>
      <c r="N75" s="210">
        <v>414</v>
      </c>
      <c r="O75" s="210">
        <v>388</v>
      </c>
      <c r="P75" s="210">
        <v>458</v>
      </c>
      <c r="Q75" s="210">
        <v>393</v>
      </c>
      <c r="R75" s="210">
        <v>333</v>
      </c>
      <c r="S75" s="210">
        <v>374</v>
      </c>
      <c r="T75" s="210">
        <v>283</v>
      </c>
      <c r="U75" s="210">
        <v>361</v>
      </c>
      <c r="V75" s="201"/>
    </row>
    <row r="76" spans="2:22" ht="11.1" customHeight="1">
      <c r="B76" s="51"/>
      <c r="C76" s="76"/>
      <c r="D76" s="76"/>
      <c r="E76" s="76"/>
      <c r="F76" s="76"/>
      <c r="G76" s="548" t="s">
        <v>140</v>
      </c>
      <c r="H76" s="548"/>
      <c r="I76" s="548"/>
      <c r="J76" s="548"/>
      <c r="K76" s="271"/>
      <c r="L76" s="211">
        <v>141</v>
      </c>
      <c r="M76" s="211">
        <v>106</v>
      </c>
      <c r="N76" s="211">
        <v>128</v>
      </c>
      <c r="O76" s="211">
        <v>110</v>
      </c>
      <c r="P76" s="211">
        <v>129</v>
      </c>
      <c r="Q76" s="211">
        <v>97</v>
      </c>
      <c r="R76" s="211">
        <v>86</v>
      </c>
      <c r="S76" s="211">
        <v>97</v>
      </c>
      <c r="T76" s="211">
        <v>88</v>
      </c>
      <c r="U76" s="211">
        <v>116</v>
      </c>
      <c r="V76" s="191"/>
    </row>
    <row r="77" spans="2:22" ht="11.1" customHeight="1">
      <c r="B77" s="51"/>
      <c r="C77" s="76"/>
      <c r="D77" s="76"/>
      <c r="E77" s="76"/>
      <c r="F77" s="76"/>
      <c r="G77" s="548" t="s">
        <v>141</v>
      </c>
      <c r="H77" s="548"/>
      <c r="I77" s="548"/>
      <c r="J77" s="548"/>
      <c r="K77" s="271"/>
      <c r="L77" s="211">
        <v>108</v>
      </c>
      <c r="M77" s="211">
        <v>97</v>
      </c>
      <c r="N77" s="211">
        <v>83</v>
      </c>
      <c r="O77" s="211">
        <v>93</v>
      </c>
      <c r="P77" s="211">
        <v>131</v>
      </c>
      <c r="Q77" s="211">
        <v>99</v>
      </c>
      <c r="R77" s="211">
        <v>91</v>
      </c>
      <c r="S77" s="211">
        <v>107</v>
      </c>
      <c r="T77" s="211">
        <v>73</v>
      </c>
      <c r="U77" s="211">
        <v>83</v>
      </c>
      <c r="V77" s="191"/>
    </row>
    <row r="78" spans="2:22" ht="11.1" customHeight="1">
      <c r="B78" s="51"/>
      <c r="C78" s="76"/>
      <c r="D78" s="76"/>
      <c r="E78" s="76"/>
      <c r="F78" s="76"/>
      <c r="G78" s="548" t="s">
        <v>145</v>
      </c>
      <c r="H78" s="548"/>
      <c r="I78" s="548"/>
      <c r="J78" s="548"/>
      <c r="K78" s="271"/>
      <c r="L78" s="211">
        <v>82</v>
      </c>
      <c r="M78" s="211">
        <v>77</v>
      </c>
      <c r="N78" s="211">
        <v>88</v>
      </c>
      <c r="O78" s="211">
        <v>88</v>
      </c>
      <c r="P78" s="211">
        <v>83</v>
      </c>
      <c r="Q78" s="211">
        <v>96</v>
      </c>
      <c r="R78" s="211">
        <v>72</v>
      </c>
      <c r="S78" s="211">
        <v>78</v>
      </c>
      <c r="T78" s="211">
        <v>64</v>
      </c>
      <c r="U78" s="211">
        <v>62</v>
      </c>
      <c r="V78" s="191"/>
    </row>
    <row r="79" spans="2:22" ht="11.1" customHeight="1">
      <c r="B79" s="51"/>
      <c r="C79" s="76"/>
      <c r="D79" s="76"/>
      <c r="E79" s="76"/>
      <c r="F79" s="76"/>
      <c r="G79" s="548" t="s">
        <v>148</v>
      </c>
      <c r="H79" s="548"/>
      <c r="I79" s="548"/>
      <c r="J79" s="548"/>
      <c r="K79" s="271"/>
      <c r="L79" s="211">
        <v>132</v>
      </c>
      <c r="M79" s="211">
        <v>124</v>
      </c>
      <c r="N79" s="211">
        <v>115</v>
      </c>
      <c r="O79" s="211">
        <v>97</v>
      </c>
      <c r="P79" s="211">
        <v>115</v>
      </c>
      <c r="Q79" s="211">
        <v>101</v>
      </c>
      <c r="R79" s="211">
        <v>84</v>
      </c>
      <c r="S79" s="211">
        <v>92</v>
      </c>
      <c r="T79" s="211">
        <v>58</v>
      </c>
      <c r="U79" s="211">
        <v>100</v>
      </c>
      <c r="V79" s="191"/>
    </row>
    <row r="80" spans="2:22" ht="5.25" customHeight="1">
      <c r="B80" s="51"/>
      <c r="C80" s="76"/>
      <c r="D80" s="76"/>
      <c r="E80" s="76"/>
      <c r="F80" s="76"/>
      <c r="G80" s="76"/>
      <c r="H80" s="76"/>
      <c r="I80" s="76"/>
      <c r="J80" s="76"/>
      <c r="K80" s="271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191"/>
    </row>
    <row r="81" spans="2:22" s="184" customFormat="1" ht="11.1" customHeight="1">
      <c r="B81" s="72"/>
      <c r="C81" s="550" t="s">
        <v>158</v>
      </c>
      <c r="D81" s="550"/>
      <c r="E81" s="550"/>
      <c r="F81" s="550"/>
      <c r="G81" s="550"/>
      <c r="H81" s="550"/>
      <c r="I81" s="550"/>
      <c r="J81" s="550"/>
      <c r="K81" s="267"/>
      <c r="L81" s="210">
        <v>336</v>
      </c>
      <c r="M81" s="210">
        <v>304</v>
      </c>
      <c r="N81" s="210">
        <v>288</v>
      </c>
      <c r="O81" s="210">
        <v>260</v>
      </c>
      <c r="P81" s="210">
        <v>303</v>
      </c>
      <c r="Q81" s="210">
        <v>305</v>
      </c>
      <c r="R81" s="210">
        <v>249</v>
      </c>
      <c r="S81" s="210">
        <v>296</v>
      </c>
      <c r="T81" s="210">
        <v>219</v>
      </c>
      <c r="U81" s="210">
        <v>236</v>
      </c>
      <c r="V81" s="201"/>
    </row>
    <row r="82" spans="2:22" ht="11.1" customHeight="1">
      <c r="B82" s="51"/>
      <c r="C82" s="76"/>
      <c r="D82" s="76"/>
      <c r="E82" s="76"/>
      <c r="F82" s="76"/>
      <c r="G82" s="548" t="s">
        <v>140</v>
      </c>
      <c r="H82" s="548"/>
      <c r="I82" s="548"/>
      <c r="J82" s="548"/>
      <c r="K82" s="271"/>
      <c r="L82" s="211">
        <v>50</v>
      </c>
      <c r="M82" s="211">
        <v>45</v>
      </c>
      <c r="N82" s="211">
        <v>55</v>
      </c>
      <c r="O82" s="211">
        <v>42</v>
      </c>
      <c r="P82" s="211">
        <v>53</v>
      </c>
      <c r="Q82" s="211">
        <v>45</v>
      </c>
      <c r="R82" s="211">
        <v>42</v>
      </c>
      <c r="S82" s="211">
        <v>31</v>
      </c>
      <c r="T82" s="211">
        <v>18</v>
      </c>
      <c r="U82" s="211">
        <v>32</v>
      </c>
      <c r="V82" s="191"/>
    </row>
    <row r="83" spans="2:22" ht="11.1" customHeight="1">
      <c r="B83" s="51"/>
      <c r="C83" s="76"/>
      <c r="D83" s="76"/>
      <c r="E83" s="76"/>
      <c r="F83" s="76"/>
      <c r="G83" s="548" t="s">
        <v>141</v>
      </c>
      <c r="H83" s="548"/>
      <c r="I83" s="548"/>
      <c r="J83" s="548"/>
      <c r="K83" s="271"/>
      <c r="L83" s="211">
        <v>76</v>
      </c>
      <c r="M83" s="211">
        <v>59</v>
      </c>
      <c r="N83" s="211">
        <v>60</v>
      </c>
      <c r="O83" s="211">
        <v>60</v>
      </c>
      <c r="P83" s="211">
        <v>70</v>
      </c>
      <c r="Q83" s="211">
        <v>62</v>
      </c>
      <c r="R83" s="211">
        <v>47</v>
      </c>
      <c r="S83" s="211">
        <v>46</v>
      </c>
      <c r="T83" s="211">
        <v>37</v>
      </c>
      <c r="U83" s="211">
        <v>42</v>
      </c>
      <c r="V83" s="191"/>
    </row>
    <row r="84" spans="2:22" ht="11.1" customHeight="1">
      <c r="B84" s="51"/>
      <c r="C84" s="76"/>
      <c r="D84" s="76"/>
      <c r="E84" s="76"/>
      <c r="F84" s="76"/>
      <c r="G84" s="548" t="s">
        <v>145</v>
      </c>
      <c r="H84" s="548"/>
      <c r="I84" s="548"/>
      <c r="J84" s="548"/>
      <c r="K84" s="271"/>
      <c r="L84" s="211">
        <v>74</v>
      </c>
      <c r="M84" s="211">
        <v>74</v>
      </c>
      <c r="N84" s="211">
        <v>70</v>
      </c>
      <c r="O84" s="211">
        <v>71</v>
      </c>
      <c r="P84" s="211">
        <v>68</v>
      </c>
      <c r="Q84" s="211">
        <v>82</v>
      </c>
      <c r="R84" s="211">
        <v>69</v>
      </c>
      <c r="S84" s="211">
        <v>97</v>
      </c>
      <c r="T84" s="211">
        <v>66</v>
      </c>
      <c r="U84" s="211">
        <v>59</v>
      </c>
      <c r="V84" s="191"/>
    </row>
    <row r="85" spans="2:22" ht="11.1" customHeight="1">
      <c r="B85" s="51"/>
      <c r="C85" s="76"/>
      <c r="D85" s="76"/>
      <c r="E85" s="76"/>
      <c r="F85" s="76"/>
      <c r="G85" s="548" t="s">
        <v>148</v>
      </c>
      <c r="H85" s="548"/>
      <c r="I85" s="548"/>
      <c r="J85" s="548"/>
      <c r="K85" s="271"/>
      <c r="L85" s="211">
        <v>136</v>
      </c>
      <c r="M85" s="211">
        <v>126</v>
      </c>
      <c r="N85" s="211">
        <v>103</v>
      </c>
      <c r="O85" s="211">
        <v>87</v>
      </c>
      <c r="P85" s="211">
        <v>112</v>
      </c>
      <c r="Q85" s="211">
        <v>116</v>
      </c>
      <c r="R85" s="211">
        <v>91</v>
      </c>
      <c r="S85" s="211">
        <v>122</v>
      </c>
      <c r="T85" s="211">
        <v>98</v>
      </c>
      <c r="U85" s="211">
        <v>103</v>
      </c>
      <c r="V85" s="191"/>
    </row>
    <row r="86" spans="2:22" ht="5.25" customHeight="1">
      <c r="B86" s="57"/>
      <c r="C86" s="98"/>
      <c r="D86" s="98"/>
      <c r="E86" s="98"/>
      <c r="F86" s="59"/>
      <c r="G86" s="57"/>
      <c r="H86" s="57"/>
      <c r="I86" s="57"/>
      <c r="J86" s="57"/>
      <c r="K86" s="99"/>
      <c r="L86" s="208"/>
      <c r="M86" s="208"/>
      <c r="N86" s="208"/>
      <c r="O86" s="208"/>
      <c r="P86" s="208"/>
      <c r="Q86" s="208"/>
      <c r="R86" s="208"/>
      <c r="S86" s="208"/>
      <c r="T86" s="208"/>
      <c r="U86" s="208"/>
    </row>
    <row r="87" spans="2:22" ht="11.1" customHeight="1"/>
  </sheetData>
  <mergeCells count="70">
    <mergeCell ref="G18:J18"/>
    <mergeCell ref="A1:L2"/>
    <mergeCell ref="B5:U5"/>
    <mergeCell ref="B6:U6"/>
    <mergeCell ref="B8:K9"/>
    <mergeCell ref="L8:M8"/>
    <mergeCell ref="N8:O8"/>
    <mergeCell ref="P8:Q8"/>
    <mergeCell ref="R8:S8"/>
    <mergeCell ref="T8:U8"/>
    <mergeCell ref="C11:J11"/>
    <mergeCell ref="C13:J13"/>
    <mergeCell ref="G14:J14"/>
    <mergeCell ref="G15:J15"/>
    <mergeCell ref="C17:J17"/>
    <mergeCell ref="G34:J34"/>
    <mergeCell ref="G19:J19"/>
    <mergeCell ref="C21:J21"/>
    <mergeCell ref="C23:J23"/>
    <mergeCell ref="G24:J24"/>
    <mergeCell ref="G25:J25"/>
    <mergeCell ref="G26:J26"/>
    <mergeCell ref="C28:J28"/>
    <mergeCell ref="G29:J29"/>
    <mergeCell ref="G30:J30"/>
    <mergeCell ref="C32:J32"/>
    <mergeCell ref="G33:J33"/>
    <mergeCell ref="G48:J48"/>
    <mergeCell ref="G35:J35"/>
    <mergeCell ref="G36:J36"/>
    <mergeCell ref="C38:J38"/>
    <mergeCell ref="G39:J39"/>
    <mergeCell ref="G40:J40"/>
    <mergeCell ref="G41:J41"/>
    <mergeCell ref="C43:J43"/>
    <mergeCell ref="G44:J44"/>
    <mergeCell ref="G45:J45"/>
    <mergeCell ref="G46:J46"/>
    <mergeCell ref="G47:J47"/>
    <mergeCell ref="G63:J63"/>
    <mergeCell ref="G49:J49"/>
    <mergeCell ref="C51:J51"/>
    <mergeCell ref="G52:J52"/>
    <mergeCell ref="G53:J53"/>
    <mergeCell ref="G54:J54"/>
    <mergeCell ref="C56:J56"/>
    <mergeCell ref="G57:J57"/>
    <mergeCell ref="G58:J58"/>
    <mergeCell ref="G59:J59"/>
    <mergeCell ref="C61:J61"/>
    <mergeCell ref="G62:J62"/>
    <mergeCell ref="G77:J77"/>
    <mergeCell ref="G64:J64"/>
    <mergeCell ref="G65:J65"/>
    <mergeCell ref="C67:J67"/>
    <mergeCell ref="G68:J68"/>
    <mergeCell ref="G69:J69"/>
    <mergeCell ref="G70:J70"/>
    <mergeCell ref="G71:J71"/>
    <mergeCell ref="G72:J72"/>
    <mergeCell ref="G73:J73"/>
    <mergeCell ref="C75:J75"/>
    <mergeCell ref="G76:J76"/>
    <mergeCell ref="G85:J85"/>
    <mergeCell ref="G78:J78"/>
    <mergeCell ref="G79:J79"/>
    <mergeCell ref="C81:J81"/>
    <mergeCell ref="G82:J82"/>
    <mergeCell ref="G83:J83"/>
    <mergeCell ref="G84:J84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7"/>
  <sheetViews>
    <sheetView view="pageBreakPreview" zoomScaleNormal="100" zoomScaleSheetLayoutView="100" workbookViewId="0"/>
  </sheetViews>
  <sheetFormatPr defaultRowHeight="11.25"/>
  <cols>
    <col min="1" max="1" width="1.25" style="177" customWidth="1"/>
    <col min="2" max="13" width="6.875" style="177" customWidth="1"/>
    <col min="14" max="24" width="1.625" style="177" customWidth="1"/>
    <col min="25" max="16384" width="9" style="177"/>
  </cols>
  <sheetData>
    <row r="1" spans="2:63" customFormat="1" ht="13.5" customHeight="1">
      <c r="M1" s="470">
        <f>'28'!A1+1</f>
        <v>29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"/>
      <c r="Z1" s="46"/>
      <c r="AA1" s="46"/>
      <c r="AB1" s="46"/>
      <c r="AI1" s="18"/>
      <c r="AJ1" s="18"/>
      <c r="AK1" s="18"/>
      <c r="AL1" s="18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2:63" customFormat="1" ht="13.5" customHeight="1"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"/>
      <c r="Z2" s="46"/>
      <c r="AA2" s="46"/>
      <c r="AB2" s="46"/>
      <c r="AI2" s="18"/>
      <c r="AJ2" s="18"/>
      <c r="AK2" s="18"/>
      <c r="AL2" s="18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2:63" ht="11.1" customHeight="1"/>
    <row r="4" spans="2:63" ht="11.1" customHeight="1"/>
    <row r="5" spans="2:63" s="179" customFormat="1" ht="18" customHeight="1">
      <c r="B5" s="650" t="s">
        <v>525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</row>
    <row r="6" spans="2:63" ht="12.95" customHeight="1"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199"/>
    </row>
    <row r="7" spans="2:63" ht="11.1" customHeight="1">
      <c r="B7" s="182"/>
      <c r="C7" s="182"/>
      <c r="D7" s="182"/>
      <c r="E7" s="182"/>
      <c r="F7" s="182"/>
      <c r="G7" s="182"/>
      <c r="H7" s="182"/>
      <c r="I7" s="182"/>
      <c r="J7" s="182"/>
      <c r="L7" s="182"/>
      <c r="M7" s="182"/>
      <c r="N7" s="195"/>
      <c r="W7" s="195"/>
    </row>
    <row r="8" spans="2:63" ht="15" customHeight="1">
      <c r="B8" s="656" t="s">
        <v>249</v>
      </c>
      <c r="C8" s="653"/>
      <c r="D8" s="653" t="s">
        <v>250</v>
      </c>
      <c r="E8" s="653"/>
      <c r="F8" s="653" t="s">
        <v>251</v>
      </c>
      <c r="G8" s="653"/>
      <c r="H8" s="653" t="s">
        <v>252</v>
      </c>
      <c r="I8" s="653"/>
      <c r="J8" s="653" t="s">
        <v>253</v>
      </c>
      <c r="K8" s="653"/>
      <c r="L8" s="657" t="s">
        <v>254</v>
      </c>
      <c r="M8" s="657"/>
      <c r="N8" s="560" t="s">
        <v>126</v>
      </c>
      <c r="O8" s="560"/>
      <c r="P8" s="560"/>
      <c r="Q8" s="560"/>
      <c r="R8" s="560"/>
      <c r="S8" s="560"/>
      <c r="T8" s="560"/>
      <c r="U8" s="560"/>
      <c r="V8" s="560"/>
      <c r="W8" s="564"/>
      <c r="X8" s="182"/>
    </row>
    <row r="9" spans="2:63" ht="15" customHeight="1">
      <c r="B9" s="295" t="s">
        <v>2</v>
      </c>
      <c r="C9" s="293" t="s">
        <v>3</v>
      </c>
      <c r="D9" s="293" t="s">
        <v>2</v>
      </c>
      <c r="E9" s="293" t="s">
        <v>3</v>
      </c>
      <c r="F9" s="293" t="s">
        <v>2</v>
      </c>
      <c r="G9" s="293" t="s">
        <v>3</v>
      </c>
      <c r="H9" s="293" t="s">
        <v>2</v>
      </c>
      <c r="I9" s="293" t="s">
        <v>3</v>
      </c>
      <c r="J9" s="293" t="s">
        <v>2</v>
      </c>
      <c r="K9" s="293" t="s">
        <v>3</v>
      </c>
      <c r="L9" s="293" t="s">
        <v>2</v>
      </c>
      <c r="M9" s="293" t="s">
        <v>3</v>
      </c>
      <c r="N9" s="562"/>
      <c r="O9" s="562"/>
      <c r="P9" s="562"/>
      <c r="Q9" s="562"/>
      <c r="R9" s="562"/>
      <c r="S9" s="562"/>
      <c r="T9" s="562"/>
      <c r="U9" s="562"/>
      <c r="V9" s="562"/>
      <c r="W9" s="652"/>
      <c r="X9" s="182"/>
    </row>
    <row r="10" spans="2:63" ht="5.25" customHeight="1">
      <c r="M10" s="182"/>
      <c r="N10" s="290"/>
      <c r="O10" s="296"/>
      <c r="P10" s="296"/>
      <c r="Q10" s="296"/>
      <c r="R10" s="296"/>
      <c r="S10" s="296"/>
      <c r="T10" s="296"/>
      <c r="U10" s="296"/>
      <c r="V10" s="296"/>
      <c r="W10" s="51"/>
      <c r="X10" s="182"/>
    </row>
    <row r="11" spans="2:63" s="184" customFormat="1" ht="11.1" customHeight="1">
      <c r="B11" s="435">
        <v>13436</v>
      </c>
      <c r="C11" s="435">
        <v>17857</v>
      </c>
      <c r="D11" s="435">
        <v>8924</v>
      </c>
      <c r="E11" s="435">
        <v>13364</v>
      </c>
      <c r="F11" s="435">
        <v>4321</v>
      </c>
      <c r="G11" s="435">
        <v>7815</v>
      </c>
      <c r="H11" s="435">
        <v>1301</v>
      </c>
      <c r="I11" s="435">
        <v>3602</v>
      </c>
      <c r="J11" s="435">
        <v>273</v>
      </c>
      <c r="K11" s="435">
        <v>1044</v>
      </c>
      <c r="L11" s="435">
        <v>39</v>
      </c>
      <c r="M11" s="435">
        <v>211</v>
      </c>
      <c r="N11" s="434"/>
      <c r="O11" s="557" t="s">
        <v>138</v>
      </c>
      <c r="P11" s="557"/>
      <c r="Q11" s="557"/>
      <c r="R11" s="557"/>
      <c r="S11" s="557"/>
      <c r="T11" s="557"/>
      <c r="U11" s="557"/>
      <c r="V11" s="557"/>
      <c r="W11" s="67"/>
      <c r="X11" s="185"/>
    </row>
    <row r="12" spans="2:63" ht="5.25" customHeight="1"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N12" s="79"/>
      <c r="O12" s="76"/>
      <c r="P12" s="76"/>
      <c r="Q12" s="76"/>
      <c r="R12" s="76"/>
      <c r="S12" s="76"/>
      <c r="T12" s="76"/>
      <c r="U12" s="76"/>
      <c r="V12" s="76"/>
      <c r="W12" s="76"/>
      <c r="X12" s="182"/>
    </row>
    <row r="13" spans="2:63" s="184" customFormat="1" ht="11.1" customHeight="1">
      <c r="B13" s="210">
        <v>143</v>
      </c>
      <c r="C13" s="210">
        <v>196</v>
      </c>
      <c r="D13" s="210">
        <v>93</v>
      </c>
      <c r="E13" s="210">
        <v>163</v>
      </c>
      <c r="F13" s="210">
        <v>47</v>
      </c>
      <c r="G13" s="210">
        <v>93</v>
      </c>
      <c r="H13" s="210">
        <v>18</v>
      </c>
      <c r="I13" s="210">
        <v>52</v>
      </c>
      <c r="J13" s="210">
        <v>1</v>
      </c>
      <c r="K13" s="210">
        <v>14</v>
      </c>
      <c r="L13" s="210">
        <v>0</v>
      </c>
      <c r="M13" s="210">
        <v>0</v>
      </c>
      <c r="N13" s="291"/>
      <c r="O13" s="550" t="s">
        <v>139</v>
      </c>
      <c r="P13" s="550"/>
      <c r="Q13" s="550"/>
      <c r="R13" s="550"/>
      <c r="S13" s="550"/>
      <c r="T13" s="550"/>
      <c r="U13" s="550"/>
      <c r="V13" s="550"/>
      <c r="W13" s="67"/>
      <c r="X13" s="185"/>
    </row>
    <row r="14" spans="2:63" ht="11.1" customHeight="1">
      <c r="B14" s="211">
        <v>94</v>
      </c>
      <c r="C14" s="211">
        <v>123</v>
      </c>
      <c r="D14" s="211">
        <v>51</v>
      </c>
      <c r="E14" s="211">
        <v>99</v>
      </c>
      <c r="F14" s="211">
        <v>22</v>
      </c>
      <c r="G14" s="211">
        <v>55</v>
      </c>
      <c r="H14" s="211">
        <v>12</v>
      </c>
      <c r="I14" s="211">
        <v>33</v>
      </c>
      <c r="J14" s="211">
        <v>1</v>
      </c>
      <c r="K14" s="211">
        <v>12</v>
      </c>
      <c r="L14" s="211">
        <v>0</v>
      </c>
      <c r="M14" s="211">
        <v>0</v>
      </c>
      <c r="N14" s="79"/>
      <c r="O14" s="76"/>
      <c r="P14" s="76"/>
      <c r="Q14" s="76"/>
      <c r="R14" s="76"/>
      <c r="S14" s="548" t="s">
        <v>140</v>
      </c>
      <c r="T14" s="548"/>
      <c r="U14" s="548"/>
      <c r="V14" s="548"/>
      <c r="W14" s="76"/>
      <c r="X14" s="182"/>
    </row>
    <row r="15" spans="2:63" ht="11.1" customHeight="1">
      <c r="B15" s="211">
        <v>49</v>
      </c>
      <c r="C15" s="211">
        <v>73</v>
      </c>
      <c r="D15" s="211">
        <v>42</v>
      </c>
      <c r="E15" s="211">
        <v>64</v>
      </c>
      <c r="F15" s="211">
        <v>25</v>
      </c>
      <c r="G15" s="211">
        <v>38</v>
      </c>
      <c r="H15" s="211">
        <v>6</v>
      </c>
      <c r="I15" s="211">
        <v>19</v>
      </c>
      <c r="J15" s="211">
        <v>0</v>
      </c>
      <c r="K15" s="211">
        <v>2</v>
      </c>
      <c r="L15" s="211">
        <v>0</v>
      </c>
      <c r="M15" s="211">
        <v>0</v>
      </c>
      <c r="N15" s="79"/>
      <c r="O15" s="76"/>
      <c r="P15" s="76"/>
      <c r="Q15" s="76"/>
      <c r="R15" s="76"/>
      <c r="S15" s="548" t="s">
        <v>141</v>
      </c>
      <c r="T15" s="548"/>
      <c r="U15" s="548"/>
      <c r="V15" s="548"/>
      <c r="W15" s="76"/>
      <c r="X15" s="182"/>
    </row>
    <row r="16" spans="2:63" ht="5.25" customHeight="1"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79"/>
      <c r="O16" s="76"/>
      <c r="P16" s="76"/>
      <c r="Q16" s="76"/>
      <c r="R16" s="76"/>
      <c r="S16" s="76"/>
      <c r="T16" s="76"/>
      <c r="U16" s="76"/>
      <c r="V16" s="76"/>
      <c r="W16" s="76"/>
      <c r="X16" s="182"/>
    </row>
    <row r="17" spans="2:24" s="184" customFormat="1" ht="11.1" customHeight="1">
      <c r="B17" s="210">
        <v>139</v>
      </c>
      <c r="C17" s="210">
        <v>186</v>
      </c>
      <c r="D17" s="210">
        <v>101</v>
      </c>
      <c r="E17" s="210">
        <v>172</v>
      </c>
      <c r="F17" s="210">
        <v>71</v>
      </c>
      <c r="G17" s="210">
        <v>114</v>
      </c>
      <c r="H17" s="210">
        <v>14</v>
      </c>
      <c r="I17" s="210">
        <v>59</v>
      </c>
      <c r="J17" s="210">
        <v>5</v>
      </c>
      <c r="K17" s="210">
        <v>13</v>
      </c>
      <c r="L17" s="210">
        <v>0</v>
      </c>
      <c r="M17" s="210">
        <v>7</v>
      </c>
      <c r="N17" s="291"/>
      <c r="O17" s="550" t="s">
        <v>142</v>
      </c>
      <c r="P17" s="550"/>
      <c r="Q17" s="550"/>
      <c r="R17" s="550"/>
      <c r="S17" s="550"/>
      <c r="T17" s="550"/>
      <c r="U17" s="550"/>
      <c r="V17" s="550"/>
      <c r="W17" s="67"/>
      <c r="X17" s="185"/>
    </row>
    <row r="18" spans="2:24" ht="11.1" customHeight="1">
      <c r="B18" s="211">
        <v>89</v>
      </c>
      <c r="C18" s="211">
        <v>100</v>
      </c>
      <c r="D18" s="211">
        <v>52</v>
      </c>
      <c r="E18" s="211">
        <v>87</v>
      </c>
      <c r="F18" s="211">
        <v>33</v>
      </c>
      <c r="G18" s="211">
        <v>63</v>
      </c>
      <c r="H18" s="211">
        <v>9</v>
      </c>
      <c r="I18" s="211">
        <v>29</v>
      </c>
      <c r="J18" s="211">
        <v>2</v>
      </c>
      <c r="K18" s="211">
        <v>8</v>
      </c>
      <c r="L18" s="211">
        <v>0</v>
      </c>
      <c r="M18" s="211">
        <v>1</v>
      </c>
      <c r="N18" s="79"/>
      <c r="O18" s="76"/>
      <c r="P18" s="76"/>
      <c r="Q18" s="76"/>
      <c r="R18" s="76"/>
      <c r="S18" s="548" t="s">
        <v>140</v>
      </c>
      <c r="T18" s="548"/>
      <c r="U18" s="548"/>
      <c r="V18" s="548"/>
      <c r="W18" s="76"/>
      <c r="X18" s="182"/>
    </row>
    <row r="19" spans="2:24" ht="11.1" customHeight="1">
      <c r="B19" s="211">
        <v>50</v>
      </c>
      <c r="C19" s="211">
        <v>86</v>
      </c>
      <c r="D19" s="211">
        <v>49</v>
      </c>
      <c r="E19" s="211">
        <v>85</v>
      </c>
      <c r="F19" s="211">
        <v>38</v>
      </c>
      <c r="G19" s="211">
        <v>51</v>
      </c>
      <c r="H19" s="211">
        <v>5</v>
      </c>
      <c r="I19" s="211">
        <v>30</v>
      </c>
      <c r="J19" s="211">
        <v>3</v>
      </c>
      <c r="K19" s="211">
        <v>5</v>
      </c>
      <c r="L19" s="211">
        <v>0</v>
      </c>
      <c r="M19" s="211">
        <v>6</v>
      </c>
      <c r="N19" s="79"/>
      <c r="O19" s="76"/>
      <c r="P19" s="76"/>
      <c r="Q19" s="76"/>
      <c r="R19" s="76"/>
      <c r="S19" s="548" t="s">
        <v>141</v>
      </c>
      <c r="T19" s="548"/>
      <c r="U19" s="548"/>
      <c r="V19" s="548"/>
      <c r="W19" s="76"/>
      <c r="X19" s="182"/>
    </row>
    <row r="20" spans="2:24" ht="5.25" customHeight="1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79"/>
      <c r="O20" s="76"/>
      <c r="P20" s="76"/>
      <c r="Q20" s="76"/>
      <c r="R20" s="76"/>
      <c r="S20" s="76"/>
      <c r="T20" s="76"/>
      <c r="U20" s="76"/>
      <c r="V20" s="76"/>
      <c r="W20" s="76"/>
      <c r="X20" s="182"/>
    </row>
    <row r="21" spans="2:24" s="184" customFormat="1" ht="11.1" customHeight="1">
      <c r="B21" s="210">
        <v>52</v>
      </c>
      <c r="C21" s="210">
        <v>71</v>
      </c>
      <c r="D21" s="210">
        <v>38</v>
      </c>
      <c r="E21" s="210">
        <v>60</v>
      </c>
      <c r="F21" s="210">
        <v>17</v>
      </c>
      <c r="G21" s="210">
        <v>29</v>
      </c>
      <c r="H21" s="210">
        <v>5</v>
      </c>
      <c r="I21" s="210">
        <v>29</v>
      </c>
      <c r="J21" s="210">
        <v>4</v>
      </c>
      <c r="K21" s="210">
        <v>2</v>
      </c>
      <c r="L21" s="210">
        <v>0</v>
      </c>
      <c r="M21" s="210">
        <v>0</v>
      </c>
      <c r="N21" s="291"/>
      <c r="O21" s="550" t="s">
        <v>143</v>
      </c>
      <c r="P21" s="550"/>
      <c r="Q21" s="550"/>
      <c r="R21" s="550"/>
      <c r="S21" s="550"/>
      <c r="T21" s="550"/>
      <c r="U21" s="550"/>
      <c r="V21" s="550"/>
      <c r="W21" s="67"/>
      <c r="X21" s="185"/>
    </row>
    <row r="22" spans="2:24" ht="5.25" customHeight="1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79"/>
      <c r="O22" s="76"/>
      <c r="P22" s="76"/>
      <c r="Q22" s="76"/>
      <c r="R22" s="76"/>
      <c r="S22" s="76"/>
      <c r="T22" s="76"/>
      <c r="U22" s="76"/>
      <c r="V22" s="76"/>
      <c r="W22" s="76"/>
      <c r="X22" s="182"/>
    </row>
    <row r="23" spans="2:24" s="184" customFormat="1" ht="11.1" customHeight="1">
      <c r="B23" s="210">
        <v>126</v>
      </c>
      <c r="C23" s="210">
        <v>141</v>
      </c>
      <c r="D23" s="210">
        <v>68</v>
      </c>
      <c r="E23" s="210">
        <v>156</v>
      </c>
      <c r="F23" s="210">
        <v>57</v>
      </c>
      <c r="G23" s="210">
        <v>84</v>
      </c>
      <c r="H23" s="210">
        <v>14</v>
      </c>
      <c r="I23" s="210">
        <v>55</v>
      </c>
      <c r="J23" s="210">
        <v>5</v>
      </c>
      <c r="K23" s="210">
        <v>16</v>
      </c>
      <c r="L23" s="210">
        <v>0</v>
      </c>
      <c r="M23" s="210">
        <v>6</v>
      </c>
      <c r="N23" s="291"/>
      <c r="O23" s="550" t="s">
        <v>144</v>
      </c>
      <c r="P23" s="550"/>
      <c r="Q23" s="550"/>
      <c r="R23" s="550"/>
      <c r="S23" s="550"/>
      <c r="T23" s="550"/>
      <c r="U23" s="550"/>
      <c r="V23" s="550"/>
      <c r="W23" s="67"/>
      <c r="X23" s="185"/>
    </row>
    <row r="24" spans="2:24" ht="11.1" customHeight="1">
      <c r="B24" s="211">
        <v>33</v>
      </c>
      <c r="C24" s="211">
        <v>48</v>
      </c>
      <c r="D24" s="211">
        <v>20</v>
      </c>
      <c r="E24" s="211">
        <v>42</v>
      </c>
      <c r="F24" s="211">
        <v>13</v>
      </c>
      <c r="G24" s="211">
        <v>21</v>
      </c>
      <c r="H24" s="211">
        <v>6</v>
      </c>
      <c r="I24" s="211">
        <v>15</v>
      </c>
      <c r="J24" s="211">
        <v>2</v>
      </c>
      <c r="K24" s="211">
        <v>4</v>
      </c>
      <c r="L24" s="211">
        <v>0</v>
      </c>
      <c r="M24" s="211">
        <v>1</v>
      </c>
      <c r="N24" s="79"/>
      <c r="O24" s="76"/>
      <c r="P24" s="76"/>
      <c r="Q24" s="76"/>
      <c r="R24" s="76"/>
      <c r="S24" s="548" t="s">
        <v>140</v>
      </c>
      <c r="T24" s="548"/>
      <c r="U24" s="548"/>
      <c r="V24" s="548"/>
      <c r="W24" s="76"/>
      <c r="X24" s="182"/>
    </row>
    <row r="25" spans="2:24" ht="11.1" customHeight="1">
      <c r="B25" s="211">
        <v>64</v>
      </c>
      <c r="C25" s="211">
        <v>66</v>
      </c>
      <c r="D25" s="211">
        <v>31</v>
      </c>
      <c r="E25" s="211">
        <v>77</v>
      </c>
      <c r="F25" s="211">
        <v>36</v>
      </c>
      <c r="G25" s="211">
        <v>43</v>
      </c>
      <c r="H25" s="211">
        <v>6</v>
      </c>
      <c r="I25" s="211">
        <v>33</v>
      </c>
      <c r="J25" s="211">
        <v>2</v>
      </c>
      <c r="K25" s="211">
        <v>11</v>
      </c>
      <c r="L25" s="211">
        <v>0</v>
      </c>
      <c r="M25" s="211">
        <v>5</v>
      </c>
      <c r="N25" s="79"/>
      <c r="O25" s="76"/>
      <c r="P25" s="76"/>
      <c r="Q25" s="76"/>
      <c r="R25" s="76"/>
      <c r="S25" s="548" t="s">
        <v>141</v>
      </c>
      <c r="T25" s="548"/>
      <c r="U25" s="548"/>
      <c r="V25" s="548"/>
      <c r="W25" s="76"/>
      <c r="X25" s="182"/>
    </row>
    <row r="26" spans="2:24" ht="11.1" customHeight="1">
      <c r="B26" s="211">
        <v>29</v>
      </c>
      <c r="C26" s="211">
        <v>27</v>
      </c>
      <c r="D26" s="211">
        <v>17</v>
      </c>
      <c r="E26" s="211">
        <v>37</v>
      </c>
      <c r="F26" s="211">
        <v>8</v>
      </c>
      <c r="G26" s="211">
        <v>20</v>
      </c>
      <c r="H26" s="211">
        <v>2</v>
      </c>
      <c r="I26" s="211">
        <v>7</v>
      </c>
      <c r="J26" s="211">
        <v>1</v>
      </c>
      <c r="K26" s="211">
        <v>1</v>
      </c>
      <c r="L26" s="211">
        <v>0</v>
      </c>
      <c r="M26" s="211">
        <v>0</v>
      </c>
      <c r="N26" s="79"/>
      <c r="O26" s="76"/>
      <c r="P26" s="76"/>
      <c r="Q26" s="76"/>
      <c r="R26" s="76"/>
      <c r="S26" s="548" t="s">
        <v>145</v>
      </c>
      <c r="T26" s="548"/>
      <c r="U26" s="548"/>
      <c r="V26" s="548"/>
      <c r="W26" s="76"/>
      <c r="X26" s="182"/>
    </row>
    <row r="27" spans="2:24" ht="5.25" customHeight="1"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79"/>
      <c r="O27" s="76"/>
      <c r="P27" s="76"/>
      <c r="Q27" s="76"/>
      <c r="R27" s="76"/>
      <c r="S27" s="76"/>
      <c r="T27" s="76"/>
      <c r="U27" s="76"/>
      <c r="V27" s="76"/>
      <c r="W27" s="76"/>
      <c r="X27" s="182"/>
    </row>
    <row r="28" spans="2:24" s="184" customFormat="1" ht="11.1" customHeight="1">
      <c r="B28" s="210">
        <v>96</v>
      </c>
      <c r="C28" s="210">
        <v>115</v>
      </c>
      <c r="D28" s="210">
        <v>48</v>
      </c>
      <c r="E28" s="210">
        <v>97</v>
      </c>
      <c r="F28" s="210">
        <v>11</v>
      </c>
      <c r="G28" s="210">
        <v>62</v>
      </c>
      <c r="H28" s="210">
        <v>9</v>
      </c>
      <c r="I28" s="210">
        <v>30</v>
      </c>
      <c r="J28" s="210">
        <v>1</v>
      </c>
      <c r="K28" s="210">
        <v>7</v>
      </c>
      <c r="L28" s="210">
        <v>0</v>
      </c>
      <c r="M28" s="210">
        <v>1</v>
      </c>
      <c r="N28" s="291"/>
      <c r="O28" s="550" t="s">
        <v>146</v>
      </c>
      <c r="P28" s="550"/>
      <c r="Q28" s="550"/>
      <c r="R28" s="550"/>
      <c r="S28" s="550"/>
      <c r="T28" s="550"/>
      <c r="U28" s="550"/>
      <c r="V28" s="550"/>
      <c r="W28" s="67"/>
      <c r="X28" s="185"/>
    </row>
    <row r="29" spans="2:24" ht="11.1" customHeight="1">
      <c r="B29" s="211">
        <v>43</v>
      </c>
      <c r="C29" s="211">
        <v>38</v>
      </c>
      <c r="D29" s="211">
        <v>16</v>
      </c>
      <c r="E29" s="211">
        <v>34</v>
      </c>
      <c r="F29" s="211">
        <v>7</v>
      </c>
      <c r="G29" s="211">
        <v>30</v>
      </c>
      <c r="H29" s="211">
        <v>6</v>
      </c>
      <c r="I29" s="211">
        <v>13</v>
      </c>
      <c r="J29" s="211">
        <v>0</v>
      </c>
      <c r="K29" s="211">
        <v>3</v>
      </c>
      <c r="L29" s="211">
        <v>0</v>
      </c>
      <c r="M29" s="211">
        <v>0</v>
      </c>
      <c r="N29" s="79"/>
      <c r="O29" s="76"/>
      <c r="P29" s="76"/>
      <c r="Q29" s="76"/>
      <c r="R29" s="76"/>
      <c r="S29" s="548" t="s">
        <v>140</v>
      </c>
      <c r="T29" s="548"/>
      <c r="U29" s="548"/>
      <c r="V29" s="548"/>
      <c r="W29" s="76"/>
      <c r="X29" s="182"/>
    </row>
    <row r="30" spans="2:24" ht="11.1" customHeight="1">
      <c r="B30" s="211">
        <v>53</v>
      </c>
      <c r="C30" s="211">
        <v>77</v>
      </c>
      <c r="D30" s="211">
        <v>32</v>
      </c>
      <c r="E30" s="211">
        <v>63</v>
      </c>
      <c r="F30" s="211">
        <v>4</v>
      </c>
      <c r="G30" s="211">
        <v>32</v>
      </c>
      <c r="H30" s="211">
        <v>3</v>
      </c>
      <c r="I30" s="211">
        <v>17</v>
      </c>
      <c r="J30" s="211">
        <v>1</v>
      </c>
      <c r="K30" s="211">
        <v>4</v>
      </c>
      <c r="L30" s="211">
        <v>0</v>
      </c>
      <c r="M30" s="211">
        <v>1</v>
      </c>
      <c r="N30" s="79"/>
      <c r="O30" s="76"/>
      <c r="P30" s="76"/>
      <c r="Q30" s="76"/>
      <c r="R30" s="76"/>
      <c r="S30" s="548" t="s">
        <v>141</v>
      </c>
      <c r="T30" s="548"/>
      <c r="U30" s="548"/>
      <c r="V30" s="548"/>
      <c r="W30" s="76"/>
      <c r="X30" s="182"/>
    </row>
    <row r="31" spans="2:24" ht="5.25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79"/>
      <c r="O31" s="76"/>
      <c r="P31" s="76"/>
      <c r="Q31" s="76"/>
      <c r="R31" s="76"/>
      <c r="S31" s="76"/>
      <c r="T31" s="76"/>
      <c r="U31" s="76"/>
      <c r="V31" s="76"/>
      <c r="W31" s="76"/>
      <c r="X31" s="182"/>
    </row>
    <row r="32" spans="2:24" s="184" customFormat="1" ht="11.1" customHeight="1">
      <c r="B32" s="210">
        <v>163</v>
      </c>
      <c r="C32" s="210">
        <v>241</v>
      </c>
      <c r="D32" s="210">
        <v>112</v>
      </c>
      <c r="E32" s="210">
        <v>192</v>
      </c>
      <c r="F32" s="210">
        <v>64</v>
      </c>
      <c r="G32" s="210">
        <v>140</v>
      </c>
      <c r="H32" s="210">
        <v>24</v>
      </c>
      <c r="I32" s="210">
        <v>49</v>
      </c>
      <c r="J32" s="210">
        <v>2</v>
      </c>
      <c r="K32" s="210">
        <v>18</v>
      </c>
      <c r="L32" s="210">
        <v>1</v>
      </c>
      <c r="M32" s="210">
        <v>1</v>
      </c>
      <c r="N32" s="291"/>
      <c r="O32" s="550" t="s">
        <v>147</v>
      </c>
      <c r="P32" s="550"/>
      <c r="Q32" s="550"/>
      <c r="R32" s="550"/>
      <c r="S32" s="550"/>
      <c r="T32" s="550"/>
      <c r="U32" s="550"/>
      <c r="V32" s="550"/>
      <c r="W32" s="67"/>
      <c r="X32" s="185"/>
    </row>
    <row r="33" spans="2:24" ht="11.1" customHeight="1">
      <c r="B33" s="211">
        <v>40</v>
      </c>
      <c r="C33" s="211">
        <v>81</v>
      </c>
      <c r="D33" s="211">
        <v>35</v>
      </c>
      <c r="E33" s="211">
        <v>62</v>
      </c>
      <c r="F33" s="211">
        <v>23</v>
      </c>
      <c r="G33" s="211">
        <v>44</v>
      </c>
      <c r="H33" s="211">
        <v>7</v>
      </c>
      <c r="I33" s="211">
        <v>10</v>
      </c>
      <c r="J33" s="211">
        <v>0</v>
      </c>
      <c r="K33" s="211">
        <v>0</v>
      </c>
      <c r="L33" s="211">
        <v>1</v>
      </c>
      <c r="M33" s="211">
        <v>0</v>
      </c>
      <c r="N33" s="79"/>
      <c r="O33" s="76"/>
      <c r="P33" s="76"/>
      <c r="Q33" s="76"/>
      <c r="R33" s="76"/>
      <c r="S33" s="548" t="s">
        <v>140</v>
      </c>
      <c r="T33" s="548"/>
      <c r="U33" s="548"/>
      <c r="V33" s="548"/>
      <c r="W33" s="76"/>
      <c r="X33" s="182"/>
    </row>
    <row r="34" spans="2:24" ht="11.1" customHeight="1">
      <c r="B34" s="211">
        <v>33</v>
      </c>
      <c r="C34" s="211">
        <v>56</v>
      </c>
      <c r="D34" s="211">
        <v>22</v>
      </c>
      <c r="E34" s="211">
        <v>29</v>
      </c>
      <c r="F34" s="211">
        <v>10</v>
      </c>
      <c r="G34" s="211">
        <v>28</v>
      </c>
      <c r="H34" s="211">
        <v>2</v>
      </c>
      <c r="I34" s="211">
        <v>15</v>
      </c>
      <c r="J34" s="211">
        <v>0</v>
      </c>
      <c r="K34" s="211">
        <v>3</v>
      </c>
      <c r="L34" s="211">
        <v>0</v>
      </c>
      <c r="M34" s="211">
        <v>0</v>
      </c>
      <c r="N34" s="79"/>
      <c r="O34" s="76"/>
      <c r="P34" s="76"/>
      <c r="Q34" s="76"/>
      <c r="R34" s="76"/>
      <c r="S34" s="548" t="s">
        <v>141</v>
      </c>
      <c r="T34" s="548"/>
      <c r="U34" s="548"/>
      <c r="V34" s="548"/>
      <c r="W34" s="76"/>
      <c r="X34" s="182"/>
    </row>
    <row r="35" spans="2:24" ht="11.1" customHeight="1">
      <c r="B35" s="211">
        <v>66</v>
      </c>
      <c r="C35" s="211">
        <v>73</v>
      </c>
      <c r="D35" s="211">
        <v>41</v>
      </c>
      <c r="E35" s="211">
        <v>74</v>
      </c>
      <c r="F35" s="211">
        <v>24</v>
      </c>
      <c r="G35" s="211">
        <v>44</v>
      </c>
      <c r="H35" s="211">
        <v>13</v>
      </c>
      <c r="I35" s="211">
        <v>17</v>
      </c>
      <c r="J35" s="211">
        <v>1</v>
      </c>
      <c r="K35" s="211">
        <v>9</v>
      </c>
      <c r="L35" s="211">
        <v>0</v>
      </c>
      <c r="M35" s="211">
        <v>0</v>
      </c>
      <c r="N35" s="79"/>
      <c r="O35" s="76"/>
      <c r="P35" s="76"/>
      <c r="Q35" s="76"/>
      <c r="R35" s="76"/>
      <c r="S35" s="548" t="s">
        <v>145</v>
      </c>
      <c r="T35" s="548"/>
      <c r="U35" s="548"/>
      <c r="V35" s="548"/>
      <c r="W35" s="76"/>
      <c r="X35" s="182"/>
    </row>
    <row r="36" spans="2:24" ht="11.1" customHeight="1">
      <c r="B36" s="211">
        <v>24</v>
      </c>
      <c r="C36" s="211">
        <v>31</v>
      </c>
      <c r="D36" s="211">
        <v>14</v>
      </c>
      <c r="E36" s="211">
        <v>27</v>
      </c>
      <c r="F36" s="211">
        <v>7</v>
      </c>
      <c r="G36" s="211">
        <v>24</v>
      </c>
      <c r="H36" s="211">
        <v>2</v>
      </c>
      <c r="I36" s="211">
        <v>7</v>
      </c>
      <c r="J36" s="211">
        <v>1</v>
      </c>
      <c r="K36" s="211">
        <v>6</v>
      </c>
      <c r="L36" s="211">
        <v>0</v>
      </c>
      <c r="M36" s="211">
        <v>1</v>
      </c>
      <c r="N36" s="79"/>
      <c r="O36" s="76"/>
      <c r="P36" s="76"/>
      <c r="Q36" s="76"/>
      <c r="R36" s="76"/>
      <c r="S36" s="548" t="s">
        <v>148</v>
      </c>
      <c r="T36" s="548"/>
      <c r="U36" s="548"/>
      <c r="V36" s="548"/>
      <c r="W36" s="76"/>
      <c r="X36" s="182"/>
    </row>
    <row r="37" spans="2:24" ht="5.25" customHeight="1"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79"/>
      <c r="O37" s="76"/>
      <c r="P37" s="76"/>
      <c r="Q37" s="76"/>
      <c r="R37" s="76"/>
      <c r="S37" s="76"/>
      <c r="T37" s="76"/>
      <c r="U37" s="76"/>
      <c r="V37" s="76"/>
      <c r="W37" s="76"/>
      <c r="X37" s="182"/>
    </row>
    <row r="38" spans="2:24" s="184" customFormat="1" ht="11.1" customHeight="1">
      <c r="B38" s="210">
        <v>119</v>
      </c>
      <c r="C38" s="210">
        <v>163</v>
      </c>
      <c r="D38" s="210">
        <v>80</v>
      </c>
      <c r="E38" s="210">
        <v>133</v>
      </c>
      <c r="F38" s="210">
        <v>55</v>
      </c>
      <c r="G38" s="210">
        <v>97</v>
      </c>
      <c r="H38" s="210">
        <v>12</v>
      </c>
      <c r="I38" s="210">
        <v>49</v>
      </c>
      <c r="J38" s="210">
        <v>3</v>
      </c>
      <c r="K38" s="210">
        <v>11</v>
      </c>
      <c r="L38" s="210">
        <v>0</v>
      </c>
      <c r="M38" s="210">
        <v>5</v>
      </c>
      <c r="N38" s="291"/>
      <c r="O38" s="550" t="s">
        <v>149</v>
      </c>
      <c r="P38" s="550"/>
      <c r="Q38" s="550"/>
      <c r="R38" s="550"/>
      <c r="S38" s="550"/>
      <c r="T38" s="550"/>
      <c r="U38" s="550"/>
      <c r="V38" s="550"/>
      <c r="W38" s="67"/>
      <c r="X38" s="185"/>
    </row>
    <row r="39" spans="2:24" ht="11.1" customHeight="1">
      <c r="B39" s="211">
        <v>36</v>
      </c>
      <c r="C39" s="211">
        <v>47</v>
      </c>
      <c r="D39" s="211">
        <v>20</v>
      </c>
      <c r="E39" s="211">
        <v>30</v>
      </c>
      <c r="F39" s="211">
        <v>17</v>
      </c>
      <c r="G39" s="211">
        <v>23</v>
      </c>
      <c r="H39" s="211">
        <v>3</v>
      </c>
      <c r="I39" s="211">
        <v>11</v>
      </c>
      <c r="J39" s="211">
        <v>0</v>
      </c>
      <c r="K39" s="211">
        <v>2</v>
      </c>
      <c r="L39" s="211">
        <v>0</v>
      </c>
      <c r="M39" s="211">
        <v>0</v>
      </c>
      <c r="N39" s="79"/>
      <c r="O39" s="76"/>
      <c r="P39" s="76"/>
      <c r="Q39" s="76"/>
      <c r="R39" s="76"/>
      <c r="S39" s="548" t="s">
        <v>140</v>
      </c>
      <c r="T39" s="548"/>
      <c r="U39" s="548"/>
      <c r="V39" s="548"/>
      <c r="W39" s="76"/>
      <c r="X39" s="182"/>
    </row>
    <row r="40" spans="2:24" ht="11.1" customHeight="1">
      <c r="B40" s="211">
        <v>31</v>
      </c>
      <c r="C40" s="211">
        <v>48</v>
      </c>
      <c r="D40" s="211">
        <v>28</v>
      </c>
      <c r="E40" s="211">
        <v>54</v>
      </c>
      <c r="F40" s="211">
        <v>17</v>
      </c>
      <c r="G40" s="211">
        <v>38</v>
      </c>
      <c r="H40" s="211">
        <v>5</v>
      </c>
      <c r="I40" s="211">
        <v>22</v>
      </c>
      <c r="J40" s="211">
        <v>2</v>
      </c>
      <c r="K40" s="211">
        <v>6</v>
      </c>
      <c r="L40" s="211">
        <v>0</v>
      </c>
      <c r="M40" s="211">
        <v>5</v>
      </c>
      <c r="N40" s="79"/>
      <c r="O40" s="76"/>
      <c r="P40" s="76"/>
      <c r="Q40" s="76"/>
      <c r="R40" s="76"/>
      <c r="S40" s="548" t="s">
        <v>141</v>
      </c>
      <c r="T40" s="548"/>
      <c r="U40" s="548"/>
      <c r="V40" s="548"/>
      <c r="W40" s="76"/>
      <c r="X40" s="182"/>
    </row>
    <row r="41" spans="2:24" ht="11.1" customHeight="1">
      <c r="B41" s="211">
        <v>52</v>
      </c>
      <c r="C41" s="211">
        <v>68</v>
      </c>
      <c r="D41" s="211">
        <v>32</v>
      </c>
      <c r="E41" s="211">
        <v>49</v>
      </c>
      <c r="F41" s="211">
        <v>21</v>
      </c>
      <c r="G41" s="211">
        <v>36</v>
      </c>
      <c r="H41" s="211">
        <v>4</v>
      </c>
      <c r="I41" s="211">
        <v>16</v>
      </c>
      <c r="J41" s="211">
        <v>1</v>
      </c>
      <c r="K41" s="211">
        <v>3</v>
      </c>
      <c r="L41" s="211">
        <v>0</v>
      </c>
      <c r="M41" s="211">
        <v>0</v>
      </c>
      <c r="N41" s="79"/>
      <c r="O41" s="76"/>
      <c r="P41" s="76"/>
      <c r="Q41" s="76"/>
      <c r="R41" s="76"/>
      <c r="S41" s="548" t="s">
        <v>145</v>
      </c>
      <c r="T41" s="548"/>
      <c r="U41" s="548"/>
      <c r="V41" s="548"/>
      <c r="W41" s="76"/>
      <c r="X41" s="182"/>
    </row>
    <row r="42" spans="2:24" ht="5.25" customHeight="1"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79"/>
      <c r="O42" s="76"/>
      <c r="P42" s="76"/>
      <c r="Q42" s="76"/>
      <c r="R42" s="76"/>
      <c r="S42" s="76"/>
      <c r="T42" s="76"/>
      <c r="U42" s="76"/>
      <c r="V42" s="76"/>
      <c r="W42" s="76"/>
      <c r="X42" s="182"/>
    </row>
    <row r="43" spans="2:24" s="184" customFormat="1" ht="11.1" customHeight="1">
      <c r="B43" s="210">
        <v>236</v>
      </c>
      <c r="C43" s="210">
        <v>336</v>
      </c>
      <c r="D43" s="210">
        <v>156</v>
      </c>
      <c r="E43" s="210">
        <v>284</v>
      </c>
      <c r="F43" s="210">
        <v>84</v>
      </c>
      <c r="G43" s="210">
        <v>166</v>
      </c>
      <c r="H43" s="210">
        <v>23</v>
      </c>
      <c r="I43" s="210">
        <v>74</v>
      </c>
      <c r="J43" s="210">
        <v>10</v>
      </c>
      <c r="K43" s="210">
        <v>23</v>
      </c>
      <c r="L43" s="210">
        <v>0</v>
      </c>
      <c r="M43" s="210">
        <v>5</v>
      </c>
      <c r="N43" s="291"/>
      <c r="O43" s="550" t="s">
        <v>150</v>
      </c>
      <c r="P43" s="550"/>
      <c r="Q43" s="550"/>
      <c r="R43" s="550"/>
      <c r="S43" s="550"/>
      <c r="T43" s="550"/>
      <c r="U43" s="550"/>
      <c r="V43" s="550"/>
      <c r="W43" s="67"/>
      <c r="X43" s="185"/>
    </row>
    <row r="44" spans="2:24" ht="11.1" customHeight="1">
      <c r="B44" s="211">
        <v>39</v>
      </c>
      <c r="C44" s="211">
        <v>56</v>
      </c>
      <c r="D44" s="211">
        <v>34</v>
      </c>
      <c r="E44" s="211">
        <v>48</v>
      </c>
      <c r="F44" s="211">
        <v>15</v>
      </c>
      <c r="G44" s="211">
        <v>30</v>
      </c>
      <c r="H44" s="211">
        <v>3</v>
      </c>
      <c r="I44" s="211">
        <v>7</v>
      </c>
      <c r="J44" s="211">
        <v>2</v>
      </c>
      <c r="K44" s="211">
        <v>4</v>
      </c>
      <c r="L44" s="211">
        <v>0</v>
      </c>
      <c r="M44" s="211">
        <v>1</v>
      </c>
      <c r="N44" s="79"/>
      <c r="O44" s="76"/>
      <c r="P44" s="76"/>
      <c r="Q44" s="76"/>
      <c r="R44" s="76"/>
      <c r="S44" s="548" t="s">
        <v>140</v>
      </c>
      <c r="T44" s="548"/>
      <c r="U44" s="548"/>
      <c r="V44" s="548"/>
      <c r="W44" s="76"/>
      <c r="X44" s="182"/>
    </row>
    <row r="45" spans="2:24" ht="11.1" customHeight="1">
      <c r="B45" s="211">
        <v>27</v>
      </c>
      <c r="C45" s="211">
        <v>59</v>
      </c>
      <c r="D45" s="211">
        <v>16</v>
      </c>
      <c r="E45" s="211">
        <v>39</v>
      </c>
      <c r="F45" s="211">
        <v>15</v>
      </c>
      <c r="G45" s="211">
        <v>28</v>
      </c>
      <c r="H45" s="211">
        <v>3</v>
      </c>
      <c r="I45" s="211">
        <v>9</v>
      </c>
      <c r="J45" s="211">
        <v>0</v>
      </c>
      <c r="K45" s="211">
        <v>2</v>
      </c>
      <c r="L45" s="211">
        <v>0</v>
      </c>
      <c r="M45" s="211">
        <v>1</v>
      </c>
      <c r="N45" s="79"/>
      <c r="O45" s="76"/>
      <c r="P45" s="76"/>
      <c r="Q45" s="76"/>
      <c r="R45" s="76"/>
      <c r="S45" s="548" t="s">
        <v>141</v>
      </c>
      <c r="T45" s="548"/>
      <c r="U45" s="548"/>
      <c r="V45" s="548"/>
      <c r="W45" s="76"/>
      <c r="X45" s="182"/>
    </row>
    <row r="46" spans="2:24" ht="11.1" customHeight="1">
      <c r="B46" s="211">
        <v>26</v>
      </c>
      <c r="C46" s="211">
        <v>43</v>
      </c>
      <c r="D46" s="211">
        <v>16</v>
      </c>
      <c r="E46" s="211">
        <v>36</v>
      </c>
      <c r="F46" s="211">
        <v>7</v>
      </c>
      <c r="G46" s="211">
        <v>16</v>
      </c>
      <c r="H46" s="211">
        <v>1</v>
      </c>
      <c r="I46" s="211">
        <v>10</v>
      </c>
      <c r="J46" s="211">
        <v>0</v>
      </c>
      <c r="K46" s="211">
        <v>3</v>
      </c>
      <c r="L46" s="211">
        <v>0</v>
      </c>
      <c r="M46" s="211">
        <v>1</v>
      </c>
      <c r="N46" s="79"/>
      <c r="O46" s="76"/>
      <c r="P46" s="76"/>
      <c r="Q46" s="76"/>
      <c r="R46" s="76"/>
      <c r="S46" s="548" t="s">
        <v>145</v>
      </c>
      <c r="T46" s="548"/>
      <c r="U46" s="548"/>
      <c r="V46" s="548"/>
      <c r="W46" s="76"/>
      <c r="X46" s="182"/>
    </row>
    <row r="47" spans="2:24" ht="11.1" customHeight="1">
      <c r="B47" s="211">
        <v>56</v>
      </c>
      <c r="C47" s="211">
        <v>77</v>
      </c>
      <c r="D47" s="211">
        <v>32</v>
      </c>
      <c r="E47" s="211">
        <v>63</v>
      </c>
      <c r="F47" s="211">
        <v>25</v>
      </c>
      <c r="G47" s="211">
        <v>35</v>
      </c>
      <c r="H47" s="211">
        <v>5</v>
      </c>
      <c r="I47" s="211">
        <v>17</v>
      </c>
      <c r="J47" s="211">
        <v>4</v>
      </c>
      <c r="K47" s="211">
        <v>7</v>
      </c>
      <c r="L47" s="211">
        <v>0</v>
      </c>
      <c r="M47" s="211">
        <v>0</v>
      </c>
      <c r="N47" s="79"/>
      <c r="O47" s="76"/>
      <c r="P47" s="76"/>
      <c r="Q47" s="76"/>
      <c r="R47" s="76"/>
      <c r="S47" s="548" t="s">
        <v>148</v>
      </c>
      <c r="T47" s="548"/>
      <c r="U47" s="548"/>
      <c r="V47" s="548"/>
      <c r="W47" s="76"/>
      <c r="X47" s="182"/>
    </row>
    <row r="48" spans="2:24" ht="11.1" customHeight="1">
      <c r="B48" s="211">
        <v>56</v>
      </c>
      <c r="C48" s="211">
        <v>55</v>
      </c>
      <c r="D48" s="211">
        <v>30</v>
      </c>
      <c r="E48" s="211">
        <v>48</v>
      </c>
      <c r="F48" s="211">
        <v>10</v>
      </c>
      <c r="G48" s="211">
        <v>30</v>
      </c>
      <c r="H48" s="211">
        <v>5</v>
      </c>
      <c r="I48" s="211">
        <v>21</v>
      </c>
      <c r="J48" s="211">
        <v>2</v>
      </c>
      <c r="K48" s="211">
        <v>3</v>
      </c>
      <c r="L48" s="211">
        <v>0</v>
      </c>
      <c r="M48" s="211">
        <v>1</v>
      </c>
      <c r="N48" s="79"/>
      <c r="O48" s="76"/>
      <c r="P48" s="76"/>
      <c r="Q48" s="76"/>
      <c r="R48" s="76"/>
      <c r="S48" s="548" t="s">
        <v>151</v>
      </c>
      <c r="T48" s="548"/>
      <c r="U48" s="548"/>
      <c r="V48" s="548"/>
      <c r="W48" s="76"/>
      <c r="X48" s="182"/>
    </row>
    <row r="49" spans="2:24" ht="11.1" customHeight="1">
      <c r="B49" s="211">
        <v>32</v>
      </c>
      <c r="C49" s="211">
        <v>46</v>
      </c>
      <c r="D49" s="211">
        <v>28</v>
      </c>
      <c r="E49" s="211">
        <v>50</v>
      </c>
      <c r="F49" s="211">
        <v>12</v>
      </c>
      <c r="G49" s="211">
        <v>27</v>
      </c>
      <c r="H49" s="211">
        <v>6</v>
      </c>
      <c r="I49" s="211">
        <v>10</v>
      </c>
      <c r="J49" s="211">
        <v>2</v>
      </c>
      <c r="K49" s="211">
        <v>4</v>
      </c>
      <c r="L49" s="211">
        <v>0</v>
      </c>
      <c r="M49" s="211">
        <v>1</v>
      </c>
      <c r="N49" s="79"/>
      <c r="O49" s="76"/>
      <c r="P49" s="76"/>
      <c r="Q49" s="76"/>
      <c r="R49" s="76"/>
      <c r="S49" s="548" t="s">
        <v>152</v>
      </c>
      <c r="T49" s="548"/>
      <c r="U49" s="548"/>
      <c r="V49" s="548"/>
      <c r="W49" s="76"/>
      <c r="X49" s="182"/>
    </row>
    <row r="50" spans="2:24" ht="5.2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79"/>
      <c r="O50" s="76"/>
      <c r="P50" s="76"/>
      <c r="Q50" s="76"/>
      <c r="R50" s="76"/>
      <c r="S50" s="76"/>
      <c r="T50" s="76"/>
      <c r="U50" s="76"/>
      <c r="V50" s="76"/>
      <c r="W50" s="76"/>
      <c r="X50" s="182"/>
    </row>
    <row r="51" spans="2:24" s="184" customFormat="1" ht="11.1" customHeight="1">
      <c r="B51" s="210">
        <v>129</v>
      </c>
      <c r="C51" s="210">
        <v>169</v>
      </c>
      <c r="D51" s="210">
        <v>82</v>
      </c>
      <c r="E51" s="210">
        <v>141</v>
      </c>
      <c r="F51" s="210">
        <v>49</v>
      </c>
      <c r="G51" s="210">
        <v>98</v>
      </c>
      <c r="H51" s="210">
        <v>16</v>
      </c>
      <c r="I51" s="210">
        <v>61</v>
      </c>
      <c r="J51" s="210">
        <v>4</v>
      </c>
      <c r="K51" s="210">
        <v>21</v>
      </c>
      <c r="L51" s="210">
        <v>1</v>
      </c>
      <c r="M51" s="210">
        <v>0</v>
      </c>
      <c r="N51" s="291"/>
      <c r="O51" s="550" t="s">
        <v>153</v>
      </c>
      <c r="P51" s="550"/>
      <c r="Q51" s="550"/>
      <c r="R51" s="550"/>
      <c r="S51" s="550"/>
      <c r="T51" s="550"/>
      <c r="U51" s="550"/>
      <c r="V51" s="550"/>
      <c r="W51" s="67"/>
      <c r="X51" s="185"/>
    </row>
    <row r="52" spans="2:24" ht="11.1" customHeight="1">
      <c r="B52" s="211">
        <v>44</v>
      </c>
      <c r="C52" s="211">
        <v>44</v>
      </c>
      <c r="D52" s="211">
        <v>23</v>
      </c>
      <c r="E52" s="211">
        <v>36</v>
      </c>
      <c r="F52" s="211">
        <v>13</v>
      </c>
      <c r="G52" s="211">
        <v>27</v>
      </c>
      <c r="H52" s="211">
        <v>3</v>
      </c>
      <c r="I52" s="211">
        <v>16</v>
      </c>
      <c r="J52" s="211">
        <v>0</v>
      </c>
      <c r="K52" s="211">
        <v>4</v>
      </c>
      <c r="L52" s="211">
        <v>0</v>
      </c>
      <c r="M52" s="211">
        <v>0</v>
      </c>
      <c r="N52" s="79"/>
      <c r="O52" s="76"/>
      <c r="P52" s="76"/>
      <c r="Q52" s="76"/>
      <c r="R52" s="76"/>
      <c r="S52" s="548" t="s">
        <v>140</v>
      </c>
      <c r="T52" s="548"/>
      <c r="U52" s="548"/>
      <c r="V52" s="548"/>
      <c r="W52" s="76"/>
      <c r="X52" s="182"/>
    </row>
    <row r="53" spans="2:24" ht="11.1" customHeight="1">
      <c r="B53" s="211">
        <v>27</v>
      </c>
      <c r="C53" s="211">
        <v>53</v>
      </c>
      <c r="D53" s="211">
        <v>19</v>
      </c>
      <c r="E53" s="211">
        <v>40</v>
      </c>
      <c r="F53" s="211">
        <v>14</v>
      </c>
      <c r="G53" s="211">
        <v>30</v>
      </c>
      <c r="H53" s="211">
        <v>5</v>
      </c>
      <c r="I53" s="211">
        <v>16</v>
      </c>
      <c r="J53" s="211">
        <v>2</v>
      </c>
      <c r="K53" s="211">
        <v>4</v>
      </c>
      <c r="L53" s="211">
        <v>0</v>
      </c>
      <c r="M53" s="211">
        <v>0</v>
      </c>
      <c r="N53" s="79"/>
      <c r="O53" s="76"/>
      <c r="P53" s="76"/>
      <c r="Q53" s="76"/>
      <c r="R53" s="76"/>
      <c r="S53" s="548" t="s">
        <v>141</v>
      </c>
      <c r="T53" s="548"/>
      <c r="U53" s="548"/>
      <c r="V53" s="548"/>
      <c r="W53" s="76"/>
      <c r="X53" s="182"/>
    </row>
    <row r="54" spans="2:24" ht="11.1" customHeight="1">
      <c r="B54" s="211">
        <v>58</v>
      </c>
      <c r="C54" s="211">
        <v>72</v>
      </c>
      <c r="D54" s="211">
        <v>40</v>
      </c>
      <c r="E54" s="211">
        <v>65</v>
      </c>
      <c r="F54" s="211">
        <v>22</v>
      </c>
      <c r="G54" s="211">
        <v>41</v>
      </c>
      <c r="H54" s="211">
        <v>8</v>
      </c>
      <c r="I54" s="211">
        <v>29</v>
      </c>
      <c r="J54" s="211">
        <v>2</v>
      </c>
      <c r="K54" s="211">
        <v>13</v>
      </c>
      <c r="L54" s="211">
        <v>1</v>
      </c>
      <c r="M54" s="211">
        <v>0</v>
      </c>
      <c r="N54" s="79"/>
      <c r="O54" s="76"/>
      <c r="P54" s="76"/>
      <c r="Q54" s="76"/>
      <c r="R54" s="76"/>
      <c r="S54" s="548" t="s">
        <v>145</v>
      </c>
      <c r="T54" s="548"/>
      <c r="U54" s="548"/>
      <c r="V54" s="548"/>
      <c r="W54" s="76"/>
      <c r="X54" s="182"/>
    </row>
    <row r="55" spans="2:24" ht="5.25" customHeight="1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79"/>
      <c r="O55" s="51"/>
      <c r="P55" s="51"/>
      <c r="Q55" s="51"/>
      <c r="R55" s="51"/>
      <c r="S55" s="51"/>
      <c r="T55" s="51"/>
      <c r="U55" s="51"/>
      <c r="V55" s="51"/>
      <c r="W55" s="51"/>
      <c r="X55" s="182"/>
    </row>
    <row r="56" spans="2:24" s="184" customFormat="1" ht="11.1" customHeight="1">
      <c r="B56" s="210">
        <v>106</v>
      </c>
      <c r="C56" s="210">
        <v>117</v>
      </c>
      <c r="D56" s="210">
        <v>74</v>
      </c>
      <c r="E56" s="210">
        <v>146</v>
      </c>
      <c r="F56" s="210">
        <v>42</v>
      </c>
      <c r="G56" s="210">
        <v>94</v>
      </c>
      <c r="H56" s="210">
        <v>11</v>
      </c>
      <c r="I56" s="210">
        <v>45</v>
      </c>
      <c r="J56" s="210">
        <v>4</v>
      </c>
      <c r="K56" s="210">
        <v>6</v>
      </c>
      <c r="L56" s="210">
        <v>0</v>
      </c>
      <c r="M56" s="210">
        <v>1</v>
      </c>
      <c r="N56" s="291"/>
      <c r="O56" s="550" t="s">
        <v>154</v>
      </c>
      <c r="P56" s="550"/>
      <c r="Q56" s="550"/>
      <c r="R56" s="550"/>
      <c r="S56" s="550"/>
      <c r="T56" s="550"/>
      <c r="U56" s="550"/>
      <c r="V56" s="550"/>
      <c r="W56" s="67"/>
      <c r="X56" s="185"/>
    </row>
    <row r="57" spans="2:24" ht="11.1" customHeight="1">
      <c r="B57" s="211">
        <v>46</v>
      </c>
      <c r="C57" s="211">
        <v>45</v>
      </c>
      <c r="D57" s="211">
        <v>32</v>
      </c>
      <c r="E57" s="211">
        <v>51</v>
      </c>
      <c r="F57" s="211">
        <v>13</v>
      </c>
      <c r="G57" s="211">
        <v>24</v>
      </c>
      <c r="H57" s="211">
        <v>3</v>
      </c>
      <c r="I57" s="211">
        <v>14</v>
      </c>
      <c r="J57" s="211">
        <v>0</v>
      </c>
      <c r="K57" s="211">
        <v>1</v>
      </c>
      <c r="L57" s="211">
        <v>0</v>
      </c>
      <c r="M57" s="211">
        <v>0</v>
      </c>
      <c r="N57" s="79"/>
      <c r="O57" s="76"/>
      <c r="P57" s="76"/>
      <c r="Q57" s="76"/>
      <c r="R57" s="76"/>
      <c r="S57" s="548" t="s">
        <v>140</v>
      </c>
      <c r="T57" s="548"/>
      <c r="U57" s="548"/>
      <c r="V57" s="548"/>
      <c r="W57" s="76"/>
      <c r="X57" s="182"/>
    </row>
    <row r="58" spans="2:24" ht="11.1" customHeight="1">
      <c r="B58" s="211">
        <v>41</v>
      </c>
      <c r="C58" s="211">
        <v>41</v>
      </c>
      <c r="D58" s="211">
        <v>23</v>
      </c>
      <c r="E58" s="211">
        <v>57</v>
      </c>
      <c r="F58" s="211">
        <v>12</v>
      </c>
      <c r="G58" s="211">
        <v>31</v>
      </c>
      <c r="H58" s="211">
        <v>2</v>
      </c>
      <c r="I58" s="211">
        <v>13</v>
      </c>
      <c r="J58" s="211">
        <v>3</v>
      </c>
      <c r="K58" s="211">
        <v>2</v>
      </c>
      <c r="L58" s="211">
        <v>0</v>
      </c>
      <c r="M58" s="211">
        <v>1</v>
      </c>
      <c r="N58" s="79"/>
      <c r="O58" s="76"/>
      <c r="P58" s="76"/>
      <c r="Q58" s="76"/>
      <c r="R58" s="76"/>
      <c r="S58" s="548" t="s">
        <v>141</v>
      </c>
      <c r="T58" s="548"/>
      <c r="U58" s="548"/>
      <c r="V58" s="548"/>
      <c r="W58" s="76"/>
      <c r="X58" s="182"/>
    </row>
    <row r="59" spans="2:24" ht="11.1" customHeight="1">
      <c r="B59" s="211">
        <v>19</v>
      </c>
      <c r="C59" s="211">
        <v>31</v>
      </c>
      <c r="D59" s="211">
        <v>19</v>
      </c>
      <c r="E59" s="211">
        <v>38</v>
      </c>
      <c r="F59" s="211">
        <v>17</v>
      </c>
      <c r="G59" s="211">
        <v>39</v>
      </c>
      <c r="H59" s="211">
        <v>6</v>
      </c>
      <c r="I59" s="211">
        <v>18</v>
      </c>
      <c r="J59" s="211">
        <v>1</v>
      </c>
      <c r="K59" s="211">
        <v>3</v>
      </c>
      <c r="L59" s="211">
        <v>0</v>
      </c>
      <c r="M59" s="211">
        <v>0</v>
      </c>
      <c r="N59" s="79"/>
      <c r="O59" s="76"/>
      <c r="P59" s="76"/>
      <c r="Q59" s="76"/>
      <c r="R59" s="76"/>
      <c r="S59" s="548" t="s">
        <v>145</v>
      </c>
      <c r="T59" s="548"/>
      <c r="U59" s="548"/>
      <c r="V59" s="548"/>
      <c r="W59" s="76"/>
      <c r="X59" s="182"/>
    </row>
    <row r="60" spans="2:24" s="182" customFormat="1" ht="5.25" customHeight="1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79"/>
      <c r="O60" s="51"/>
      <c r="P60" s="51"/>
      <c r="Q60" s="51"/>
      <c r="R60" s="51"/>
      <c r="S60" s="51"/>
      <c r="T60" s="51"/>
      <c r="U60" s="51"/>
      <c r="V60" s="51"/>
      <c r="W60" s="51"/>
    </row>
    <row r="61" spans="2:24" s="185" customFormat="1" ht="11.1" customHeight="1">
      <c r="B61" s="210">
        <v>127</v>
      </c>
      <c r="C61" s="210">
        <v>195</v>
      </c>
      <c r="D61" s="210">
        <v>82</v>
      </c>
      <c r="E61" s="210">
        <v>157</v>
      </c>
      <c r="F61" s="210">
        <v>54</v>
      </c>
      <c r="G61" s="210">
        <v>95</v>
      </c>
      <c r="H61" s="210">
        <v>12</v>
      </c>
      <c r="I61" s="210">
        <v>47</v>
      </c>
      <c r="J61" s="210">
        <v>2</v>
      </c>
      <c r="K61" s="210">
        <v>10</v>
      </c>
      <c r="L61" s="210">
        <v>1</v>
      </c>
      <c r="M61" s="210">
        <v>3</v>
      </c>
      <c r="N61" s="291"/>
      <c r="O61" s="550" t="s">
        <v>155</v>
      </c>
      <c r="P61" s="550"/>
      <c r="Q61" s="550"/>
      <c r="R61" s="550"/>
      <c r="S61" s="550"/>
      <c r="T61" s="550"/>
      <c r="U61" s="550"/>
      <c r="V61" s="550"/>
      <c r="W61" s="67"/>
    </row>
    <row r="62" spans="2:24" ht="11.1" customHeight="1">
      <c r="B62" s="211">
        <v>25</v>
      </c>
      <c r="C62" s="211">
        <v>55</v>
      </c>
      <c r="D62" s="211">
        <v>27</v>
      </c>
      <c r="E62" s="211">
        <v>35</v>
      </c>
      <c r="F62" s="211">
        <v>14</v>
      </c>
      <c r="G62" s="211">
        <v>24</v>
      </c>
      <c r="H62" s="211">
        <v>4</v>
      </c>
      <c r="I62" s="211">
        <v>13</v>
      </c>
      <c r="J62" s="211">
        <v>0</v>
      </c>
      <c r="K62" s="211">
        <v>1</v>
      </c>
      <c r="L62" s="211">
        <v>0</v>
      </c>
      <c r="M62" s="211">
        <v>1</v>
      </c>
      <c r="N62" s="79"/>
      <c r="O62" s="76"/>
      <c r="P62" s="76"/>
      <c r="Q62" s="76"/>
      <c r="R62" s="76"/>
      <c r="S62" s="548" t="s">
        <v>140</v>
      </c>
      <c r="T62" s="548"/>
      <c r="U62" s="548"/>
      <c r="V62" s="548"/>
      <c r="W62" s="76"/>
      <c r="X62" s="182"/>
    </row>
    <row r="63" spans="2:24" ht="11.1" customHeight="1">
      <c r="B63" s="211">
        <v>29</v>
      </c>
      <c r="C63" s="211">
        <v>40</v>
      </c>
      <c r="D63" s="211">
        <v>19</v>
      </c>
      <c r="E63" s="211">
        <v>38</v>
      </c>
      <c r="F63" s="211">
        <v>12</v>
      </c>
      <c r="G63" s="211">
        <v>16</v>
      </c>
      <c r="H63" s="211">
        <v>4</v>
      </c>
      <c r="I63" s="211">
        <v>3</v>
      </c>
      <c r="J63" s="211">
        <v>0</v>
      </c>
      <c r="K63" s="211">
        <v>3</v>
      </c>
      <c r="L63" s="211">
        <v>0</v>
      </c>
      <c r="M63" s="211">
        <v>0</v>
      </c>
      <c r="N63" s="79"/>
      <c r="O63" s="76"/>
      <c r="P63" s="76"/>
      <c r="Q63" s="76"/>
      <c r="R63" s="76"/>
      <c r="S63" s="548" t="s">
        <v>141</v>
      </c>
      <c r="T63" s="548"/>
      <c r="U63" s="548"/>
      <c r="V63" s="548"/>
      <c r="W63" s="76"/>
      <c r="X63" s="182"/>
    </row>
    <row r="64" spans="2:24" ht="11.1" customHeight="1">
      <c r="B64" s="211">
        <v>32</v>
      </c>
      <c r="C64" s="211">
        <v>40</v>
      </c>
      <c r="D64" s="211">
        <v>15</v>
      </c>
      <c r="E64" s="211">
        <v>32</v>
      </c>
      <c r="F64" s="211">
        <v>10</v>
      </c>
      <c r="G64" s="211">
        <v>28</v>
      </c>
      <c r="H64" s="211">
        <v>1</v>
      </c>
      <c r="I64" s="211">
        <v>10</v>
      </c>
      <c r="J64" s="211">
        <v>1</v>
      </c>
      <c r="K64" s="211">
        <v>3</v>
      </c>
      <c r="L64" s="211">
        <v>0</v>
      </c>
      <c r="M64" s="211">
        <v>0</v>
      </c>
      <c r="N64" s="79"/>
      <c r="O64" s="76"/>
      <c r="P64" s="76"/>
      <c r="Q64" s="76"/>
      <c r="R64" s="76"/>
      <c r="S64" s="548" t="s">
        <v>145</v>
      </c>
      <c r="T64" s="548"/>
      <c r="U64" s="548"/>
      <c r="V64" s="548"/>
      <c r="W64" s="76"/>
      <c r="X64" s="182"/>
    </row>
    <row r="65" spans="2:24" ht="11.1" customHeight="1">
      <c r="B65" s="211">
        <v>41</v>
      </c>
      <c r="C65" s="211">
        <v>60</v>
      </c>
      <c r="D65" s="211">
        <v>21</v>
      </c>
      <c r="E65" s="211">
        <v>52</v>
      </c>
      <c r="F65" s="211">
        <v>18</v>
      </c>
      <c r="G65" s="211">
        <v>27</v>
      </c>
      <c r="H65" s="211">
        <v>3</v>
      </c>
      <c r="I65" s="211">
        <v>21</v>
      </c>
      <c r="J65" s="211">
        <v>1</v>
      </c>
      <c r="K65" s="211">
        <v>3</v>
      </c>
      <c r="L65" s="211">
        <v>1</v>
      </c>
      <c r="M65" s="211">
        <v>2</v>
      </c>
      <c r="N65" s="79"/>
      <c r="O65" s="76"/>
      <c r="P65" s="76"/>
      <c r="Q65" s="76"/>
      <c r="R65" s="76"/>
      <c r="S65" s="548" t="s">
        <v>148</v>
      </c>
      <c r="T65" s="548"/>
      <c r="U65" s="548"/>
      <c r="V65" s="548"/>
      <c r="W65" s="76"/>
      <c r="X65" s="182"/>
    </row>
    <row r="66" spans="2:24" ht="5.25" customHeight="1"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79"/>
      <c r="O66" s="76"/>
      <c r="P66" s="76"/>
      <c r="Q66" s="76"/>
      <c r="R66" s="76"/>
      <c r="S66" s="76"/>
      <c r="T66" s="76"/>
      <c r="U66" s="76"/>
      <c r="V66" s="76"/>
      <c r="W66" s="76"/>
      <c r="X66" s="182"/>
    </row>
    <row r="67" spans="2:24" s="184" customFormat="1" ht="11.1" customHeight="1">
      <c r="B67" s="210">
        <v>417</v>
      </c>
      <c r="C67" s="210">
        <v>546</v>
      </c>
      <c r="D67" s="210">
        <v>312</v>
      </c>
      <c r="E67" s="210">
        <v>475</v>
      </c>
      <c r="F67" s="210">
        <v>171</v>
      </c>
      <c r="G67" s="210">
        <v>316</v>
      </c>
      <c r="H67" s="210">
        <v>65</v>
      </c>
      <c r="I67" s="210">
        <v>165</v>
      </c>
      <c r="J67" s="210">
        <v>15</v>
      </c>
      <c r="K67" s="210">
        <v>45</v>
      </c>
      <c r="L67" s="210">
        <v>3</v>
      </c>
      <c r="M67" s="210">
        <v>9</v>
      </c>
      <c r="N67" s="291"/>
      <c r="O67" s="550" t="s">
        <v>156</v>
      </c>
      <c r="P67" s="550"/>
      <c r="Q67" s="550"/>
      <c r="R67" s="550"/>
      <c r="S67" s="550"/>
      <c r="T67" s="550"/>
      <c r="U67" s="550"/>
      <c r="V67" s="550"/>
      <c r="W67" s="67"/>
      <c r="X67" s="185"/>
    </row>
    <row r="68" spans="2:24" ht="11.1" customHeight="1">
      <c r="B68" s="211">
        <v>64</v>
      </c>
      <c r="C68" s="211">
        <v>103</v>
      </c>
      <c r="D68" s="211">
        <v>54</v>
      </c>
      <c r="E68" s="211">
        <v>96</v>
      </c>
      <c r="F68" s="211">
        <v>32</v>
      </c>
      <c r="G68" s="211">
        <v>51</v>
      </c>
      <c r="H68" s="211">
        <v>9</v>
      </c>
      <c r="I68" s="211">
        <v>35</v>
      </c>
      <c r="J68" s="211">
        <v>5</v>
      </c>
      <c r="K68" s="211">
        <v>9</v>
      </c>
      <c r="L68" s="211">
        <v>1</v>
      </c>
      <c r="M68" s="211">
        <v>2</v>
      </c>
      <c r="N68" s="79"/>
      <c r="O68" s="76"/>
      <c r="P68" s="76"/>
      <c r="Q68" s="76"/>
      <c r="R68" s="76"/>
      <c r="S68" s="548" t="s">
        <v>140</v>
      </c>
      <c r="T68" s="548"/>
      <c r="U68" s="548"/>
      <c r="V68" s="548"/>
      <c r="W68" s="76"/>
      <c r="X68" s="182"/>
    </row>
    <row r="69" spans="2:24" ht="11.1" customHeight="1">
      <c r="B69" s="211">
        <v>83</v>
      </c>
      <c r="C69" s="211">
        <v>113</v>
      </c>
      <c r="D69" s="211">
        <v>49</v>
      </c>
      <c r="E69" s="211">
        <v>102</v>
      </c>
      <c r="F69" s="211">
        <v>29</v>
      </c>
      <c r="G69" s="211">
        <v>70</v>
      </c>
      <c r="H69" s="211">
        <v>14</v>
      </c>
      <c r="I69" s="211">
        <v>34</v>
      </c>
      <c r="J69" s="211">
        <v>2</v>
      </c>
      <c r="K69" s="211">
        <v>19</v>
      </c>
      <c r="L69" s="211">
        <v>1</v>
      </c>
      <c r="M69" s="211">
        <v>4</v>
      </c>
      <c r="N69" s="79"/>
      <c r="O69" s="76"/>
      <c r="P69" s="76"/>
      <c r="Q69" s="76"/>
      <c r="R69" s="76"/>
      <c r="S69" s="548" t="s">
        <v>141</v>
      </c>
      <c r="T69" s="548"/>
      <c r="U69" s="548"/>
      <c r="V69" s="548"/>
      <c r="W69" s="76"/>
      <c r="X69" s="182"/>
    </row>
    <row r="70" spans="2:24" ht="11.1" customHeight="1">
      <c r="B70" s="211">
        <v>77</v>
      </c>
      <c r="C70" s="211">
        <v>84</v>
      </c>
      <c r="D70" s="211">
        <v>54</v>
      </c>
      <c r="E70" s="211">
        <v>73</v>
      </c>
      <c r="F70" s="211">
        <v>37</v>
      </c>
      <c r="G70" s="211">
        <v>68</v>
      </c>
      <c r="H70" s="211">
        <v>11</v>
      </c>
      <c r="I70" s="211">
        <v>12</v>
      </c>
      <c r="J70" s="211">
        <v>2</v>
      </c>
      <c r="K70" s="211">
        <v>7</v>
      </c>
      <c r="L70" s="211">
        <v>0</v>
      </c>
      <c r="M70" s="211">
        <v>2</v>
      </c>
      <c r="N70" s="79"/>
      <c r="O70" s="76"/>
      <c r="P70" s="76"/>
      <c r="Q70" s="76"/>
      <c r="R70" s="76"/>
      <c r="S70" s="548" t="s">
        <v>145</v>
      </c>
      <c r="T70" s="548"/>
      <c r="U70" s="548"/>
      <c r="V70" s="548"/>
      <c r="W70" s="76"/>
      <c r="X70" s="182"/>
    </row>
    <row r="71" spans="2:24" ht="11.1" customHeight="1">
      <c r="B71" s="211">
        <v>54</v>
      </c>
      <c r="C71" s="211">
        <v>66</v>
      </c>
      <c r="D71" s="211">
        <v>46</v>
      </c>
      <c r="E71" s="211">
        <v>56</v>
      </c>
      <c r="F71" s="211">
        <v>15</v>
      </c>
      <c r="G71" s="211">
        <v>44</v>
      </c>
      <c r="H71" s="211">
        <v>8</v>
      </c>
      <c r="I71" s="211">
        <v>33</v>
      </c>
      <c r="J71" s="211">
        <v>2</v>
      </c>
      <c r="K71" s="211">
        <v>4</v>
      </c>
      <c r="L71" s="211">
        <v>1</v>
      </c>
      <c r="M71" s="211">
        <v>0</v>
      </c>
      <c r="N71" s="79"/>
      <c r="O71" s="76"/>
      <c r="P71" s="76"/>
      <c r="Q71" s="76"/>
      <c r="R71" s="76"/>
      <c r="S71" s="548" t="s">
        <v>148</v>
      </c>
      <c r="T71" s="548"/>
      <c r="U71" s="548"/>
      <c r="V71" s="548"/>
      <c r="W71" s="76"/>
      <c r="X71" s="182"/>
    </row>
    <row r="72" spans="2:24" ht="11.1" customHeight="1">
      <c r="B72" s="211">
        <v>74</v>
      </c>
      <c r="C72" s="211">
        <v>89</v>
      </c>
      <c r="D72" s="211">
        <v>54</v>
      </c>
      <c r="E72" s="211">
        <v>71</v>
      </c>
      <c r="F72" s="211">
        <v>24</v>
      </c>
      <c r="G72" s="211">
        <v>44</v>
      </c>
      <c r="H72" s="211">
        <v>16</v>
      </c>
      <c r="I72" s="211">
        <v>25</v>
      </c>
      <c r="J72" s="211">
        <v>0</v>
      </c>
      <c r="K72" s="211">
        <v>3</v>
      </c>
      <c r="L72" s="211">
        <v>0</v>
      </c>
      <c r="M72" s="211">
        <v>1</v>
      </c>
      <c r="N72" s="79"/>
      <c r="O72" s="76"/>
      <c r="P72" s="76"/>
      <c r="Q72" s="76"/>
      <c r="R72" s="76"/>
      <c r="S72" s="548" t="s">
        <v>151</v>
      </c>
      <c r="T72" s="548"/>
      <c r="U72" s="548"/>
      <c r="V72" s="548"/>
      <c r="W72" s="76"/>
      <c r="X72" s="182"/>
    </row>
    <row r="73" spans="2:24" ht="11.1" customHeight="1">
      <c r="B73" s="211">
        <v>65</v>
      </c>
      <c r="C73" s="211">
        <v>91</v>
      </c>
      <c r="D73" s="211">
        <v>55</v>
      </c>
      <c r="E73" s="211">
        <v>77</v>
      </c>
      <c r="F73" s="211">
        <v>34</v>
      </c>
      <c r="G73" s="211">
        <v>39</v>
      </c>
      <c r="H73" s="211">
        <v>7</v>
      </c>
      <c r="I73" s="211">
        <v>26</v>
      </c>
      <c r="J73" s="211">
        <v>4</v>
      </c>
      <c r="K73" s="211">
        <v>3</v>
      </c>
      <c r="L73" s="211">
        <v>0</v>
      </c>
      <c r="M73" s="211">
        <v>0</v>
      </c>
      <c r="N73" s="79"/>
      <c r="O73" s="76"/>
      <c r="P73" s="76"/>
      <c r="Q73" s="76"/>
      <c r="R73" s="76"/>
      <c r="S73" s="548" t="s">
        <v>152</v>
      </c>
      <c r="T73" s="548"/>
      <c r="U73" s="548"/>
      <c r="V73" s="548"/>
      <c r="W73" s="76"/>
      <c r="X73" s="182"/>
    </row>
    <row r="74" spans="2:24" ht="5.25" customHeight="1"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79"/>
      <c r="O74" s="76"/>
      <c r="P74" s="76"/>
      <c r="Q74" s="76"/>
      <c r="R74" s="76"/>
      <c r="S74" s="76"/>
      <c r="T74" s="76"/>
      <c r="U74" s="76"/>
      <c r="V74" s="76"/>
      <c r="W74" s="76"/>
      <c r="X74" s="182"/>
    </row>
    <row r="75" spans="2:24" s="184" customFormat="1" ht="11.1" customHeight="1">
      <c r="B75" s="210">
        <v>217</v>
      </c>
      <c r="C75" s="210">
        <v>299</v>
      </c>
      <c r="D75" s="210">
        <v>180</v>
      </c>
      <c r="E75" s="210">
        <v>281</v>
      </c>
      <c r="F75" s="210">
        <v>72</v>
      </c>
      <c r="G75" s="210">
        <v>188</v>
      </c>
      <c r="H75" s="210">
        <v>39</v>
      </c>
      <c r="I75" s="210">
        <v>88</v>
      </c>
      <c r="J75" s="210">
        <v>6</v>
      </c>
      <c r="K75" s="210">
        <v>16</v>
      </c>
      <c r="L75" s="210">
        <v>2</v>
      </c>
      <c r="M75" s="210">
        <v>3</v>
      </c>
      <c r="N75" s="291"/>
      <c r="O75" s="550" t="s">
        <v>157</v>
      </c>
      <c r="P75" s="550"/>
      <c r="Q75" s="550"/>
      <c r="R75" s="550"/>
      <c r="S75" s="550"/>
      <c r="T75" s="550"/>
      <c r="U75" s="550"/>
      <c r="V75" s="550"/>
      <c r="W75" s="67"/>
      <c r="X75" s="185"/>
    </row>
    <row r="76" spans="2:24" ht="11.1" customHeight="1">
      <c r="B76" s="211">
        <v>73</v>
      </c>
      <c r="C76" s="211">
        <v>85</v>
      </c>
      <c r="D76" s="211">
        <v>50</v>
      </c>
      <c r="E76" s="211">
        <v>74</v>
      </c>
      <c r="F76" s="211">
        <v>16</v>
      </c>
      <c r="G76" s="211">
        <v>51</v>
      </c>
      <c r="H76" s="211">
        <v>6</v>
      </c>
      <c r="I76" s="211">
        <v>24</v>
      </c>
      <c r="J76" s="211">
        <v>2</v>
      </c>
      <c r="K76" s="211">
        <v>2</v>
      </c>
      <c r="L76" s="211">
        <v>1</v>
      </c>
      <c r="M76" s="211">
        <v>1</v>
      </c>
      <c r="N76" s="79"/>
      <c r="O76" s="76"/>
      <c r="P76" s="76"/>
      <c r="Q76" s="76"/>
      <c r="R76" s="76"/>
      <c r="S76" s="548" t="s">
        <v>140</v>
      </c>
      <c r="T76" s="548"/>
      <c r="U76" s="548"/>
      <c r="V76" s="548"/>
      <c r="W76" s="76"/>
      <c r="X76" s="182"/>
    </row>
    <row r="77" spans="2:24" ht="11.1" customHeight="1">
      <c r="B77" s="211">
        <v>54</v>
      </c>
      <c r="C77" s="211">
        <v>76</v>
      </c>
      <c r="D77" s="211">
        <v>55</v>
      </c>
      <c r="E77" s="211">
        <v>106</v>
      </c>
      <c r="F77" s="211">
        <v>28</v>
      </c>
      <c r="G77" s="211">
        <v>54</v>
      </c>
      <c r="H77" s="211">
        <v>12</v>
      </c>
      <c r="I77" s="211">
        <v>28</v>
      </c>
      <c r="J77" s="211">
        <v>2</v>
      </c>
      <c r="K77" s="211">
        <v>6</v>
      </c>
      <c r="L77" s="211">
        <v>1</v>
      </c>
      <c r="M77" s="211">
        <v>1</v>
      </c>
      <c r="N77" s="79"/>
      <c r="O77" s="76"/>
      <c r="P77" s="76"/>
      <c r="Q77" s="76"/>
      <c r="R77" s="76"/>
      <c r="S77" s="548" t="s">
        <v>141</v>
      </c>
      <c r="T77" s="548"/>
      <c r="U77" s="548"/>
      <c r="V77" s="548"/>
      <c r="W77" s="76"/>
      <c r="X77" s="182"/>
    </row>
    <row r="78" spans="2:24" ht="11.1" customHeight="1">
      <c r="B78" s="211">
        <v>36</v>
      </c>
      <c r="C78" s="211">
        <v>62</v>
      </c>
      <c r="D78" s="211">
        <v>33</v>
      </c>
      <c r="E78" s="211">
        <v>40</v>
      </c>
      <c r="F78" s="211">
        <v>6</v>
      </c>
      <c r="G78" s="211">
        <v>35</v>
      </c>
      <c r="H78" s="211">
        <v>10</v>
      </c>
      <c r="I78" s="211">
        <v>21</v>
      </c>
      <c r="J78" s="211">
        <v>0</v>
      </c>
      <c r="K78" s="211">
        <v>3</v>
      </c>
      <c r="L78" s="211">
        <v>0</v>
      </c>
      <c r="M78" s="211">
        <v>1</v>
      </c>
      <c r="N78" s="79"/>
      <c r="O78" s="76"/>
      <c r="P78" s="76"/>
      <c r="Q78" s="76"/>
      <c r="R78" s="76"/>
      <c r="S78" s="548" t="s">
        <v>145</v>
      </c>
      <c r="T78" s="548"/>
      <c r="U78" s="548"/>
      <c r="V78" s="548"/>
      <c r="W78" s="76"/>
      <c r="X78" s="182"/>
    </row>
    <row r="79" spans="2:24" ht="11.1" customHeight="1">
      <c r="B79" s="211">
        <v>54</v>
      </c>
      <c r="C79" s="211">
        <v>76</v>
      </c>
      <c r="D79" s="211">
        <v>42</v>
      </c>
      <c r="E79" s="211">
        <v>61</v>
      </c>
      <c r="F79" s="211">
        <v>22</v>
      </c>
      <c r="G79" s="211">
        <v>48</v>
      </c>
      <c r="H79" s="211">
        <v>11</v>
      </c>
      <c r="I79" s="211">
        <v>15</v>
      </c>
      <c r="J79" s="211">
        <v>2</v>
      </c>
      <c r="K79" s="211">
        <v>5</v>
      </c>
      <c r="L79" s="211">
        <v>0</v>
      </c>
      <c r="M79" s="211">
        <v>0</v>
      </c>
      <c r="N79" s="79"/>
      <c r="O79" s="76"/>
      <c r="P79" s="76"/>
      <c r="Q79" s="76"/>
      <c r="R79" s="76"/>
      <c r="S79" s="548" t="s">
        <v>148</v>
      </c>
      <c r="T79" s="548"/>
      <c r="U79" s="548"/>
      <c r="V79" s="548"/>
      <c r="W79" s="76"/>
      <c r="X79" s="182"/>
    </row>
    <row r="80" spans="2:24" ht="5.25" customHeight="1"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79"/>
      <c r="O80" s="76"/>
      <c r="P80" s="76"/>
      <c r="Q80" s="76"/>
      <c r="R80" s="76"/>
      <c r="S80" s="76"/>
      <c r="T80" s="76"/>
      <c r="U80" s="76"/>
      <c r="V80" s="76"/>
      <c r="W80" s="76"/>
      <c r="X80" s="182"/>
    </row>
    <row r="81" spans="2:24" s="184" customFormat="1" ht="11.1" customHeight="1">
      <c r="B81" s="210">
        <v>181</v>
      </c>
      <c r="C81" s="210">
        <v>279</v>
      </c>
      <c r="D81" s="210">
        <v>127</v>
      </c>
      <c r="E81" s="210">
        <v>201</v>
      </c>
      <c r="F81" s="210">
        <v>73</v>
      </c>
      <c r="G81" s="210">
        <v>112</v>
      </c>
      <c r="H81" s="210">
        <v>22</v>
      </c>
      <c r="I81" s="210">
        <v>52</v>
      </c>
      <c r="J81" s="210">
        <v>4</v>
      </c>
      <c r="K81" s="210">
        <v>22</v>
      </c>
      <c r="L81" s="210">
        <v>4</v>
      </c>
      <c r="M81" s="210">
        <v>6</v>
      </c>
      <c r="N81" s="291"/>
      <c r="O81" s="550" t="s">
        <v>158</v>
      </c>
      <c r="P81" s="550"/>
      <c r="Q81" s="550"/>
      <c r="R81" s="550"/>
      <c r="S81" s="550"/>
      <c r="T81" s="550"/>
      <c r="U81" s="550"/>
      <c r="V81" s="550"/>
      <c r="W81" s="67"/>
      <c r="X81" s="185"/>
    </row>
    <row r="82" spans="2:24" ht="11.1" customHeight="1">
      <c r="B82" s="211">
        <v>15</v>
      </c>
      <c r="C82" s="211">
        <v>27</v>
      </c>
      <c r="D82" s="211">
        <v>6</v>
      </c>
      <c r="E82" s="211">
        <v>14</v>
      </c>
      <c r="F82" s="211">
        <v>8</v>
      </c>
      <c r="G82" s="211">
        <v>17</v>
      </c>
      <c r="H82" s="211">
        <v>3</v>
      </c>
      <c r="I82" s="211">
        <v>6</v>
      </c>
      <c r="J82" s="211">
        <v>0</v>
      </c>
      <c r="K82" s="211">
        <v>2</v>
      </c>
      <c r="L82" s="211">
        <v>0</v>
      </c>
      <c r="M82" s="211">
        <v>0</v>
      </c>
      <c r="N82" s="79"/>
      <c r="O82" s="76"/>
      <c r="P82" s="76"/>
      <c r="Q82" s="76"/>
      <c r="R82" s="76"/>
      <c r="S82" s="548" t="s">
        <v>140</v>
      </c>
      <c r="T82" s="548"/>
      <c r="U82" s="548"/>
      <c r="V82" s="548"/>
      <c r="W82" s="76"/>
      <c r="X82" s="182"/>
    </row>
    <row r="83" spans="2:24" ht="11.1" customHeight="1">
      <c r="B83" s="211">
        <v>36</v>
      </c>
      <c r="C83" s="211">
        <v>50</v>
      </c>
      <c r="D83" s="211">
        <v>25</v>
      </c>
      <c r="E83" s="211">
        <v>47</v>
      </c>
      <c r="F83" s="211">
        <v>13</v>
      </c>
      <c r="G83" s="211">
        <v>24</v>
      </c>
      <c r="H83" s="211">
        <v>5</v>
      </c>
      <c r="I83" s="211">
        <v>13</v>
      </c>
      <c r="J83" s="211">
        <v>1</v>
      </c>
      <c r="K83" s="211">
        <v>9</v>
      </c>
      <c r="L83" s="211">
        <v>1</v>
      </c>
      <c r="M83" s="211">
        <v>2</v>
      </c>
      <c r="N83" s="79"/>
      <c r="O83" s="76"/>
      <c r="P83" s="76"/>
      <c r="Q83" s="76"/>
      <c r="R83" s="76"/>
      <c r="S83" s="548" t="s">
        <v>141</v>
      </c>
      <c r="T83" s="548"/>
      <c r="U83" s="548"/>
      <c r="V83" s="548"/>
      <c r="W83" s="76"/>
      <c r="X83" s="182"/>
    </row>
    <row r="84" spans="2:24" ht="11.1" customHeight="1">
      <c r="B84" s="211">
        <v>44</v>
      </c>
      <c r="C84" s="211">
        <v>87</v>
      </c>
      <c r="D84" s="211">
        <v>44</v>
      </c>
      <c r="E84" s="211">
        <v>73</v>
      </c>
      <c r="F84" s="211">
        <v>24</v>
      </c>
      <c r="G84" s="211">
        <v>35</v>
      </c>
      <c r="H84" s="211">
        <v>9</v>
      </c>
      <c r="I84" s="211">
        <v>18</v>
      </c>
      <c r="J84" s="211">
        <v>3</v>
      </c>
      <c r="K84" s="211">
        <v>6</v>
      </c>
      <c r="L84" s="211">
        <v>2</v>
      </c>
      <c r="M84" s="211">
        <v>3</v>
      </c>
      <c r="N84" s="79"/>
      <c r="O84" s="76"/>
      <c r="P84" s="76"/>
      <c r="Q84" s="76"/>
      <c r="R84" s="76"/>
      <c r="S84" s="548" t="s">
        <v>145</v>
      </c>
      <c r="T84" s="548"/>
      <c r="U84" s="548"/>
      <c r="V84" s="548"/>
      <c r="W84" s="76"/>
      <c r="X84" s="182"/>
    </row>
    <row r="85" spans="2:24" ht="11.1" customHeight="1">
      <c r="B85" s="211">
        <v>86</v>
      </c>
      <c r="C85" s="211">
        <v>115</v>
      </c>
      <c r="D85" s="211">
        <v>52</v>
      </c>
      <c r="E85" s="211">
        <v>67</v>
      </c>
      <c r="F85" s="211">
        <v>28</v>
      </c>
      <c r="G85" s="211">
        <v>36</v>
      </c>
      <c r="H85" s="211">
        <v>5</v>
      </c>
      <c r="I85" s="211">
        <v>15</v>
      </c>
      <c r="J85" s="211">
        <v>0</v>
      </c>
      <c r="K85" s="211">
        <v>5</v>
      </c>
      <c r="L85" s="211">
        <v>1</v>
      </c>
      <c r="M85" s="211">
        <v>1</v>
      </c>
      <c r="N85" s="79"/>
      <c r="O85" s="76"/>
      <c r="P85" s="76"/>
      <c r="Q85" s="76"/>
      <c r="R85" s="76"/>
      <c r="S85" s="548" t="s">
        <v>148</v>
      </c>
      <c r="T85" s="548"/>
      <c r="U85" s="548"/>
      <c r="V85" s="548"/>
      <c r="W85" s="76"/>
      <c r="X85" s="182"/>
    </row>
    <row r="86" spans="2:24" ht="5.25" customHeight="1"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92"/>
      <c r="O86" s="98"/>
      <c r="P86" s="98"/>
      <c r="Q86" s="98"/>
      <c r="R86" s="59"/>
      <c r="S86" s="57"/>
      <c r="T86" s="57"/>
      <c r="U86" s="57"/>
      <c r="V86" s="57"/>
      <c r="W86" s="57"/>
      <c r="X86" s="182"/>
    </row>
    <row r="87" spans="2:24" ht="11.1" customHeight="1"/>
  </sheetData>
  <mergeCells count="71">
    <mergeCell ref="S18:V18"/>
    <mergeCell ref="M1:X2"/>
    <mergeCell ref="B5:W5"/>
    <mergeCell ref="B6:W6"/>
    <mergeCell ref="B8:C8"/>
    <mergeCell ref="D8:E8"/>
    <mergeCell ref="F8:G8"/>
    <mergeCell ref="H8:I8"/>
    <mergeCell ref="J8:K8"/>
    <mergeCell ref="L8:M8"/>
    <mergeCell ref="N8:W9"/>
    <mergeCell ref="O11:V11"/>
    <mergeCell ref="O13:V13"/>
    <mergeCell ref="S14:V14"/>
    <mergeCell ref="S15:V15"/>
    <mergeCell ref="O17:V17"/>
    <mergeCell ref="S34:V34"/>
    <mergeCell ref="S19:V19"/>
    <mergeCell ref="O21:V21"/>
    <mergeCell ref="O23:V23"/>
    <mergeCell ref="S24:V24"/>
    <mergeCell ref="S25:V25"/>
    <mergeCell ref="S26:V26"/>
    <mergeCell ref="O28:V28"/>
    <mergeCell ref="S29:V29"/>
    <mergeCell ref="S30:V30"/>
    <mergeCell ref="O32:V32"/>
    <mergeCell ref="S33:V33"/>
    <mergeCell ref="S48:V48"/>
    <mergeCell ref="S35:V35"/>
    <mergeCell ref="S36:V36"/>
    <mergeCell ref="O38:V38"/>
    <mergeCell ref="S39:V39"/>
    <mergeCell ref="S40:V40"/>
    <mergeCell ref="S41:V41"/>
    <mergeCell ref="O43:V43"/>
    <mergeCell ref="S44:V44"/>
    <mergeCell ref="S45:V45"/>
    <mergeCell ref="S46:V46"/>
    <mergeCell ref="S47:V47"/>
    <mergeCell ref="S63:V63"/>
    <mergeCell ref="S49:V49"/>
    <mergeCell ref="O51:V51"/>
    <mergeCell ref="S52:V52"/>
    <mergeCell ref="S53:V53"/>
    <mergeCell ref="S54:V54"/>
    <mergeCell ref="O56:V56"/>
    <mergeCell ref="S57:V57"/>
    <mergeCell ref="S58:V58"/>
    <mergeCell ref="S59:V59"/>
    <mergeCell ref="O61:V61"/>
    <mergeCell ref="S62:V62"/>
    <mergeCell ref="S77:V77"/>
    <mergeCell ref="S64:V64"/>
    <mergeCell ref="S65:V65"/>
    <mergeCell ref="O67:V67"/>
    <mergeCell ref="S68:V68"/>
    <mergeCell ref="S69:V69"/>
    <mergeCell ref="S70:V70"/>
    <mergeCell ref="S71:V71"/>
    <mergeCell ref="S72:V72"/>
    <mergeCell ref="S73:V73"/>
    <mergeCell ref="O75:V75"/>
    <mergeCell ref="S76:V76"/>
    <mergeCell ref="S85:V85"/>
    <mergeCell ref="S78:V78"/>
    <mergeCell ref="S79:V79"/>
    <mergeCell ref="O81:V81"/>
    <mergeCell ref="S82:V82"/>
    <mergeCell ref="S83:V83"/>
    <mergeCell ref="S84:V84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8"/>
  <sheetViews>
    <sheetView view="pageBreakPreview" zoomScale="130" zoomScaleNormal="100" zoomScaleSheetLayoutView="130" workbookViewId="0">
      <selection sqref="A1:N2"/>
    </sheetView>
  </sheetViews>
  <sheetFormatPr defaultRowHeight="13.5"/>
  <cols>
    <col min="1" max="63" width="1.625" customWidth="1"/>
  </cols>
  <sheetData>
    <row r="1" spans="1:61" ht="11.1" customHeight="1">
      <c r="A1" s="460">
        <f>'11'!AZ1+1</f>
        <v>12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1"/>
      <c r="M1" s="461"/>
      <c r="N1" s="461"/>
    </row>
    <row r="2" spans="1:6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1"/>
      <c r="M2" s="461"/>
      <c r="N2" s="461"/>
    </row>
    <row r="3" spans="1:61" s="46" customFormat="1" ht="11.1" customHeight="1"/>
    <row r="4" spans="1:61" s="46" customFormat="1" ht="11.1" customHeight="1"/>
    <row r="5" spans="1:61" s="48" customFormat="1" ht="18" customHeight="1">
      <c r="B5" s="462" t="s">
        <v>540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</row>
    <row r="6" spans="1:61" s="46" customFormat="1" ht="12.95" customHeight="1">
      <c r="V6" s="398"/>
      <c r="W6" s="398"/>
      <c r="X6" s="398"/>
      <c r="Y6" s="398"/>
      <c r="Z6" s="398"/>
      <c r="AA6" s="398"/>
      <c r="AB6" s="398"/>
      <c r="AC6" s="398"/>
      <c r="AD6" s="398"/>
      <c r="AE6" s="398"/>
    </row>
    <row r="7" spans="1:61" ht="15.95" customHeight="1"/>
    <row r="8" spans="1:61" ht="15.95" customHeight="1"/>
    <row r="9" spans="1:61" ht="15.95" customHeight="1"/>
    <row r="10" spans="1:61" ht="15.95" customHeight="1"/>
    <row r="11" spans="1:61" ht="15.95" customHeight="1"/>
    <row r="12" spans="1:61" ht="15.95" customHeight="1"/>
    <row r="13" spans="1:61" ht="15.95" customHeight="1"/>
    <row r="14" spans="1:61" ht="15.95" customHeight="1"/>
    <row r="15" spans="1:61" ht="15.95" customHeight="1"/>
    <row r="16" spans="1:61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5.95" customHeight="1"/>
    <row r="30" ht="15.95" customHeight="1"/>
    <row r="31" ht="15.95" customHeight="1"/>
    <row r="32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spans="36:48" ht="15.95" customHeight="1"/>
    <row r="50" spans="36:48" ht="15.95" customHeight="1"/>
    <row r="51" spans="36:48" ht="15.95" customHeight="1"/>
    <row r="52" spans="36:48" ht="15.95" customHeight="1"/>
    <row r="53" spans="36:48" ht="15.95" customHeight="1"/>
    <row r="54" spans="36:48" ht="15.95" customHeight="1"/>
    <row r="55" spans="36:48" ht="15.95" customHeight="1"/>
    <row r="56" spans="36:48" ht="15.95" customHeight="1"/>
    <row r="57" spans="36:48" ht="15.95" customHeight="1"/>
    <row r="58" spans="36:48" ht="15.95" customHeight="1"/>
    <row r="59" spans="36:48" ht="15.95" customHeight="1"/>
    <row r="60" spans="36:48" ht="15.95" customHeight="1"/>
    <row r="61" spans="36:48" ht="15.95" customHeight="1">
      <c r="AJ61" s="464"/>
      <c r="AK61" s="464"/>
      <c r="AL61" s="464"/>
      <c r="AM61" s="464"/>
      <c r="AN61" s="464"/>
      <c r="AO61" s="464"/>
      <c r="AP61" s="464"/>
      <c r="AQ61" s="464"/>
      <c r="AR61" s="464"/>
      <c r="AS61" s="464"/>
      <c r="AT61" s="464"/>
      <c r="AU61" s="464"/>
      <c r="AV61" s="464"/>
    </row>
    <row r="62" spans="36:48" ht="15.95" customHeight="1"/>
    <row r="63" spans="36:48" ht="15.95" customHeight="1">
      <c r="AK63" s="463"/>
      <c r="AL63" s="463"/>
      <c r="AM63" s="463"/>
      <c r="AN63" s="463"/>
      <c r="AO63" s="399"/>
      <c r="AP63" s="401"/>
      <c r="AQ63" s="465" t="s">
        <v>539</v>
      </c>
      <c r="AR63" s="465"/>
      <c r="AS63" s="465"/>
      <c r="AT63" s="465"/>
      <c r="AU63" s="465"/>
      <c r="AV63" s="400"/>
    </row>
    <row r="64" spans="36:48" ht="3" customHeight="1">
      <c r="AK64" s="7"/>
      <c r="AL64" s="7"/>
      <c r="AM64" s="7"/>
      <c r="AN64" s="7"/>
      <c r="AO64" s="399"/>
      <c r="AP64" s="401"/>
      <c r="AQ64" s="401"/>
      <c r="AR64" s="401"/>
      <c r="AS64" s="401"/>
      <c r="AT64" s="401"/>
      <c r="AU64" s="401"/>
      <c r="AV64" s="400"/>
    </row>
    <row r="65" spans="37:48" ht="15.95" customHeight="1">
      <c r="AK65" s="463"/>
      <c r="AL65" s="463"/>
      <c r="AM65" s="463"/>
      <c r="AN65" s="463"/>
      <c r="AO65" s="465" t="s">
        <v>533</v>
      </c>
      <c r="AP65" s="465"/>
      <c r="AQ65" s="465"/>
      <c r="AR65" s="465"/>
      <c r="AS65" s="465"/>
      <c r="AT65" s="465"/>
      <c r="AU65" s="465"/>
      <c r="AV65" s="400"/>
    </row>
    <row r="66" spans="37:48" ht="3" customHeight="1">
      <c r="AK66" s="7"/>
      <c r="AL66" s="7"/>
      <c r="AM66" s="7"/>
      <c r="AN66" s="7"/>
      <c r="AO66" s="402"/>
      <c r="AP66" s="402"/>
      <c r="AQ66" s="402"/>
      <c r="AR66" s="402"/>
      <c r="AS66" s="402"/>
      <c r="AT66" s="402"/>
      <c r="AU66" s="402"/>
      <c r="AV66" s="400"/>
    </row>
    <row r="67" spans="37:48" ht="15.95" customHeight="1">
      <c r="AK67" s="463"/>
      <c r="AL67" s="463"/>
      <c r="AM67" s="463"/>
      <c r="AN67" s="463"/>
      <c r="AO67" s="465" t="s">
        <v>534</v>
      </c>
      <c r="AP67" s="465"/>
      <c r="AQ67" s="465"/>
      <c r="AR67" s="465"/>
      <c r="AS67" s="465"/>
      <c r="AT67" s="465"/>
      <c r="AU67" s="465"/>
      <c r="AV67" s="400"/>
    </row>
    <row r="68" spans="37:48" ht="3" customHeight="1">
      <c r="AK68" s="7"/>
      <c r="AL68" s="7"/>
      <c r="AM68" s="7"/>
      <c r="AN68" s="7"/>
      <c r="AO68" s="402"/>
      <c r="AP68" s="402"/>
      <c r="AQ68" s="402"/>
      <c r="AR68" s="402"/>
      <c r="AS68" s="402"/>
      <c r="AT68" s="402"/>
      <c r="AU68" s="402"/>
      <c r="AV68" s="400"/>
    </row>
    <row r="69" spans="37:48" ht="15.95" customHeight="1">
      <c r="AK69" s="463"/>
      <c r="AL69" s="463"/>
      <c r="AM69" s="463"/>
      <c r="AN69" s="463"/>
      <c r="AO69" s="465" t="s">
        <v>535</v>
      </c>
      <c r="AP69" s="465"/>
      <c r="AQ69" s="465"/>
      <c r="AR69" s="465"/>
      <c r="AS69" s="465"/>
      <c r="AT69" s="465"/>
      <c r="AU69" s="465"/>
      <c r="AV69" s="400"/>
    </row>
    <row r="70" spans="37:48" ht="3" customHeight="1">
      <c r="AK70" s="7"/>
      <c r="AL70" s="7"/>
      <c r="AM70" s="7"/>
      <c r="AN70" s="7"/>
      <c r="AO70" s="402"/>
      <c r="AP70" s="402"/>
      <c r="AQ70" s="402"/>
      <c r="AR70" s="402"/>
      <c r="AS70" s="402"/>
      <c r="AT70" s="402"/>
      <c r="AU70" s="402"/>
      <c r="AV70" s="400"/>
    </row>
    <row r="71" spans="37:48" ht="15.95" customHeight="1">
      <c r="AK71" s="463"/>
      <c r="AL71" s="463"/>
      <c r="AM71" s="463"/>
      <c r="AN71" s="463"/>
      <c r="AO71" s="465" t="s">
        <v>536</v>
      </c>
      <c r="AP71" s="465"/>
      <c r="AQ71" s="465"/>
      <c r="AR71" s="465"/>
      <c r="AS71" s="465"/>
      <c r="AT71" s="465"/>
      <c r="AU71" s="465"/>
      <c r="AV71" s="400"/>
    </row>
    <row r="72" spans="37:48" ht="3" customHeight="1">
      <c r="AK72" s="7"/>
      <c r="AL72" s="7"/>
      <c r="AM72" s="7"/>
      <c r="AN72" s="7"/>
      <c r="AO72" s="402"/>
      <c r="AP72" s="402"/>
      <c r="AQ72" s="402"/>
      <c r="AR72" s="402"/>
      <c r="AS72" s="402"/>
      <c r="AT72" s="402"/>
      <c r="AU72" s="402"/>
      <c r="AV72" s="400"/>
    </row>
    <row r="73" spans="37:48" ht="15.95" customHeight="1">
      <c r="AK73" s="463"/>
      <c r="AL73" s="463"/>
      <c r="AM73" s="463"/>
      <c r="AN73" s="463"/>
      <c r="AO73" s="465" t="s">
        <v>537</v>
      </c>
      <c r="AP73" s="465"/>
      <c r="AQ73" s="465"/>
      <c r="AR73" s="465"/>
      <c r="AS73" s="465"/>
      <c r="AT73" s="465"/>
      <c r="AU73" s="465"/>
      <c r="AV73" s="400"/>
    </row>
    <row r="74" spans="37:48" ht="3" customHeight="1">
      <c r="AK74" s="7"/>
      <c r="AL74" s="7"/>
      <c r="AM74" s="7"/>
      <c r="AN74" s="7"/>
      <c r="AO74" s="402"/>
      <c r="AP74" s="402"/>
      <c r="AQ74" s="402"/>
      <c r="AR74" s="402"/>
      <c r="AS74" s="402"/>
      <c r="AT74" s="402"/>
      <c r="AU74" s="402"/>
      <c r="AV74" s="400"/>
    </row>
    <row r="75" spans="37:48" ht="15.95" customHeight="1">
      <c r="AK75" s="463"/>
      <c r="AL75" s="463"/>
      <c r="AM75" s="463"/>
      <c r="AN75" s="463"/>
      <c r="AO75" s="466" t="s">
        <v>538</v>
      </c>
      <c r="AP75" s="466"/>
      <c r="AQ75" s="466"/>
      <c r="AR75" s="466"/>
      <c r="AS75" s="466"/>
      <c r="AT75" s="402"/>
      <c r="AU75" s="402"/>
      <c r="AV75" s="400"/>
    </row>
    <row r="76" spans="37:48" ht="15.95" customHeight="1"/>
    <row r="77" spans="37:48" ht="15.95" customHeight="1"/>
    <row r="78" spans="37:48" ht="15.95" customHeight="1"/>
  </sheetData>
  <mergeCells count="17">
    <mergeCell ref="AK65:AN65"/>
    <mergeCell ref="AK67:AN67"/>
    <mergeCell ref="AK69:AN69"/>
    <mergeCell ref="AK71:AN71"/>
    <mergeCell ref="AK75:AN75"/>
    <mergeCell ref="AK73:AN73"/>
    <mergeCell ref="AO65:AU65"/>
    <mergeCell ref="AO67:AU67"/>
    <mergeCell ref="AO69:AU69"/>
    <mergeCell ref="AO71:AU71"/>
    <mergeCell ref="AO75:AS75"/>
    <mergeCell ref="AO73:AU73"/>
    <mergeCell ref="A1:N2"/>
    <mergeCell ref="B5:BI5"/>
    <mergeCell ref="AK63:AN63"/>
    <mergeCell ref="AJ61:AV61"/>
    <mergeCell ref="AQ63:AU63"/>
  </mergeCells>
  <phoneticPr fontId="2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view="pageBreakPreview" zoomScaleNormal="100" zoomScaleSheetLayoutView="100" workbookViewId="0">
      <selection sqref="A1:L2"/>
    </sheetView>
  </sheetViews>
  <sheetFormatPr defaultRowHeight="11.25"/>
  <cols>
    <col min="1" max="11" width="1.625" style="177" customWidth="1"/>
    <col min="12" max="13" width="8.375" style="177" customWidth="1"/>
    <col min="14" max="21" width="8.125" style="177" customWidth="1"/>
    <col min="22" max="22" width="1.625" style="177" customWidth="1"/>
    <col min="23" max="23" width="9" style="46" customWidth="1"/>
    <col min="24" max="16384" width="9" style="177"/>
  </cols>
  <sheetData>
    <row r="1" spans="1:23" customFormat="1" ht="11.1" customHeight="1">
      <c r="A1" s="460">
        <f>'29'!M1+1</f>
        <v>30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23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23" ht="11.1" customHeight="1"/>
    <row r="4" spans="1:23" ht="11.1" customHeight="1"/>
    <row r="5" spans="1:23" s="179" customFormat="1" ht="18" customHeight="1">
      <c r="B5" s="648" t="s">
        <v>507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209"/>
      <c r="W5" s="177"/>
    </row>
    <row r="6" spans="1:23" ht="12.95" customHeight="1"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199"/>
    </row>
    <row r="7" spans="1:23" ht="11.1" customHeigh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3" ht="15" customHeight="1">
      <c r="A8" s="46"/>
      <c r="B8" s="559" t="s">
        <v>126</v>
      </c>
      <c r="C8" s="560"/>
      <c r="D8" s="560"/>
      <c r="E8" s="560"/>
      <c r="F8" s="560"/>
      <c r="G8" s="560"/>
      <c r="H8" s="560"/>
      <c r="I8" s="560"/>
      <c r="J8" s="560"/>
      <c r="K8" s="560"/>
      <c r="L8" s="560" t="s">
        <v>1</v>
      </c>
      <c r="M8" s="560"/>
      <c r="N8" s="560" t="s">
        <v>234</v>
      </c>
      <c r="O8" s="560"/>
      <c r="P8" s="560" t="s">
        <v>235</v>
      </c>
      <c r="Q8" s="560"/>
      <c r="R8" s="560" t="s">
        <v>236</v>
      </c>
      <c r="S8" s="560"/>
      <c r="T8" s="560" t="s">
        <v>237</v>
      </c>
      <c r="U8" s="564"/>
      <c r="V8" s="183"/>
    </row>
    <row r="9" spans="1:23" ht="15" customHeight="1">
      <c r="A9" s="46"/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289" t="s">
        <v>2</v>
      </c>
      <c r="M9" s="289" t="s">
        <v>3</v>
      </c>
      <c r="N9" s="289" t="s">
        <v>2</v>
      </c>
      <c r="O9" s="289" t="s">
        <v>3</v>
      </c>
      <c r="P9" s="289" t="s">
        <v>2</v>
      </c>
      <c r="Q9" s="289" t="s">
        <v>3</v>
      </c>
      <c r="R9" s="289" t="s">
        <v>2</v>
      </c>
      <c r="S9" s="289" t="s">
        <v>3</v>
      </c>
      <c r="T9" s="289" t="s">
        <v>2</v>
      </c>
      <c r="U9" s="297" t="s">
        <v>3</v>
      </c>
      <c r="V9" s="183"/>
    </row>
    <row r="10" spans="1:23" ht="5.25" customHeight="1">
      <c r="B10" s="182"/>
      <c r="C10" s="182"/>
      <c r="D10" s="182"/>
      <c r="E10" s="182"/>
      <c r="F10" s="182"/>
      <c r="G10" s="182"/>
      <c r="H10" s="182"/>
      <c r="I10" s="182"/>
      <c r="J10" s="182"/>
      <c r="K10" s="276"/>
      <c r="L10" s="182"/>
      <c r="M10" s="182"/>
    </row>
    <row r="11" spans="1:23" s="184" customFormat="1" ht="11.1" customHeight="1">
      <c r="B11" s="185"/>
      <c r="C11" s="659" t="s">
        <v>162</v>
      </c>
      <c r="D11" s="659"/>
      <c r="E11" s="659"/>
      <c r="F11" s="659"/>
      <c r="G11" s="659"/>
      <c r="H11" s="659"/>
      <c r="I11" s="659"/>
      <c r="J11" s="659"/>
      <c r="K11" s="277"/>
      <c r="L11" s="210">
        <v>9628</v>
      </c>
      <c r="M11" s="210">
        <v>9792</v>
      </c>
      <c r="N11" s="210">
        <v>394</v>
      </c>
      <c r="O11" s="210">
        <v>365</v>
      </c>
      <c r="P11" s="210">
        <v>340</v>
      </c>
      <c r="Q11" s="210">
        <v>305</v>
      </c>
      <c r="R11" s="210">
        <v>361</v>
      </c>
      <c r="S11" s="210">
        <v>294</v>
      </c>
      <c r="T11" s="210">
        <v>390</v>
      </c>
      <c r="U11" s="210">
        <v>334</v>
      </c>
      <c r="V11" s="201"/>
      <c r="W11" s="66"/>
    </row>
    <row r="12" spans="1:23" ht="11.1" customHeight="1">
      <c r="B12" s="182"/>
      <c r="C12" s="187"/>
      <c r="D12" s="187"/>
      <c r="E12" s="187"/>
      <c r="F12" s="187"/>
      <c r="G12" s="658" t="s">
        <v>140</v>
      </c>
      <c r="H12" s="658"/>
      <c r="I12" s="658"/>
      <c r="J12" s="658"/>
      <c r="K12" s="278"/>
      <c r="L12" s="211">
        <v>2098</v>
      </c>
      <c r="M12" s="211">
        <v>2318</v>
      </c>
      <c r="N12" s="211">
        <v>103</v>
      </c>
      <c r="O12" s="211">
        <v>101</v>
      </c>
      <c r="P12" s="211">
        <v>87</v>
      </c>
      <c r="Q12" s="211">
        <v>85</v>
      </c>
      <c r="R12" s="211">
        <v>65</v>
      </c>
      <c r="S12" s="211">
        <v>53</v>
      </c>
      <c r="T12" s="211">
        <v>68</v>
      </c>
      <c r="U12" s="211">
        <v>79</v>
      </c>
      <c r="V12" s="191"/>
    </row>
    <row r="13" spans="1:23" ht="11.1" customHeight="1">
      <c r="B13" s="182"/>
      <c r="C13" s="187"/>
      <c r="D13" s="187"/>
      <c r="E13" s="187"/>
      <c r="F13" s="187"/>
      <c r="G13" s="658" t="s">
        <v>141</v>
      </c>
      <c r="H13" s="658"/>
      <c r="I13" s="658"/>
      <c r="J13" s="658"/>
      <c r="K13" s="278"/>
      <c r="L13" s="211">
        <v>1836</v>
      </c>
      <c r="M13" s="211">
        <v>1726</v>
      </c>
      <c r="N13" s="211">
        <v>79</v>
      </c>
      <c r="O13" s="211">
        <v>61</v>
      </c>
      <c r="P13" s="211">
        <v>52</v>
      </c>
      <c r="Q13" s="211">
        <v>56</v>
      </c>
      <c r="R13" s="211">
        <v>59</v>
      </c>
      <c r="S13" s="211">
        <v>50</v>
      </c>
      <c r="T13" s="211">
        <v>85</v>
      </c>
      <c r="U13" s="211">
        <v>53</v>
      </c>
      <c r="V13" s="191"/>
    </row>
    <row r="14" spans="1:23" ht="11.1" customHeight="1">
      <c r="B14" s="182"/>
      <c r="C14" s="187"/>
      <c r="D14" s="187"/>
      <c r="E14" s="187"/>
      <c r="F14" s="187"/>
      <c r="G14" s="658" t="s">
        <v>145</v>
      </c>
      <c r="H14" s="658"/>
      <c r="I14" s="658"/>
      <c r="J14" s="658"/>
      <c r="K14" s="278"/>
      <c r="L14" s="211">
        <v>2392</v>
      </c>
      <c r="M14" s="211">
        <v>2537</v>
      </c>
      <c r="N14" s="211">
        <v>105</v>
      </c>
      <c r="O14" s="211">
        <v>86</v>
      </c>
      <c r="P14" s="211">
        <v>83</v>
      </c>
      <c r="Q14" s="211">
        <v>72</v>
      </c>
      <c r="R14" s="211">
        <v>106</v>
      </c>
      <c r="S14" s="211">
        <v>89</v>
      </c>
      <c r="T14" s="211">
        <v>107</v>
      </c>
      <c r="U14" s="211">
        <v>89</v>
      </c>
      <c r="V14" s="191"/>
    </row>
    <row r="15" spans="1:23" ht="11.1" customHeight="1">
      <c r="B15" s="182"/>
      <c r="C15" s="187"/>
      <c r="D15" s="187"/>
      <c r="E15" s="187"/>
      <c r="F15" s="187"/>
      <c r="G15" s="658" t="s">
        <v>148</v>
      </c>
      <c r="H15" s="658"/>
      <c r="I15" s="658"/>
      <c r="J15" s="658"/>
      <c r="K15" s="278"/>
      <c r="L15" s="211">
        <v>2095</v>
      </c>
      <c r="M15" s="211">
        <v>2112</v>
      </c>
      <c r="N15" s="211">
        <v>64</v>
      </c>
      <c r="O15" s="211">
        <v>73</v>
      </c>
      <c r="P15" s="211">
        <v>82</v>
      </c>
      <c r="Q15" s="211">
        <v>66</v>
      </c>
      <c r="R15" s="211">
        <v>86</v>
      </c>
      <c r="S15" s="211">
        <v>65</v>
      </c>
      <c r="T15" s="211">
        <v>82</v>
      </c>
      <c r="U15" s="211">
        <v>79</v>
      </c>
      <c r="V15" s="191"/>
    </row>
    <row r="16" spans="1:23" ht="11.1" customHeight="1">
      <c r="B16" s="182"/>
      <c r="C16" s="187"/>
      <c r="D16" s="187"/>
      <c r="E16" s="187"/>
      <c r="F16" s="187"/>
      <c r="G16" s="658" t="s">
        <v>151</v>
      </c>
      <c r="H16" s="658"/>
      <c r="I16" s="658"/>
      <c r="J16" s="658"/>
      <c r="K16" s="278"/>
      <c r="L16" s="211">
        <v>1207</v>
      </c>
      <c r="M16" s="211">
        <v>1099</v>
      </c>
      <c r="N16" s="211">
        <v>43</v>
      </c>
      <c r="O16" s="211">
        <v>44</v>
      </c>
      <c r="P16" s="211">
        <v>36</v>
      </c>
      <c r="Q16" s="211">
        <v>26</v>
      </c>
      <c r="R16" s="211">
        <v>45</v>
      </c>
      <c r="S16" s="211">
        <v>37</v>
      </c>
      <c r="T16" s="211">
        <v>48</v>
      </c>
      <c r="U16" s="211">
        <v>34</v>
      </c>
      <c r="V16" s="191"/>
    </row>
    <row r="17" spans="2:23" ht="8.25" customHeight="1">
      <c r="B17" s="182"/>
      <c r="C17" s="187"/>
      <c r="D17" s="187"/>
      <c r="E17" s="187"/>
      <c r="F17" s="187"/>
      <c r="G17" s="187"/>
      <c r="H17" s="187"/>
      <c r="I17" s="187"/>
      <c r="J17" s="187"/>
      <c r="K17" s="278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191"/>
    </row>
    <row r="18" spans="2:23" s="184" customFormat="1" ht="11.1" customHeight="1">
      <c r="B18" s="185"/>
      <c r="C18" s="659" t="s">
        <v>163</v>
      </c>
      <c r="D18" s="659"/>
      <c r="E18" s="659"/>
      <c r="F18" s="659"/>
      <c r="G18" s="659"/>
      <c r="H18" s="659"/>
      <c r="I18" s="659"/>
      <c r="J18" s="659"/>
      <c r="K18" s="277"/>
      <c r="L18" s="210">
        <v>2842</v>
      </c>
      <c r="M18" s="210">
        <v>2886</v>
      </c>
      <c r="N18" s="210">
        <v>148</v>
      </c>
      <c r="O18" s="210">
        <v>130</v>
      </c>
      <c r="P18" s="210">
        <v>122</v>
      </c>
      <c r="Q18" s="210">
        <v>117</v>
      </c>
      <c r="R18" s="210">
        <v>94</v>
      </c>
      <c r="S18" s="210">
        <v>96</v>
      </c>
      <c r="T18" s="210">
        <v>101</v>
      </c>
      <c r="U18" s="210">
        <v>111</v>
      </c>
      <c r="V18" s="201"/>
      <c r="W18" s="66"/>
    </row>
    <row r="19" spans="2:23" ht="11.1" customHeight="1">
      <c r="B19" s="182"/>
      <c r="C19" s="187"/>
      <c r="D19" s="187"/>
      <c r="E19" s="187"/>
      <c r="F19" s="187"/>
      <c r="G19" s="658" t="s">
        <v>140</v>
      </c>
      <c r="H19" s="658"/>
      <c r="I19" s="658"/>
      <c r="J19" s="658"/>
      <c r="K19" s="278"/>
      <c r="L19" s="211">
        <v>1700</v>
      </c>
      <c r="M19" s="211">
        <v>1813</v>
      </c>
      <c r="N19" s="211">
        <v>102</v>
      </c>
      <c r="O19" s="211">
        <v>86</v>
      </c>
      <c r="P19" s="211">
        <v>82</v>
      </c>
      <c r="Q19" s="211">
        <v>78</v>
      </c>
      <c r="R19" s="211">
        <v>48</v>
      </c>
      <c r="S19" s="211">
        <v>54</v>
      </c>
      <c r="T19" s="211">
        <v>56</v>
      </c>
      <c r="U19" s="211">
        <v>73</v>
      </c>
      <c r="V19" s="191"/>
    </row>
    <row r="20" spans="2:23" ht="11.1" customHeight="1">
      <c r="B20" s="182"/>
      <c r="C20" s="187"/>
      <c r="D20" s="187"/>
      <c r="E20" s="187"/>
      <c r="F20" s="187"/>
      <c r="G20" s="658" t="s">
        <v>141</v>
      </c>
      <c r="H20" s="658"/>
      <c r="I20" s="658"/>
      <c r="J20" s="658"/>
      <c r="K20" s="278"/>
      <c r="L20" s="211">
        <v>1142</v>
      </c>
      <c r="M20" s="211">
        <v>1073</v>
      </c>
      <c r="N20" s="211">
        <v>46</v>
      </c>
      <c r="O20" s="211">
        <v>44</v>
      </c>
      <c r="P20" s="211">
        <v>40</v>
      </c>
      <c r="Q20" s="211">
        <v>39</v>
      </c>
      <c r="R20" s="211">
        <v>46</v>
      </c>
      <c r="S20" s="211">
        <v>42</v>
      </c>
      <c r="T20" s="211">
        <v>45</v>
      </c>
      <c r="U20" s="211">
        <v>38</v>
      </c>
      <c r="V20" s="191"/>
    </row>
    <row r="21" spans="2:23" ht="8.25" customHeight="1">
      <c r="B21" s="182"/>
      <c r="C21" s="182"/>
      <c r="D21" s="182"/>
      <c r="E21" s="182"/>
      <c r="F21" s="182"/>
      <c r="G21" s="182"/>
      <c r="H21" s="182"/>
      <c r="I21" s="182"/>
      <c r="J21" s="182"/>
      <c r="K21" s="279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191"/>
    </row>
    <row r="22" spans="2:23" s="184" customFormat="1" ht="11.1" customHeight="1">
      <c r="B22" s="185"/>
      <c r="C22" s="659" t="s">
        <v>164</v>
      </c>
      <c r="D22" s="659"/>
      <c r="E22" s="659"/>
      <c r="F22" s="659"/>
      <c r="G22" s="659"/>
      <c r="H22" s="659"/>
      <c r="I22" s="659"/>
      <c r="J22" s="659"/>
      <c r="K22" s="277"/>
      <c r="L22" s="210">
        <v>6154</v>
      </c>
      <c r="M22" s="210">
        <v>6472</v>
      </c>
      <c r="N22" s="210">
        <v>274</v>
      </c>
      <c r="O22" s="210">
        <v>284</v>
      </c>
      <c r="P22" s="210">
        <v>265</v>
      </c>
      <c r="Q22" s="210">
        <v>237</v>
      </c>
      <c r="R22" s="210">
        <v>259</v>
      </c>
      <c r="S22" s="210">
        <v>261</v>
      </c>
      <c r="T22" s="210">
        <v>281</v>
      </c>
      <c r="U22" s="210">
        <v>277</v>
      </c>
      <c r="V22" s="201"/>
      <c r="W22" s="66"/>
    </row>
    <row r="23" spans="2:23" ht="11.1" customHeight="1">
      <c r="B23" s="182"/>
      <c r="C23" s="187"/>
      <c r="D23" s="187"/>
      <c r="E23" s="187"/>
      <c r="F23" s="187"/>
      <c r="G23" s="658" t="s">
        <v>140</v>
      </c>
      <c r="H23" s="658"/>
      <c r="I23" s="658"/>
      <c r="J23" s="658"/>
      <c r="K23" s="278"/>
      <c r="L23" s="211">
        <v>109</v>
      </c>
      <c r="M23" s="211">
        <v>127</v>
      </c>
      <c r="N23" s="211">
        <v>0</v>
      </c>
      <c r="O23" s="211">
        <v>0</v>
      </c>
      <c r="P23" s="211">
        <v>3</v>
      </c>
      <c r="Q23" s="211">
        <v>2</v>
      </c>
      <c r="R23" s="211">
        <v>9</v>
      </c>
      <c r="S23" s="211">
        <v>4</v>
      </c>
      <c r="T23" s="211">
        <v>6</v>
      </c>
      <c r="U23" s="211">
        <v>7</v>
      </c>
      <c r="V23" s="191"/>
    </row>
    <row r="24" spans="2:23" ht="11.1" customHeight="1">
      <c r="B24" s="182"/>
      <c r="C24" s="187"/>
      <c r="D24" s="187"/>
      <c r="E24" s="187"/>
      <c r="F24" s="187"/>
      <c r="G24" s="658" t="s">
        <v>141</v>
      </c>
      <c r="H24" s="658"/>
      <c r="I24" s="658"/>
      <c r="J24" s="658"/>
      <c r="K24" s="278"/>
      <c r="L24" s="211">
        <v>1189</v>
      </c>
      <c r="M24" s="211">
        <v>1186</v>
      </c>
      <c r="N24" s="211">
        <v>74</v>
      </c>
      <c r="O24" s="211">
        <v>59</v>
      </c>
      <c r="P24" s="211">
        <v>55</v>
      </c>
      <c r="Q24" s="211">
        <v>49</v>
      </c>
      <c r="R24" s="211">
        <v>47</v>
      </c>
      <c r="S24" s="211">
        <v>46</v>
      </c>
      <c r="T24" s="211">
        <v>52</v>
      </c>
      <c r="U24" s="211">
        <v>51</v>
      </c>
      <c r="V24" s="191"/>
    </row>
    <row r="25" spans="2:23" ht="11.1" customHeight="1">
      <c r="B25" s="182"/>
      <c r="C25" s="187"/>
      <c r="D25" s="187"/>
      <c r="E25" s="187"/>
      <c r="F25" s="187"/>
      <c r="G25" s="658" t="s">
        <v>145</v>
      </c>
      <c r="H25" s="658"/>
      <c r="I25" s="658"/>
      <c r="J25" s="658"/>
      <c r="K25" s="278"/>
      <c r="L25" s="211">
        <v>2316</v>
      </c>
      <c r="M25" s="211">
        <v>2447</v>
      </c>
      <c r="N25" s="211">
        <v>107</v>
      </c>
      <c r="O25" s="211">
        <v>119</v>
      </c>
      <c r="P25" s="211">
        <v>79</v>
      </c>
      <c r="Q25" s="211">
        <v>86</v>
      </c>
      <c r="R25" s="211">
        <v>88</v>
      </c>
      <c r="S25" s="211">
        <v>90</v>
      </c>
      <c r="T25" s="211">
        <v>105</v>
      </c>
      <c r="U25" s="211">
        <v>104</v>
      </c>
      <c r="V25" s="191"/>
    </row>
    <row r="26" spans="2:23" ht="11.1" customHeight="1">
      <c r="B26" s="182"/>
      <c r="C26" s="187"/>
      <c r="D26" s="187"/>
      <c r="E26" s="187"/>
      <c r="F26" s="187"/>
      <c r="G26" s="658" t="s">
        <v>148</v>
      </c>
      <c r="H26" s="658"/>
      <c r="I26" s="658"/>
      <c r="J26" s="658"/>
      <c r="K26" s="278"/>
      <c r="L26" s="211">
        <v>2540</v>
      </c>
      <c r="M26" s="211">
        <v>2712</v>
      </c>
      <c r="N26" s="211">
        <v>93</v>
      </c>
      <c r="O26" s="211">
        <v>106</v>
      </c>
      <c r="P26" s="211">
        <v>128</v>
      </c>
      <c r="Q26" s="211">
        <v>100</v>
      </c>
      <c r="R26" s="211">
        <v>115</v>
      </c>
      <c r="S26" s="211">
        <v>121</v>
      </c>
      <c r="T26" s="211">
        <v>118</v>
      </c>
      <c r="U26" s="211">
        <v>115</v>
      </c>
      <c r="V26" s="191"/>
    </row>
    <row r="27" spans="2:23" ht="8.25" customHeight="1">
      <c r="B27" s="182"/>
      <c r="C27" s="182"/>
      <c r="D27" s="182"/>
      <c r="E27" s="182"/>
      <c r="F27" s="182"/>
      <c r="G27" s="182"/>
      <c r="H27" s="182"/>
      <c r="I27" s="182"/>
      <c r="J27" s="182"/>
      <c r="K27" s="279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191"/>
    </row>
    <row r="28" spans="2:23" s="184" customFormat="1" ht="11.1" customHeight="1">
      <c r="B28" s="185"/>
      <c r="C28" s="659" t="s">
        <v>165</v>
      </c>
      <c r="D28" s="659"/>
      <c r="E28" s="659"/>
      <c r="F28" s="659"/>
      <c r="G28" s="659"/>
      <c r="H28" s="659"/>
      <c r="I28" s="659"/>
      <c r="J28" s="659"/>
      <c r="K28" s="277"/>
      <c r="L28" s="210">
        <v>6576</v>
      </c>
      <c r="M28" s="210">
        <v>6427</v>
      </c>
      <c r="N28" s="210">
        <v>342</v>
      </c>
      <c r="O28" s="210">
        <v>336</v>
      </c>
      <c r="P28" s="210">
        <v>322</v>
      </c>
      <c r="Q28" s="210">
        <v>278</v>
      </c>
      <c r="R28" s="210">
        <v>361</v>
      </c>
      <c r="S28" s="210">
        <v>290</v>
      </c>
      <c r="T28" s="210">
        <v>301</v>
      </c>
      <c r="U28" s="210">
        <v>271</v>
      </c>
      <c r="V28" s="201"/>
      <c r="W28" s="66"/>
    </row>
    <row r="29" spans="2:23" ht="11.1" customHeight="1">
      <c r="B29" s="182"/>
      <c r="C29" s="187"/>
      <c r="D29" s="187"/>
      <c r="E29" s="187"/>
      <c r="F29" s="187"/>
      <c r="G29" s="658" t="s">
        <v>140</v>
      </c>
      <c r="H29" s="658"/>
      <c r="I29" s="658"/>
      <c r="J29" s="658"/>
      <c r="K29" s="278"/>
      <c r="L29" s="211">
        <v>1765</v>
      </c>
      <c r="M29" s="211">
        <v>1685</v>
      </c>
      <c r="N29" s="211">
        <v>88</v>
      </c>
      <c r="O29" s="211">
        <v>69</v>
      </c>
      <c r="P29" s="211">
        <v>79</v>
      </c>
      <c r="Q29" s="211">
        <v>63</v>
      </c>
      <c r="R29" s="211">
        <v>102</v>
      </c>
      <c r="S29" s="211">
        <v>75</v>
      </c>
      <c r="T29" s="211">
        <v>75</v>
      </c>
      <c r="U29" s="211">
        <v>76</v>
      </c>
      <c r="V29" s="191"/>
    </row>
    <row r="30" spans="2:23" ht="11.1" customHeight="1">
      <c r="B30" s="182"/>
      <c r="C30" s="187"/>
      <c r="D30" s="187"/>
      <c r="E30" s="187"/>
      <c r="F30" s="187"/>
      <c r="G30" s="658" t="s">
        <v>141</v>
      </c>
      <c r="H30" s="658"/>
      <c r="I30" s="658"/>
      <c r="J30" s="658"/>
      <c r="K30" s="278"/>
      <c r="L30" s="211">
        <v>1393</v>
      </c>
      <c r="M30" s="211">
        <v>1384</v>
      </c>
      <c r="N30" s="211">
        <v>60</v>
      </c>
      <c r="O30" s="211">
        <v>52</v>
      </c>
      <c r="P30" s="211">
        <v>51</v>
      </c>
      <c r="Q30" s="211">
        <v>50</v>
      </c>
      <c r="R30" s="211">
        <v>59</v>
      </c>
      <c r="S30" s="211">
        <v>50</v>
      </c>
      <c r="T30" s="211">
        <v>65</v>
      </c>
      <c r="U30" s="211">
        <v>56</v>
      </c>
      <c r="V30" s="191"/>
    </row>
    <row r="31" spans="2:23" ht="11.1" customHeight="1">
      <c r="B31" s="182"/>
      <c r="C31" s="187"/>
      <c r="D31" s="187"/>
      <c r="E31" s="187"/>
      <c r="F31" s="187"/>
      <c r="G31" s="658" t="s">
        <v>145</v>
      </c>
      <c r="H31" s="658"/>
      <c r="I31" s="658"/>
      <c r="J31" s="658"/>
      <c r="K31" s="278"/>
      <c r="L31" s="211">
        <v>2158</v>
      </c>
      <c r="M31" s="211">
        <v>2078</v>
      </c>
      <c r="N31" s="211">
        <v>128</v>
      </c>
      <c r="O31" s="211">
        <v>137</v>
      </c>
      <c r="P31" s="211">
        <v>135</v>
      </c>
      <c r="Q31" s="211">
        <v>114</v>
      </c>
      <c r="R31" s="211">
        <v>131</v>
      </c>
      <c r="S31" s="211">
        <v>107</v>
      </c>
      <c r="T31" s="211">
        <v>97</v>
      </c>
      <c r="U31" s="211">
        <v>86</v>
      </c>
      <c r="V31" s="191"/>
    </row>
    <row r="32" spans="2:23" ht="11.1" customHeight="1">
      <c r="B32" s="182"/>
      <c r="C32" s="187"/>
      <c r="D32" s="187"/>
      <c r="E32" s="187"/>
      <c r="F32" s="187"/>
      <c r="G32" s="658" t="s">
        <v>148</v>
      </c>
      <c r="H32" s="658"/>
      <c r="I32" s="658"/>
      <c r="J32" s="658"/>
      <c r="K32" s="278"/>
      <c r="L32" s="211">
        <v>1260</v>
      </c>
      <c r="M32" s="211">
        <v>1280</v>
      </c>
      <c r="N32" s="211">
        <v>66</v>
      </c>
      <c r="O32" s="211">
        <v>78</v>
      </c>
      <c r="P32" s="211">
        <v>57</v>
      </c>
      <c r="Q32" s="211">
        <v>51</v>
      </c>
      <c r="R32" s="211">
        <v>69</v>
      </c>
      <c r="S32" s="211">
        <v>58</v>
      </c>
      <c r="T32" s="211">
        <v>64</v>
      </c>
      <c r="U32" s="211">
        <v>53</v>
      </c>
      <c r="V32" s="191"/>
    </row>
    <row r="33" spans="2:23" s="182" customFormat="1" ht="8.25" customHeight="1">
      <c r="K33" s="279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195"/>
      <c r="W33" s="46"/>
    </row>
    <row r="34" spans="2:23" s="185" customFormat="1" ht="11.1" customHeight="1">
      <c r="C34" s="659" t="s">
        <v>166</v>
      </c>
      <c r="D34" s="659"/>
      <c r="E34" s="659"/>
      <c r="F34" s="659"/>
      <c r="G34" s="659"/>
      <c r="H34" s="659"/>
      <c r="I34" s="659"/>
      <c r="J34" s="659"/>
      <c r="K34" s="277"/>
      <c r="L34" s="210">
        <v>9052</v>
      </c>
      <c r="M34" s="210">
        <v>9433</v>
      </c>
      <c r="N34" s="210">
        <v>356</v>
      </c>
      <c r="O34" s="210">
        <v>387</v>
      </c>
      <c r="P34" s="210">
        <v>388</v>
      </c>
      <c r="Q34" s="210">
        <v>353</v>
      </c>
      <c r="R34" s="210">
        <v>461</v>
      </c>
      <c r="S34" s="210">
        <v>415</v>
      </c>
      <c r="T34" s="210">
        <v>450</v>
      </c>
      <c r="U34" s="210">
        <v>437</v>
      </c>
      <c r="V34" s="201"/>
      <c r="W34" s="66"/>
    </row>
    <row r="35" spans="2:23" ht="11.1" customHeight="1">
      <c r="B35" s="182"/>
      <c r="C35" s="187"/>
      <c r="D35" s="187"/>
      <c r="E35" s="187"/>
      <c r="F35" s="187"/>
      <c r="G35" s="658" t="s">
        <v>140</v>
      </c>
      <c r="H35" s="658"/>
      <c r="I35" s="658"/>
      <c r="J35" s="658"/>
      <c r="K35" s="278"/>
      <c r="L35" s="211">
        <v>2875</v>
      </c>
      <c r="M35" s="211">
        <v>3038</v>
      </c>
      <c r="N35" s="211">
        <v>89</v>
      </c>
      <c r="O35" s="211">
        <v>91</v>
      </c>
      <c r="P35" s="211">
        <v>90</v>
      </c>
      <c r="Q35" s="211">
        <v>91</v>
      </c>
      <c r="R35" s="211">
        <v>140</v>
      </c>
      <c r="S35" s="211">
        <v>136</v>
      </c>
      <c r="T35" s="211">
        <v>154</v>
      </c>
      <c r="U35" s="211">
        <v>140</v>
      </c>
      <c r="V35" s="191"/>
    </row>
    <row r="36" spans="2:23" ht="11.1" customHeight="1">
      <c r="B36" s="182"/>
      <c r="C36" s="187"/>
      <c r="D36" s="187"/>
      <c r="E36" s="187"/>
      <c r="F36" s="187"/>
      <c r="G36" s="658" t="s">
        <v>141</v>
      </c>
      <c r="H36" s="658"/>
      <c r="I36" s="658"/>
      <c r="J36" s="658"/>
      <c r="K36" s="278"/>
      <c r="L36" s="211">
        <v>1887</v>
      </c>
      <c r="M36" s="211">
        <v>1912</v>
      </c>
      <c r="N36" s="211">
        <v>82</v>
      </c>
      <c r="O36" s="211">
        <v>78</v>
      </c>
      <c r="P36" s="211">
        <v>85</v>
      </c>
      <c r="Q36" s="211">
        <v>57</v>
      </c>
      <c r="R36" s="211">
        <v>89</v>
      </c>
      <c r="S36" s="211">
        <v>84</v>
      </c>
      <c r="T36" s="211">
        <v>76</v>
      </c>
      <c r="U36" s="211">
        <v>82</v>
      </c>
      <c r="V36" s="191"/>
    </row>
    <row r="37" spans="2:23" ht="11.1" customHeight="1">
      <c r="B37" s="182"/>
      <c r="C37" s="187"/>
      <c r="D37" s="187"/>
      <c r="E37" s="187"/>
      <c r="F37" s="187"/>
      <c r="G37" s="658" t="s">
        <v>145</v>
      </c>
      <c r="H37" s="658"/>
      <c r="I37" s="658"/>
      <c r="J37" s="658"/>
      <c r="K37" s="278"/>
      <c r="L37" s="211">
        <v>2239</v>
      </c>
      <c r="M37" s="211">
        <v>2403</v>
      </c>
      <c r="N37" s="211">
        <v>83</v>
      </c>
      <c r="O37" s="211">
        <v>110</v>
      </c>
      <c r="P37" s="211">
        <v>103</v>
      </c>
      <c r="Q37" s="211">
        <v>88</v>
      </c>
      <c r="R37" s="211">
        <v>112</v>
      </c>
      <c r="S37" s="211">
        <v>100</v>
      </c>
      <c r="T37" s="211">
        <v>107</v>
      </c>
      <c r="U37" s="211">
        <v>110</v>
      </c>
      <c r="V37" s="191"/>
    </row>
    <row r="38" spans="2:23" ht="11.1" customHeight="1">
      <c r="B38" s="182"/>
      <c r="C38" s="187"/>
      <c r="D38" s="187"/>
      <c r="E38" s="187"/>
      <c r="F38" s="187"/>
      <c r="G38" s="658" t="s">
        <v>148</v>
      </c>
      <c r="H38" s="658"/>
      <c r="I38" s="658"/>
      <c r="J38" s="658"/>
      <c r="K38" s="278"/>
      <c r="L38" s="211">
        <v>2051</v>
      </c>
      <c r="M38" s="211">
        <v>2080</v>
      </c>
      <c r="N38" s="211">
        <v>102</v>
      </c>
      <c r="O38" s="211">
        <v>108</v>
      </c>
      <c r="P38" s="211">
        <v>110</v>
      </c>
      <c r="Q38" s="211">
        <v>117</v>
      </c>
      <c r="R38" s="211">
        <v>120</v>
      </c>
      <c r="S38" s="211">
        <v>95</v>
      </c>
      <c r="T38" s="211">
        <v>113</v>
      </c>
      <c r="U38" s="211">
        <v>105</v>
      </c>
      <c r="V38" s="191"/>
    </row>
    <row r="39" spans="2:23" ht="8.25" customHeight="1">
      <c r="B39" s="182"/>
      <c r="C39" s="187"/>
      <c r="D39" s="187"/>
      <c r="E39" s="187"/>
      <c r="F39" s="187"/>
      <c r="G39" s="187"/>
      <c r="H39" s="187"/>
      <c r="I39" s="187"/>
      <c r="J39" s="187"/>
      <c r="K39" s="278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191"/>
    </row>
    <row r="40" spans="2:23" s="184" customFormat="1" ht="11.1" customHeight="1">
      <c r="B40" s="185"/>
      <c r="C40" s="659" t="s">
        <v>167</v>
      </c>
      <c r="D40" s="659"/>
      <c r="E40" s="659"/>
      <c r="F40" s="659"/>
      <c r="G40" s="659"/>
      <c r="H40" s="659"/>
      <c r="I40" s="659"/>
      <c r="J40" s="659"/>
      <c r="K40" s="277"/>
      <c r="L40" s="210">
        <v>11954</v>
      </c>
      <c r="M40" s="210">
        <v>12526</v>
      </c>
      <c r="N40" s="210">
        <v>457</v>
      </c>
      <c r="O40" s="210">
        <v>458</v>
      </c>
      <c r="P40" s="210">
        <v>488</v>
      </c>
      <c r="Q40" s="210">
        <v>449</v>
      </c>
      <c r="R40" s="210">
        <v>596</v>
      </c>
      <c r="S40" s="210">
        <v>515</v>
      </c>
      <c r="T40" s="210">
        <v>557</v>
      </c>
      <c r="U40" s="210">
        <v>536</v>
      </c>
      <c r="V40" s="201"/>
      <c r="W40" s="66"/>
    </row>
    <row r="41" spans="2:23" ht="11.1" customHeight="1">
      <c r="B41" s="182"/>
      <c r="C41" s="187"/>
      <c r="D41" s="187"/>
      <c r="E41" s="187"/>
      <c r="F41" s="187"/>
      <c r="G41" s="658" t="s">
        <v>140</v>
      </c>
      <c r="H41" s="658"/>
      <c r="I41" s="658"/>
      <c r="J41" s="658"/>
      <c r="K41" s="278"/>
      <c r="L41" s="211">
        <v>1978</v>
      </c>
      <c r="M41" s="211">
        <v>2041</v>
      </c>
      <c r="N41" s="211">
        <v>75</v>
      </c>
      <c r="O41" s="211">
        <v>91</v>
      </c>
      <c r="P41" s="211">
        <v>78</v>
      </c>
      <c r="Q41" s="211">
        <v>95</v>
      </c>
      <c r="R41" s="211">
        <v>95</v>
      </c>
      <c r="S41" s="211">
        <v>75</v>
      </c>
      <c r="T41" s="211">
        <v>85</v>
      </c>
      <c r="U41" s="211">
        <v>85</v>
      </c>
      <c r="V41" s="191"/>
    </row>
    <row r="42" spans="2:23" ht="11.1" customHeight="1">
      <c r="B42" s="182"/>
      <c r="C42" s="187"/>
      <c r="D42" s="187"/>
      <c r="E42" s="187"/>
      <c r="F42" s="187"/>
      <c r="G42" s="658" t="s">
        <v>141</v>
      </c>
      <c r="H42" s="658"/>
      <c r="I42" s="658"/>
      <c r="J42" s="658"/>
      <c r="K42" s="278"/>
      <c r="L42" s="211">
        <v>2258</v>
      </c>
      <c r="M42" s="211">
        <v>2245</v>
      </c>
      <c r="N42" s="211">
        <v>94</v>
      </c>
      <c r="O42" s="211">
        <v>70</v>
      </c>
      <c r="P42" s="211">
        <v>103</v>
      </c>
      <c r="Q42" s="211">
        <v>67</v>
      </c>
      <c r="R42" s="211">
        <v>108</v>
      </c>
      <c r="S42" s="211">
        <v>104</v>
      </c>
      <c r="T42" s="211">
        <v>112</v>
      </c>
      <c r="U42" s="211">
        <v>93</v>
      </c>
      <c r="V42" s="191"/>
    </row>
    <row r="43" spans="2:23" ht="11.1" customHeight="1">
      <c r="B43" s="182"/>
      <c r="C43" s="187"/>
      <c r="D43" s="187"/>
      <c r="E43" s="187"/>
      <c r="F43" s="187"/>
      <c r="G43" s="658" t="s">
        <v>145</v>
      </c>
      <c r="H43" s="658"/>
      <c r="I43" s="658"/>
      <c r="J43" s="658"/>
      <c r="K43" s="278"/>
      <c r="L43" s="211">
        <v>1922</v>
      </c>
      <c r="M43" s="211">
        <v>2098</v>
      </c>
      <c r="N43" s="211">
        <v>71</v>
      </c>
      <c r="O43" s="211">
        <v>76</v>
      </c>
      <c r="P43" s="211">
        <v>70</v>
      </c>
      <c r="Q43" s="211">
        <v>68</v>
      </c>
      <c r="R43" s="211">
        <v>81</v>
      </c>
      <c r="S43" s="211">
        <v>79</v>
      </c>
      <c r="T43" s="211">
        <v>77</v>
      </c>
      <c r="U43" s="211">
        <v>85</v>
      </c>
      <c r="V43" s="191"/>
    </row>
    <row r="44" spans="2:23" ht="11.1" customHeight="1">
      <c r="B44" s="182"/>
      <c r="C44" s="187"/>
      <c r="D44" s="187"/>
      <c r="E44" s="187"/>
      <c r="F44" s="187"/>
      <c r="G44" s="658" t="s">
        <v>148</v>
      </c>
      <c r="H44" s="658"/>
      <c r="I44" s="658"/>
      <c r="J44" s="658"/>
      <c r="K44" s="278"/>
      <c r="L44" s="211">
        <v>2111</v>
      </c>
      <c r="M44" s="211">
        <v>2243</v>
      </c>
      <c r="N44" s="211">
        <v>76</v>
      </c>
      <c r="O44" s="211">
        <v>74</v>
      </c>
      <c r="P44" s="211">
        <v>82</v>
      </c>
      <c r="Q44" s="211">
        <v>81</v>
      </c>
      <c r="R44" s="211">
        <v>117</v>
      </c>
      <c r="S44" s="211">
        <v>84</v>
      </c>
      <c r="T44" s="211">
        <v>94</v>
      </c>
      <c r="U44" s="211">
        <v>100</v>
      </c>
      <c r="V44" s="191"/>
    </row>
    <row r="45" spans="2:23" ht="11.1" customHeight="1">
      <c r="B45" s="182"/>
      <c r="C45" s="187"/>
      <c r="D45" s="187"/>
      <c r="E45" s="187"/>
      <c r="F45" s="187"/>
      <c r="G45" s="658" t="s">
        <v>151</v>
      </c>
      <c r="H45" s="658"/>
      <c r="I45" s="658"/>
      <c r="J45" s="658"/>
      <c r="K45" s="278"/>
      <c r="L45" s="211">
        <v>2061</v>
      </c>
      <c r="M45" s="211">
        <v>2235</v>
      </c>
      <c r="N45" s="211">
        <v>86</v>
      </c>
      <c r="O45" s="211">
        <v>96</v>
      </c>
      <c r="P45" s="211">
        <v>94</v>
      </c>
      <c r="Q45" s="211">
        <v>78</v>
      </c>
      <c r="R45" s="211">
        <v>104</v>
      </c>
      <c r="S45" s="211">
        <v>99</v>
      </c>
      <c r="T45" s="211">
        <v>101</v>
      </c>
      <c r="U45" s="211">
        <v>87</v>
      </c>
      <c r="V45" s="191"/>
    </row>
    <row r="46" spans="2:23" ht="11.1" customHeight="1">
      <c r="B46" s="182"/>
      <c r="C46" s="187"/>
      <c r="D46" s="187"/>
      <c r="E46" s="187"/>
      <c r="F46" s="187"/>
      <c r="G46" s="658" t="s">
        <v>152</v>
      </c>
      <c r="H46" s="658"/>
      <c r="I46" s="658"/>
      <c r="J46" s="658"/>
      <c r="K46" s="278"/>
      <c r="L46" s="211">
        <v>1624</v>
      </c>
      <c r="M46" s="211">
        <v>1664</v>
      </c>
      <c r="N46" s="211">
        <v>55</v>
      </c>
      <c r="O46" s="211">
        <v>51</v>
      </c>
      <c r="P46" s="211">
        <v>61</v>
      </c>
      <c r="Q46" s="211">
        <v>60</v>
      </c>
      <c r="R46" s="211">
        <v>91</v>
      </c>
      <c r="S46" s="211">
        <v>74</v>
      </c>
      <c r="T46" s="211">
        <v>88</v>
      </c>
      <c r="U46" s="211">
        <v>86</v>
      </c>
      <c r="V46" s="191"/>
    </row>
    <row r="47" spans="2:23" ht="8.25" customHeight="1">
      <c r="B47" s="182"/>
      <c r="C47" s="187"/>
      <c r="D47" s="187"/>
      <c r="E47" s="187"/>
      <c r="F47" s="187"/>
      <c r="G47" s="187"/>
      <c r="H47" s="187"/>
      <c r="I47" s="187"/>
      <c r="J47" s="187"/>
      <c r="K47" s="278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181"/>
    </row>
    <row r="48" spans="2:23" s="184" customFormat="1" ht="11.1" customHeight="1">
      <c r="B48" s="185"/>
      <c r="C48" s="659" t="s">
        <v>168</v>
      </c>
      <c r="D48" s="659"/>
      <c r="E48" s="659"/>
      <c r="F48" s="659"/>
      <c r="G48" s="659"/>
      <c r="H48" s="659"/>
      <c r="I48" s="659"/>
      <c r="J48" s="659"/>
      <c r="K48" s="277"/>
      <c r="L48" s="210">
        <v>8343</v>
      </c>
      <c r="M48" s="210">
        <v>8268</v>
      </c>
      <c r="N48" s="210">
        <v>486</v>
      </c>
      <c r="O48" s="210">
        <v>453</v>
      </c>
      <c r="P48" s="210">
        <v>456</v>
      </c>
      <c r="Q48" s="210">
        <v>435</v>
      </c>
      <c r="R48" s="210">
        <v>475</v>
      </c>
      <c r="S48" s="210">
        <v>469</v>
      </c>
      <c r="T48" s="210">
        <v>405</v>
      </c>
      <c r="U48" s="210">
        <v>392</v>
      </c>
      <c r="V48" s="201"/>
      <c r="W48" s="66"/>
    </row>
    <row r="49" spans="2:23" ht="11.1" customHeight="1">
      <c r="B49" s="182"/>
      <c r="C49" s="187"/>
      <c r="D49" s="187"/>
      <c r="E49" s="187"/>
      <c r="F49" s="187"/>
      <c r="G49" s="658" t="s">
        <v>140</v>
      </c>
      <c r="H49" s="658"/>
      <c r="I49" s="658"/>
      <c r="J49" s="658"/>
      <c r="K49" s="278"/>
      <c r="L49" s="211">
        <v>1339</v>
      </c>
      <c r="M49" s="211">
        <v>1320</v>
      </c>
      <c r="N49" s="211">
        <v>66</v>
      </c>
      <c r="O49" s="211">
        <v>60</v>
      </c>
      <c r="P49" s="211">
        <v>61</v>
      </c>
      <c r="Q49" s="211">
        <v>41</v>
      </c>
      <c r="R49" s="211">
        <v>61</v>
      </c>
      <c r="S49" s="211">
        <v>54</v>
      </c>
      <c r="T49" s="211">
        <v>55</v>
      </c>
      <c r="U49" s="211">
        <v>50</v>
      </c>
      <c r="V49" s="191"/>
    </row>
    <row r="50" spans="2:23" ht="11.1" customHeight="1">
      <c r="B50" s="182"/>
      <c r="C50" s="187"/>
      <c r="D50" s="187"/>
      <c r="E50" s="187"/>
      <c r="F50" s="187"/>
      <c r="G50" s="658" t="s">
        <v>141</v>
      </c>
      <c r="H50" s="658"/>
      <c r="I50" s="658"/>
      <c r="J50" s="658"/>
      <c r="K50" s="278"/>
      <c r="L50" s="211">
        <v>1142</v>
      </c>
      <c r="M50" s="211">
        <v>1229</v>
      </c>
      <c r="N50" s="211">
        <v>62</v>
      </c>
      <c r="O50" s="211">
        <v>78</v>
      </c>
      <c r="P50" s="211">
        <v>63</v>
      </c>
      <c r="Q50" s="211">
        <v>52</v>
      </c>
      <c r="R50" s="211">
        <v>63</v>
      </c>
      <c r="S50" s="211">
        <v>69</v>
      </c>
      <c r="T50" s="211">
        <v>60</v>
      </c>
      <c r="U50" s="211">
        <v>50</v>
      </c>
      <c r="V50" s="191"/>
    </row>
    <row r="51" spans="2:23" ht="11.1" customHeight="1">
      <c r="B51" s="182"/>
      <c r="C51" s="187"/>
      <c r="D51" s="187"/>
      <c r="E51" s="187"/>
      <c r="F51" s="187"/>
      <c r="G51" s="658" t="s">
        <v>145</v>
      </c>
      <c r="H51" s="658"/>
      <c r="I51" s="658"/>
      <c r="J51" s="658"/>
      <c r="K51" s="278"/>
      <c r="L51" s="211">
        <v>1547</v>
      </c>
      <c r="M51" s="211">
        <v>1561</v>
      </c>
      <c r="N51" s="211">
        <v>88</v>
      </c>
      <c r="O51" s="211">
        <v>86</v>
      </c>
      <c r="P51" s="211">
        <v>123</v>
      </c>
      <c r="Q51" s="211">
        <v>100</v>
      </c>
      <c r="R51" s="211">
        <v>120</v>
      </c>
      <c r="S51" s="211">
        <v>113</v>
      </c>
      <c r="T51" s="211">
        <v>91</v>
      </c>
      <c r="U51" s="211">
        <v>100</v>
      </c>
      <c r="V51" s="191"/>
    </row>
    <row r="52" spans="2:23" ht="11.1" customHeight="1">
      <c r="B52" s="182"/>
      <c r="C52" s="187"/>
      <c r="D52" s="187"/>
      <c r="E52" s="187"/>
      <c r="F52" s="187"/>
      <c r="G52" s="658" t="s">
        <v>148</v>
      </c>
      <c r="H52" s="658"/>
      <c r="I52" s="658"/>
      <c r="J52" s="658"/>
      <c r="K52" s="278"/>
      <c r="L52" s="211">
        <v>1630</v>
      </c>
      <c r="M52" s="211">
        <v>1591</v>
      </c>
      <c r="N52" s="211">
        <v>85</v>
      </c>
      <c r="O52" s="211">
        <v>69</v>
      </c>
      <c r="P52" s="211">
        <v>79</v>
      </c>
      <c r="Q52" s="211">
        <v>95</v>
      </c>
      <c r="R52" s="211">
        <v>104</v>
      </c>
      <c r="S52" s="211">
        <v>96</v>
      </c>
      <c r="T52" s="211">
        <v>60</v>
      </c>
      <c r="U52" s="211">
        <v>77</v>
      </c>
      <c r="V52" s="191"/>
    </row>
    <row r="53" spans="2:23" ht="11.1" customHeight="1">
      <c r="B53" s="182"/>
      <c r="C53" s="187"/>
      <c r="D53" s="187"/>
      <c r="E53" s="187"/>
      <c r="F53" s="187"/>
      <c r="G53" s="658" t="s">
        <v>151</v>
      </c>
      <c r="H53" s="658"/>
      <c r="I53" s="658"/>
      <c r="J53" s="658"/>
      <c r="K53" s="278"/>
      <c r="L53" s="211">
        <v>1275</v>
      </c>
      <c r="M53" s="211">
        <v>1226</v>
      </c>
      <c r="N53" s="211">
        <v>109</v>
      </c>
      <c r="O53" s="211">
        <v>92</v>
      </c>
      <c r="P53" s="211">
        <v>61</v>
      </c>
      <c r="Q53" s="211">
        <v>81</v>
      </c>
      <c r="R53" s="211">
        <v>51</v>
      </c>
      <c r="S53" s="211">
        <v>60</v>
      </c>
      <c r="T53" s="211">
        <v>64</v>
      </c>
      <c r="U53" s="211">
        <v>48</v>
      </c>
      <c r="V53" s="191"/>
    </row>
    <row r="54" spans="2:23" ht="11.1" customHeight="1">
      <c r="B54" s="182"/>
      <c r="C54" s="187"/>
      <c r="D54" s="187"/>
      <c r="E54" s="187"/>
      <c r="F54" s="187"/>
      <c r="G54" s="658" t="s">
        <v>152</v>
      </c>
      <c r="H54" s="658"/>
      <c r="I54" s="658"/>
      <c r="J54" s="658"/>
      <c r="K54" s="278"/>
      <c r="L54" s="211">
        <v>1410</v>
      </c>
      <c r="M54" s="211">
        <v>1341</v>
      </c>
      <c r="N54" s="211">
        <v>76</v>
      </c>
      <c r="O54" s="211">
        <v>68</v>
      </c>
      <c r="P54" s="211">
        <v>69</v>
      </c>
      <c r="Q54" s="211">
        <v>66</v>
      </c>
      <c r="R54" s="211">
        <v>76</v>
      </c>
      <c r="S54" s="211">
        <v>77</v>
      </c>
      <c r="T54" s="211">
        <v>75</v>
      </c>
      <c r="U54" s="211">
        <v>67</v>
      </c>
      <c r="V54" s="191"/>
    </row>
    <row r="55" spans="2:23" ht="8.25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279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191"/>
    </row>
    <row r="56" spans="2:23" s="184" customFormat="1" ht="11.1" customHeight="1">
      <c r="B56" s="185"/>
      <c r="C56" s="659" t="s">
        <v>169</v>
      </c>
      <c r="D56" s="659"/>
      <c r="E56" s="659"/>
      <c r="F56" s="659"/>
      <c r="G56" s="659"/>
      <c r="H56" s="659"/>
      <c r="I56" s="659"/>
      <c r="J56" s="659"/>
      <c r="K56" s="277"/>
      <c r="L56" s="210">
        <v>12957</v>
      </c>
      <c r="M56" s="210">
        <v>12334</v>
      </c>
      <c r="N56" s="210">
        <v>452</v>
      </c>
      <c r="O56" s="210">
        <v>498</v>
      </c>
      <c r="P56" s="210">
        <v>468</v>
      </c>
      <c r="Q56" s="210">
        <v>374</v>
      </c>
      <c r="R56" s="210">
        <v>438</v>
      </c>
      <c r="S56" s="210">
        <v>444</v>
      </c>
      <c r="T56" s="210">
        <v>556</v>
      </c>
      <c r="U56" s="210">
        <v>478</v>
      </c>
      <c r="V56" s="201"/>
      <c r="W56" s="66"/>
    </row>
    <row r="57" spans="2:23" ht="11.1" customHeight="1">
      <c r="B57" s="182"/>
      <c r="C57" s="187"/>
      <c r="D57" s="187"/>
      <c r="E57" s="187"/>
      <c r="F57" s="187"/>
      <c r="G57" s="658" t="s">
        <v>140</v>
      </c>
      <c r="H57" s="658"/>
      <c r="I57" s="658"/>
      <c r="J57" s="658"/>
      <c r="K57" s="278"/>
      <c r="L57" s="211">
        <v>2288</v>
      </c>
      <c r="M57" s="211">
        <v>2282</v>
      </c>
      <c r="N57" s="211">
        <v>66</v>
      </c>
      <c r="O57" s="211">
        <v>75</v>
      </c>
      <c r="P57" s="211">
        <v>66</v>
      </c>
      <c r="Q57" s="211">
        <v>58</v>
      </c>
      <c r="R57" s="211">
        <v>73</v>
      </c>
      <c r="S57" s="211">
        <v>65</v>
      </c>
      <c r="T57" s="211">
        <v>61</v>
      </c>
      <c r="U57" s="211">
        <v>77</v>
      </c>
      <c r="V57" s="191"/>
    </row>
    <row r="58" spans="2:23" ht="11.1" customHeight="1">
      <c r="B58" s="182"/>
      <c r="C58" s="187"/>
      <c r="D58" s="187"/>
      <c r="E58" s="187"/>
      <c r="F58" s="187"/>
      <c r="G58" s="658" t="s">
        <v>141</v>
      </c>
      <c r="H58" s="658"/>
      <c r="I58" s="658"/>
      <c r="J58" s="658"/>
      <c r="K58" s="278"/>
      <c r="L58" s="211">
        <v>2924</v>
      </c>
      <c r="M58" s="211">
        <v>2969</v>
      </c>
      <c r="N58" s="211">
        <v>174</v>
      </c>
      <c r="O58" s="211">
        <v>196</v>
      </c>
      <c r="P58" s="211">
        <v>163</v>
      </c>
      <c r="Q58" s="211">
        <v>143</v>
      </c>
      <c r="R58" s="211">
        <v>106</v>
      </c>
      <c r="S58" s="211">
        <v>143</v>
      </c>
      <c r="T58" s="211">
        <v>133</v>
      </c>
      <c r="U58" s="211">
        <v>111</v>
      </c>
      <c r="V58" s="191"/>
    </row>
    <row r="59" spans="2:23" ht="11.1" customHeight="1">
      <c r="B59" s="182"/>
      <c r="C59" s="187"/>
      <c r="D59" s="187"/>
      <c r="E59" s="187"/>
      <c r="F59" s="187"/>
      <c r="G59" s="658" t="s">
        <v>145</v>
      </c>
      <c r="H59" s="658"/>
      <c r="I59" s="658"/>
      <c r="J59" s="658"/>
      <c r="K59" s="278"/>
      <c r="L59" s="211">
        <v>1258</v>
      </c>
      <c r="M59" s="211">
        <v>1282</v>
      </c>
      <c r="N59" s="211">
        <v>43</v>
      </c>
      <c r="O59" s="211">
        <v>50</v>
      </c>
      <c r="P59" s="211">
        <v>45</v>
      </c>
      <c r="Q59" s="211">
        <v>34</v>
      </c>
      <c r="R59" s="211">
        <v>50</v>
      </c>
      <c r="S59" s="211">
        <v>59</v>
      </c>
      <c r="T59" s="211">
        <v>52</v>
      </c>
      <c r="U59" s="211">
        <v>45</v>
      </c>
      <c r="V59" s="191"/>
    </row>
    <row r="60" spans="2:23" ht="11.1" customHeight="1">
      <c r="B60" s="182"/>
      <c r="C60" s="187"/>
      <c r="D60" s="187"/>
      <c r="E60" s="187"/>
      <c r="F60" s="187"/>
      <c r="G60" s="658" t="s">
        <v>148</v>
      </c>
      <c r="H60" s="658"/>
      <c r="I60" s="658"/>
      <c r="J60" s="658"/>
      <c r="K60" s="278"/>
      <c r="L60" s="211">
        <v>922</v>
      </c>
      <c r="M60" s="211">
        <v>75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62</v>
      </c>
      <c r="U60" s="211">
        <v>3</v>
      </c>
      <c r="V60" s="191"/>
      <c r="W60" s="51"/>
    </row>
    <row r="61" spans="2:23" ht="11.1" customHeight="1">
      <c r="B61" s="182"/>
      <c r="C61" s="187"/>
      <c r="D61" s="187"/>
      <c r="E61" s="187"/>
      <c r="F61" s="187"/>
      <c r="G61" s="658" t="s">
        <v>151</v>
      </c>
      <c r="H61" s="658"/>
      <c r="I61" s="658"/>
      <c r="J61" s="658"/>
      <c r="K61" s="278"/>
      <c r="L61" s="211">
        <v>1194</v>
      </c>
      <c r="M61" s="211">
        <v>1123</v>
      </c>
      <c r="N61" s="211">
        <v>42</v>
      </c>
      <c r="O61" s="211">
        <v>44</v>
      </c>
      <c r="P61" s="211">
        <v>47</v>
      </c>
      <c r="Q61" s="211">
        <v>30</v>
      </c>
      <c r="R61" s="211">
        <v>58</v>
      </c>
      <c r="S61" s="211">
        <v>51</v>
      </c>
      <c r="T61" s="211">
        <v>69</v>
      </c>
      <c r="U61" s="211">
        <v>53</v>
      </c>
      <c r="V61" s="191"/>
      <c r="W61" s="51"/>
    </row>
    <row r="62" spans="2:23" ht="11.1" customHeight="1">
      <c r="B62" s="182"/>
      <c r="C62" s="187"/>
      <c r="D62" s="187"/>
      <c r="E62" s="187"/>
      <c r="F62" s="187"/>
      <c r="G62" s="658" t="s">
        <v>152</v>
      </c>
      <c r="H62" s="658"/>
      <c r="I62" s="658"/>
      <c r="J62" s="658"/>
      <c r="K62" s="278"/>
      <c r="L62" s="211">
        <v>1197</v>
      </c>
      <c r="M62" s="211">
        <v>1421</v>
      </c>
      <c r="N62" s="211">
        <v>24</v>
      </c>
      <c r="O62" s="211">
        <v>28</v>
      </c>
      <c r="P62" s="211">
        <v>36</v>
      </c>
      <c r="Q62" s="211">
        <v>25</v>
      </c>
      <c r="R62" s="211">
        <v>45</v>
      </c>
      <c r="S62" s="211">
        <v>27</v>
      </c>
      <c r="T62" s="211">
        <v>42</v>
      </c>
      <c r="U62" s="211">
        <v>53</v>
      </c>
      <c r="V62" s="191"/>
    </row>
    <row r="63" spans="2:23" ht="11.1" customHeight="1">
      <c r="B63" s="182"/>
      <c r="C63" s="187"/>
      <c r="D63" s="187"/>
      <c r="E63" s="187"/>
      <c r="F63" s="187"/>
      <c r="G63" s="658" t="s">
        <v>170</v>
      </c>
      <c r="H63" s="658"/>
      <c r="I63" s="658"/>
      <c r="J63" s="658"/>
      <c r="K63" s="278"/>
      <c r="L63" s="211">
        <v>1379</v>
      </c>
      <c r="M63" s="211">
        <v>1357</v>
      </c>
      <c r="N63" s="211">
        <v>47</v>
      </c>
      <c r="O63" s="211">
        <v>49</v>
      </c>
      <c r="P63" s="211">
        <v>52</v>
      </c>
      <c r="Q63" s="211">
        <v>45</v>
      </c>
      <c r="R63" s="211">
        <v>57</v>
      </c>
      <c r="S63" s="211">
        <v>50</v>
      </c>
      <c r="T63" s="211">
        <v>61</v>
      </c>
      <c r="U63" s="211">
        <v>69</v>
      </c>
      <c r="V63" s="191"/>
    </row>
    <row r="64" spans="2:23" ht="11.1" customHeight="1">
      <c r="B64" s="182"/>
      <c r="C64" s="187"/>
      <c r="D64" s="187"/>
      <c r="E64" s="187"/>
      <c r="F64" s="187"/>
      <c r="G64" s="658" t="s">
        <v>171</v>
      </c>
      <c r="H64" s="658"/>
      <c r="I64" s="658"/>
      <c r="J64" s="658"/>
      <c r="K64" s="278"/>
      <c r="L64" s="211">
        <v>1795</v>
      </c>
      <c r="M64" s="211">
        <v>1825</v>
      </c>
      <c r="N64" s="211">
        <v>56</v>
      </c>
      <c r="O64" s="211">
        <v>56</v>
      </c>
      <c r="P64" s="211">
        <v>59</v>
      </c>
      <c r="Q64" s="211">
        <v>39</v>
      </c>
      <c r="R64" s="211">
        <v>49</v>
      </c>
      <c r="S64" s="211">
        <v>49</v>
      </c>
      <c r="T64" s="211">
        <v>76</v>
      </c>
      <c r="U64" s="211">
        <v>67</v>
      </c>
      <c r="V64" s="191"/>
    </row>
    <row r="65" spans="2:23" ht="8.25" customHeight="1">
      <c r="B65" s="182"/>
      <c r="C65" s="182"/>
      <c r="D65" s="182"/>
      <c r="E65" s="182"/>
      <c r="F65" s="182"/>
      <c r="G65" s="182"/>
      <c r="H65" s="182"/>
      <c r="I65" s="182"/>
      <c r="J65" s="182"/>
      <c r="K65" s="279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191"/>
    </row>
    <row r="66" spans="2:23" s="184" customFormat="1" ht="11.1" customHeight="1">
      <c r="B66" s="185"/>
      <c r="C66" s="659" t="s">
        <v>172</v>
      </c>
      <c r="D66" s="659"/>
      <c r="E66" s="659"/>
      <c r="F66" s="659"/>
      <c r="G66" s="659"/>
      <c r="H66" s="659"/>
      <c r="I66" s="659"/>
      <c r="J66" s="659"/>
      <c r="K66" s="277"/>
      <c r="L66" s="210">
        <v>14226</v>
      </c>
      <c r="M66" s="210">
        <v>14380</v>
      </c>
      <c r="N66" s="210">
        <v>759</v>
      </c>
      <c r="O66" s="210">
        <v>725</v>
      </c>
      <c r="P66" s="210">
        <v>789</v>
      </c>
      <c r="Q66" s="210">
        <v>706</v>
      </c>
      <c r="R66" s="210">
        <v>761</v>
      </c>
      <c r="S66" s="210">
        <v>723</v>
      </c>
      <c r="T66" s="210">
        <v>783</v>
      </c>
      <c r="U66" s="210">
        <v>719</v>
      </c>
      <c r="V66" s="201"/>
      <c r="W66" s="66"/>
    </row>
    <row r="67" spans="2:23" ht="11.1" customHeight="1">
      <c r="B67" s="182"/>
      <c r="C67" s="187"/>
      <c r="D67" s="187"/>
      <c r="E67" s="187"/>
      <c r="F67" s="187"/>
      <c r="G67" s="658" t="s">
        <v>140</v>
      </c>
      <c r="H67" s="658"/>
      <c r="I67" s="658"/>
      <c r="J67" s="658"/>
      <c r="K67" s="278"/>
      <c r="L67" s="211">
        <v>2371</v>
      </c>
      <c r="M67" s="211">
        <v>2476</v>
      </c>
      <c r="N67" s="211">
        <v>83</v>
      </c>
      <c r="O67" s="211">
        <v>92</v>
      </c>
      <c r="P67" s="211">
        <v>101</v>
      </c>
      <c r="Q67" s="211">
        <v>103</v>
      </c>
      <c r="R67" s="211">
        <v>133</v>
      </c>
      <c r="S67" s="211">
        <v>116</v>
      </c>
      <c r="T67" s="211">
        <v>128</v>
      </c>
      <c r="U67" s="211">
        <v>123</v>
      </c>
      <c r="V67" s="191"/>
    </row>
    <row r="68" spans="2:23" ht="11.1" customHeight="1">
      <c r="B68" s="182"/>
      <c r="C68" s="187"/>
      <c r="D68" s="187"/>
      <c r="E68" s="187"/>
      <c r="F68" s="187"/>
      <c r="G68" s="658" t="s">
        <v>141</v>
      </c>
      <c r="H68" s="658"/>
      <c r="I68" s="658"/>
      <c r="J68" s="658"/>
      <c r="K68" s="278"/>
      <c r="L68" s="211">
        <v>3335</v>
      </c>
      <c r="M68" s="211">
        <v>3466</v>
      </c>
      <c r="N68" s="211">
        <v>139</v>
      </c>
      <c r="O68" s="211">
        <v>128</v>
      </c>
      <c r="P68" s="211">
        <v>153</v>
      </c>
      <c r="Q68" s="211">
        <v>121</v>
      </c>
      <c r="R68" s="211">
        <v>136</v>
      </c>
      <c r="S68" s="211">
        <v>139</v>
      </c>
      <c r="T68" s="211">
        <v>156</v>
      </c>
      <c r="U68" s="211">
        <v>148</v>
      </c>
      <c r="V68" s="191"/>
    </row>
    <row r="69" spans="2:23" ht="11.1" customHeight="1">
      <c r="B69" s="182"/>
      <c r="C69" s="187"/>
      <c r="D69" s="187"/>
      <c r="E69" s="187"/>
      <c r="F69" s="187"/>
      <c r="G69" s="658" t="s">
        <v>145</v>
      </c>
      <c r="H69" s="658"/>
      <c r="I69" s="658"/>
      <c r="J69" s="658"/>
      <c r="K69" s="278"/>
      <c r="L69" s="211">
        <v>3108</v>
      </c>
      <c r="M69" s="211">
        <v>3008</v>
      </c>
      <c r="N69" s="211">
        <v>215</v>
      </c>
      <c r="O69" s="211">
        <v>216</v>
      </c>
      <c r="P69" s="211">
        <v>193</v>
      </c>
      <c r="Q69" s="211">
        <v>184</v>
      </c>
      <c r="R69" s="211">
        <v>185</v>
      </c>
      <c r="S69" s="211">
        <v>169</v>
      </c>
      <c r="T69" s="211">
        <v>186</v>
      </c>
      <c r="U69" s="211">
        <v>171</v>
      </c>
      <c r="V69" s="191"/>
    </row>
    <row r="70" spans="2:23" ht="11.1" customHeight="1">
      <c r="B70" s="182"/>
      <c r="C70" s="187"/>
      <c r="D70" s="187"/>
      <c r="E70" s="187"/>
      <c r="F70" s="187"/>
      <c r="G70" s="658" t="s">
        <v>148</v>
      </c>
      <c r="H70" s="658"/>
      <c r="I70" s="658"/>
      <c r="J70" s="658"/>
      <c r="K70" s="278"/>
      <c r="L70" s="211">
        <v>3424</v>
      </c>
      <c r="M70" s="211">
        <v>3363</v>
      </c>
      <c r="N70" s="211">
        <v>217</v>
      </c>
      <c r="O70" s="211">
        <v>190</v>
      </c>
      <c r="P70" s="211">
        <v>212</v>
      </c>
      <c r="Q70" s="211">
        <v>175</v>
      </c>
      <c r="R70" s="211">
        <v>197</v>
      </c>
      <c r="S70" s="211">
        <v>184</v>
      </c>
      <c r="T70" s="211">
        <v>200</v>
      </c>
      <c r="U70" s="211">
        <v>160</v>
      </c>
      <c r="V70" s="191"/>
    </row>
    <row r="71" spans="2:23" ht="11.1" customHeight="1">
      <c r="B71" s="182"/>
      <c r="C71" s="187"/>
      <c r="D71" s="187"/>
      <c r="E71" s="187"/>
      <c r="F71" s="187"/>
      <c r="G71" s="658" t="s">
        <v>151</v>
      </c>
      <c r="H71" s="658"/>
      <c r="I71" s="658"/>
      <c r="J71" s="658"/>
      <c r="K71" s="278"/>
      <c r="L71" s="211">
        <v>1988</v>
      </c>
      <c r="M71" s="211">
        <v>2067</v>
      </c>
      <c r="N71" s="211">
        <v>105</v>
      </c>
      <c r="O71" s="211">
        <v>99</v>
      </c>
      <c r="P71" s="211">
        <v>130</v>
      </c>
      <c r="Q71" s="211">
        <v>123</v>
      </c>
      <c r="R71" s="211">
        <v>110</v>
      </c>
      <c r="S71" s="211">
        <v>115</v>
      </c>
      <c r="T71" s="211">
        <v>113</v>
      </c>
      <c r="U71" s="211">
        <v>117</v>
      </c>
      <c r="V71" s="191"/>
    </row>
    <row r="72" spans="2:23" ht="8.25" customHeight="1">
      <c r="B72" s="182"/>
      <c r="C72" s="187"/>
      <c r="D72" s="187"/>
      <c r="E72" s="187"/>
      <c r="F72" s="187"/>
      <c r="G72" s="187"/>
      <c r="H72" s="187"/>
      <c r="I72" s="187"/>
      <c r="J72" s="187"/>
      <c r="K72" s="278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191"/>
    </row>
    <row r="73" spans="2:23" s="184" customFormat="1" ht="11.1" customHeight="1">
      <c r="B73" s="185"/>
      <c r="C73" s="659" t="s">
        <v>173</v>
      </c>
      <c r="D73" s="659"/>
      <c r="E73" s="659"/>
      <c r="F73" s="659"/>
      <c r="G73" s="659"/>
      <c r="H73" s="659"/>
      <c r="I73" s="659"/>
      <c r="J73" s="659"/>
      <c r="K73" s="277"/>
      <c r="L73" s="210">
        <v>13626</v>
      </c>
      <c r="M73" s="210">
        <v>15302</v>
      </c>
      <c r="N73" s="210">
        <v>504</v>
      </c>
      <c r="O73" s="210">
        <v>473</v>
      </c>
      <c r="P73" s="210">
        <v>480</v>
      </c>
      <c r="Q73" s="210">
        <v>469</v>
      </c>
      <c r="R73" s="210">
        <v>598</v>
      </c>
      <c r="S73" s="210">
        <v>525</v>
      </c>
      <c r="T73" s="210">
        <v>670</v>
      </c>
      <c r="U73" s="210">
        <v>598</v>
      </c>
      <c r="V73" s="201"/>
      <c r="W73" s="66"/>
    </row>
    <row r="74" spans="2:23" ht="11.1" customHeight="1">
      <c r="B74" s="182"/>
      <c r="C74" s="187"/>
      <c r="D74" s="187"/>
      <c r="E74" s="187"/>
      <c r="F74" s="187"/>
      <c r="G74" s="658" t="s">
        <v>140</v>
      </c>
      <c r="H74" s="658"/>
      <c r="I74" s="658"/>
      <c r="J74" s="658"/>
      <c r="K74" s="278"/>
      <c r="L74" s="211">
        <v>1348</v>
      </c>
      <c r="M74" s="211">
        <v>1534</v>
      </c>
      <c r="N74" s="211">
        <v>44</v>
      </c>
      <c r="O74" s="211">
        <v>36</v>
      </c>
      <c r="P74" s="211">
        <v>30</v>
      </c>
      <c r="Q74" s="211">
        <v>21</v>
      </c>
      <c r="R74" s="211">
        <v>26</v>
      </c>
      <c r="S74" s="211">
        <v>19</v>
      </c>
      <c r="T74" s="211">
        <v>29</v>
      </c>
      <c r="U74" s="211">
        <v>20</v>
      </c>
      <c r="V74" s="191"/>
    </row>
    <row r="75" spans="2:23" ht="11.1" customHeight="1">
      <c r="B75" s="182"/>
      <c r="C75" s="187"/>
      <c r="D75" s="187"/>
      <c r="E75" s="187"/>
      <c r="F75" s="187"/>
      <c r="G75" s="658" t="s">
        <v>141</v>
      </c>
      <c r="H75" s="658"/>
      <c r="I75" s="658"/>
      <c r="J75" s="658"/>
      <c r="K75" s="278"/>
      <c r="L75" s="211">
        <v>2761</v>
      </c>
      <c r="M75" s="211">
        <v>3289</v>
      </c>
      <c r="N75" s="211">
        <v>91</v>
      </c>
      <c r="O75" s="211">
        <v>85</v>
      </c>
      <c r="P75" s="211">
        <v>121</v>
      </c>
      <c r="Q75" s="211">
        <v>95</v>
      </c>
      <c r="R75" s="211">
        <v>148</v>
      </c>
      <c r="S75" s="211">
        <v>137</v>
      </c>
      <c r="T75" s="211">
        <v>185</v>
      </c>
      <c r="U75" s="211">
        <v>187</v>
      </c>
      <c r="V75" s="191"/>
    </row>
    <row r="76" spans="2:23" ht="11.1" customHeight="1">
      <c r="B76" s="182"/>
      <c r="C76" s="187"/>
      <c r="D76" s="187"/>
      <c r="E76" s="187"/>
      <c r="F76" s="187"/>
      <c r="G76" s="658" t="s">
        <v>145</v>
      </c>
      <c r="H76" s="658"/>
      <c r="I76" s="658"/>
      <c r="J76" s="658"/>
      <c r="K76" s="278"/>
      <c r="L76" s="211">
        <v>4455</v>
      </c>
      <c r="M76" s="211">
        <v>4844</v>
      </c>
      <c r="N76" s="211">
        <v>161</v>
      </c>
      <c r="O76" s="211">
        <v>180</v>
      </c>
      <c r="P76" s="211">
        <v>168</v>
      </c>
      <c r="Q76" s="211">
        <v>181</v>
      </c>
      <c r="R76" s="211">
        <v>178</v>
      </c>
      <c r="S76" s="211">
        <v>185</v>
      </c>
      <c r="T76" s="211">
        <v>208</v>
      </c>
      <c r="U76" s="211">
        <v>206</v>
      </c>
      <c r="V76" s="191"/>
    </row>
    <row r="77" spans="2:23" ht="11.1" customHeight="1">
      <c r="B77" s="182"/>
      <c r="C77" s="187"/>
      <c r="D77" s="187"/>
      <c r="E77" s="187"/>
      <c r="F77" s="187"/>
      <c r="G77" s="658" t="s">
        <v>148</v>
      </c>
      <c r="H77" s="658"/>
      <c r="I77" s="658"/>
      <c r="J77" s="658"/>
      <c r="K77" s="278"/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191"/>
    </row>
    <row r="78" spans="2:23" ht="11.1" customHeight="1">
      <c r="B78" s="182"/>
      <c r="C78" s="187"/>
      <c r="D78" s="187"/>
      <c r="E78" s="187"/>
      <c r="F78" s="187"/>
      <c r="G78" s="658" t="s">
        <v>151</v>
      </c>
      <c r="H78" s="658"/>
      <c r="I78" s="658"/>
      <c r="J78" s="658"/>
      <c r="K78" s="278"/>
      <c r="L78" s="211">
        <v>1624</v>
      </c>
      <c r="M78" s="211">
        <v>1926</v>
      </c>
      <c r="N78" s="211">
        <v>51</v>
      </c>
      <c r="O78" s="211">
        <v>55</v>
      </c>
      <c r="P78" s="211">
        <v>48</v>
      </c>
      <c r="Q78" s="211">
        <v>50</v>
      </c>
      <c r="R78" s="211">
        <v>92</v>
      </c>
      <c r="S78" s="211">
        <v>61</v>
      </c>
      <c r="T78" s="211">
        <v>78</v>
      </c>
      <c r="U78" s="211">
        <v>63</v>
      </c>
      <c r="V78" s="191"/>
    </row>
    <row r="79" spans="2:23" ht="11.1" customHeight="1">
      <c r="B79" s="182"/>
      <c r="C79" s="187"/>
      <c r="D79" s="187"/>
      <c r="E79" s="187"/>
      <c r="F79" s="187"/>
      <c r="G79" s="658" t="s">
        <v>152</v>
      </c>
      <c r="H79" s="658"/>
      <c r="I79" s="658"/>
      <c r="J79" s="658"/>
      <c r="K79" s="278"/>
      <c r="L79" s="211">
        <v>526</v>
      </c>
      <c r="M79" s="211">
        <v>621</v>
      </c>
      <c r="N79" s="211">
        <v>22</v>
      </c>
      <c r="O79" s="211">
        <v>13</v>
      </c>
      <c r="P79" s="211">
        <v>12</v>
      </c>
      <c r="Q79" s="211">
        <v>18</v>
      </c>
      <c r="R79" s="211">
        <v>22</v>
      </c>
      <c r="S79" s="211">
        <v>13</v>
      </c>
      <c r="T79" s="211">
        <v>23</v>
      </c>
      <c r="U79" s="211">
        <v>20</v>
      </c>
      <c r="V79" s="191"/>
    </row>
    <row r="80" spans="2:23" ht="11.1" customHeight="1">
      <c r="B80" s="182"/>
      <c r="C80" s="187"/>
      <c r="D80" s="187"/>
      <c r="E80" s="187"/>
      <c r="F80" s="187"/>
      <c r="G80" s="658" t="s">
        <v>170</v>
      </c>
      <c r="H80" s="658"/>
      <c r="I80" s="658"/>
      <c r="J80" s="658"/>
      <c r="K80" s="278"/>
      <c r="L80" s="211">
        <v>2912</v>
      </c>
      <c r="M80" s="211">
        <v>3088</v>
      </c>
      <c r="N80" s="211">
        <v>135</v>
      </c>
      <c r="O80" s="211">
        <v>104</v>
      </c>
      <c r="P80" s="211">
        <v>101</v>
      </c>
      <c r="Q80" s="211">
        <v>104</v>
      </c>
      <c r="R80" s="211">
        <v>132</v>
      </c>
      <c r="S80" s="211">
        <v>110</v>
      </c>
      <c r="T80" s="211">
        <v>147</v>
      </c>
      <c r="U80" s="211">
        <v>102</v>
      </c>
      <c r="V80" s="191"/>
    </row>
    <row r="81" spans="2:22" ht="5.25" customHeight="1">
      <c r="B81" s="189"/>
      <c r="C81" s="190"/>
      <c r="D81" s="190"/>
      <c r="E81" s="190"/>
      <c r="F81" s="197"/>
      <c r="G81" s="189"/>
      <c r="H81" s="189"/>
      <c r="I81" s="189"/>
      <c r="J81" s="189"/>
      <c r="K81" s="283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81"/>
    </row>
    <row r="82" spans="2:22" ht="11.1" customHeight="1"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</row>
  </sheetData>
  <mergeCells count="70">
    <mergeCell ref="G16:J16"/>
    <mergeCell ref="A1:L2"/>
    <mergeCell ref="B5:U5"/>
    <mergeCell ref="B6:U6"/>
    <mergeCell ref="B8:K9"/>
    <mergeCell ref="L8:M8"/>
    <mergeCell ref="N8:O8"/>
    <mergeCell ref="P8:Q8"/>
    <mergeCell ref="R8:S8"/>
    <mergeCell ref="T8:U8"/>
    <mergeCell ref="C11:J11"/>
    <mergeCell ref="G12:J12"/>
    <mergeCell ref="G13:J13"/>
    <mergeCell ref="G14:J14"/>
    <mergeCell ref="G15:J15"/>
    <mergeCell ref="G31:J31"/>
    <mergeCell ref="C18:J18"/>
    <mergeCell ref="G19:J19"/>
    <mergeCell ref="G20:J20"/>
    <mergeCell ref="C22:J22"/>
    <mergeCell ref="G23:J23"/>
    <mergeCell ref="G24:J24"/>
    <mergeCell ref="G25:J25"/>
    <mergeCell ref="G26:J26"/>
    <mergeCell ref="C28:J28"/>
    <mergeCell ref="G29:J29"/>
    <mergeCell ref="G30:J30"/>
    <mergeCell ref="G45:J45"/>
    <mergeCell ref="G32:J32"/>
    <mergeCell ref="C34:J34"/>
    <mergeCell ref="G35:J35"/>
    <mergeCell ref="G36:J36"/>
    <mergeCell ref="G37:J37"/>
    <mergeCell ref="G38:J38"/>
    <mergeCell ref="C40:J40"/>
    <mergeCell ref="G41:J41"/>
    <mergeCell ref="G42:J42"/>
    <mergeCell ref="G43:J43"/>
    <mergeCell ref="G44:J44"/>
    <mergeCell ref="G59:J59"/>
    <mergeCell ref="G46:J46"/>
    <mergeCell ref="C48:J48"/>
    <mergeCell ref="G49:J49"/>
    <mergeCell ref="G50:J50"/>
    <mergeCell ref="G51:J51"/>
    <mergeCell ref="G52:J52"/>
    <mergeCell ref="G53:J53"/>
    <mergeCell ref="G54:J54"/>
    <mergeCell ref="C56:J56"/>
    <mergeCell ref="G57:J57"/>
    <mergeCell ref="G58:J58"/>
    <mergeCell ref="C73:J73"/>
    <mergeCell ref="G60:J60"/>
    <mergeCell ref="G61:J61"/>
    <mergeCell ref="G62:J62"/>
    <mergeCell ref="G63:J63"/>
    <mergeCell ref="G64:J64"/>
    <mergeCell ref="C66:J66"/>
    <mergeCell ref="G67:J67"/>
    <mergeCell ref="G68:J68"/>
    <mergeCell ref="G69:J69"/>
    <mergeCell ref="G70:J70"/>
    <mergeCell ref="G71:J71"/>
    <mergeCell ref="G80:J80"/>
    <mergeCell ref="G74:J74"/>
    <mergeCell ref="G75:J75"/>
    <mergeCell ref="G76:J76"/>
    <mergeCell ref="G77:J77"/>
    <mergeCell ref="G78:J78"/>
    <mergeCell ref="G79:J7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2"/>
  <sheetViews>
    <sheetView view="pageBreakPreview" zoomScaleNormal="100" zoomScaleSheetLayoutView="100" workbookViewId="0"/>
  </sheetViews>
  <sheetFormatPr defaultRowHeight="11.25"/>
  <cols>
    <col min="1" max="1" width="1" style="177" customWidth="1"/>
    <col min="2" max="13" width="6.875" style="177" customWidth="1"/>
    <col min="14" max="24" width="1.625" style="177" customWidth="1"/>
    <col min="25" max="26" width="9" style="46"/>
    <col min="27" max="16384" width="9" style="177"/>
  </cols>
  <sheetData>
    <row r="1" spans="1:63" customFormat="1" ht="13.5" customHeight="1">
      <c r="M1" s="470">
        <f>'30'!A1+1</f>
        <v>31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"/>
      <c r="Z1" s="46"/>
      <c r="AA1" s="46"/>
      <c r="AB1" s="46"/>
      <c r="AI1" s="18"/>
      <c r="AJ1" s="18"/>
      <c r="AK1" s="18"/>
      <c r="AL1" s="18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customFormat="1" ht="13.5" customHeight="1"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"/>
      <c r="Z2" s="46"/>
      <c r="AA2" s="46"/>
      <c r="AB2" s="46"/>
      <c r="AI2" s="18"/>
      <c r="AJ2" s="18"/>
      <c r="AK2" s="18"/>
      <c r="AL2" s="18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ht="11.1" customHeight="1"/>
    <row r="4" spans="1:63" ht="11.1" customHeight="1"/>
    <row r="5" spans="1:63" s="179" customFormat="1" ht="18" customHeight="1">
      <c r="A5" s="209"/>
      <c r="B5" s="650" t="s">
        <v>525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</row>
    <row r="6" spans="1:63" ht="12.95" customHeight="1">
      <c r="A6" s="199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199"/>
    </row>
    <row r="7" spans="1:63" ht="11.1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63" s="46" customFormat="1" ht="15" customHeight="1">
      <c r="B8" s="559" t="s">
        <v>238</v>
      </c>
      <c r="C8" s="560"/>
      <c r="D8" s="560" t="s">
        <v>239</v>
      </c>
      <c r="E8" s="560"/>
      <c r="F8" s="560" t="s">
        <v>240</v>
      </c>
      <c r="G8" s="560"/>
      <c r="H8" s="560" t="s">
        <v>241</v>
      </c>
      <c r="I8" s="560"/>
      <c r="J8" s="560" t="s">
        <v>242</v>
      </c>
      <c r="K8" s="560"/>
      <c r="L8" s="560" t="s">
        <v>243</v>
      </c>
      <c r="M8" s="560"/>
      <c r="N8" s="560" t="s">
        <v>126</v>
      </c>
      <c r="O8" s="560"/>
      <c r="P8" s="560"/>
      <c r="Q8" s="560"/>
      <c r="R8" s="560"/>
      <c r="S8" s="560"/>
      <c r="T8" s="560"/>
      <c r="U8" s="560"/>
      <c r="V8" s="560"/>
      <c r="W8" s="564"/>
      <c r="X8" s="51"/>
    </row>
    <row r="9" spans="1:63" s="46" customFormat="1" ht="15" customHeight="1">
      <c r="B9" s="288" t="s">
        <v>2</v>
      </c>
      <c r="C9" s="289" t="s">
        <v>3</v>
      </c>
      <c r="D9" s="289" t="s">
        <v>2</v>
      </c>
      <c r="E9" s="289" t="s">
        <v>3</v>
      </c>
      <c r="F9" s="289" t="s">
        <v>2</v>
      </c>
      <c r="G9" s="289" t="s">
        <v>3</v>
      </c>
      <c r="H9" s="289" t="s">
        <v>2</v>
      </c>
      <c r="I9" s="289" t="s">
        <v>3</v>
      </c>
      <c r="J9" s="289" t="s">
        <v>2</v>
      </c>
      <c r="K9" s="289" t="s">
        <v>3</v>
      </c>
      <c r="L9" s="289" t="s">
        <v>2</v>
      </c>
      <c r="M9" s="289" t="s">
        <v>3</v>
      </c>
      <c r="N9" s="562"/>
      <c r="O9" s="562"/>
      <c r="P9" s="562"/>
      <c r="Q9" s="562"/>
      <c r="R9" s="562"/>
      <c r="S9" s="562"/>
      <c r="T9" s="562"/>
      <c r="U9" s="562"/>
      <c r="V9" s="562"/>
      <c r="W9" s="652"/>
      <c r="X9" s="51"/>
    </row>
    <row r="10" spans="1:63" ht="5.25" customHeight="1">
      <c r="M10" s="182"/>
      <c r="N10" s="280"/>
      <c r="O10" s="281"/>
      <c r="P10" s="281"/>
      <c r="Q10" s="281"/>
      <c r="R10" s="281"/>
      <c r="S10" s="281"/>
      <c r="T10" s="281"/>
      <c r="U10" s="281"/>
      <c r="V10" s="281"/>
      <c r="W10" s="182"/>
      <c r="X10" s="182"/>
    </row>
    <row r="11" spans="1:63" s="184" customFormat="1" ht="11.1" customHeight="1">
      <c r="A11" s="200"/>
      <c r="B11" s="210">
        <v>560</v>
      </c>
      <c r="C11" s="210">
        <v>640</v>
      </c>
      <c r="D11" s="210">
        <v>752</v>
      </c>
      <c r="E11" s="210">
        <v>786</v>
      </c>
      <c r="F11" s="210">
        <v>850</v>
      </c>
      <c r="G11" s="210">
        <v>817</v>
      </c>
      <c r="H11" s="210">
        <v>908</v>
      </c>
      <c r="I11" s="210">
        <v>803</v>
      </c>
      <c r="J11" s="210">
        <v>818</v>
      </c>
      <c r="K11" s="210">
        <v>824</v>
      </c>
      <c r="L11" s="210">
        <v>785</v>
      </c>
      <c r="M11" s="210">
        <v>639</v>
      </c>
      <c r="N11" s="284"/>
      <c r="O11" s="659" t="s">
        <v>162</v>
      </c>
      <c r="P11" s="659"/>
      <c r="Q11" s="659"/>
      <c r="R11" s="659"/>
      <c r="S11" s="659"/>
      <c r="T11" s="659"/>
      <c r="U11" s="659"/>
      <c r="V11" s="659"/>
      <c r="W11" s="186"/>
      <c r="X11" s="201"/>
      <c r="Y11" s="66"/>
      <c r="Z11" s="66"/>
    </row>
    <row r="12" spans="1:63" ht="11.1" customHeight="1">
      <c r="A12" s="181"/>
      <c r="B12" s="211">
        <v>108</v>
      </c>
      <c r="C12" s="211">
        <v>145</v>
      </c>
      <c r="D12" s="211">
        <v>164</v>
      </c>
      <c r="E12" s="211">
        <v>187</v>
      </c>
      <c r="F12" s="211">
        <v>200</v>
      </c>
      <c r="G12" s="211">
        <v>196</v>
      </c>
      <c r="H12" s="211">
        <v>210</v>
      </c>
      <c r="I12" s="211">
        <v>205</v>
      </c>
      <c r="J12" s="211">
        <v>182</v>
      </c>
      <c r="K12" s="211">
        <v>204</v>
      </c>
      <c r="L12" s="211">
        <v>164</v>
      </c>
      <c r="M12" s="211">
        <v>144</v>
      </c>
      <c r="N12" s="282"/>
      <c r="O12" s="187"/>
      <c r="P12" s="187"/>
      <c r="Q12" s="187"/>
      <c r="R12" s="187"/>
      <c r="S12" s="658" t="s">
        <v>140</v>
      </c>
      <c r="T12" s="658"/>
      <c r="U12" s="658"/>
      <c r="V12" s="658"/>
      <c r="W12" s="187"/>
      <c r="X12" s="191"/>
    </row>
    <row r="13" spans="1:63" ht="11.1" customHeight="1">
      <c r="A13" s="181"/>
      <c r="B13" s="211">
        <v>97</v>
      </c>
      <c r="C13" s="211">
        <v>109</v>
      </c>
      <c r="D13" s="211">
        <v>162</v>
      </c>
      <c r="E13" s="211">
        <v>153</v>
      </c>
      <c r="F13" s="211">
        <v>180</v>
      </c>
      <c r="G13" s="211">
        <v>157</v>
      </c>
      <c r="H13" s="211">
        <v>181</v>
      </c>
      <c r="I13" s="211">
        <v>158</v>
      </c>
      <c r="J13" s="211">
        <v>159</v>
      </c>
      <c r="K13" s="211">
        <v>152</v>
      </c>
      <c r="L13" s="211">
        <v>158</v>
      </c>
      <c r="M13" s="211">
        <v>124</v>
      </c>
      <c r="N13" s="282"/>
      <c r="O13" s="187"/>
      <c r="P13" s="187"/>
      <c r="Q13" s="187"/>
      <c r="R13" s="187"/>
      <c r="S13" s="658" t="s">
        <v>141</v>
      </c>
      <c r="T13" s="658"/>
      <c r="U13" s="658"/>
      <c r="V13" s="658"/>
      <c r="W13" s="187"/>
      <c r="X13" s="191"/>
    </row>
    <row r="14" spans="1:63" ht="11.1" customHeight="1">
      <c r="A14" s="181"/>
      <c r="B14" s="211">
        <v>143</v>
      </c>
      <c r="C14" s="211">
        <v>192</v>
      </c>
      <c r="D14" s="211">
        <v>171</v>
      </c>
      <c r="E14" s="211">
        <v>220</v>
      </c>
      <c r="F14" s="211">
        <v>194</v>
      </c>
      <c r="G14" s="211">
        <v>217</v>
      </c>
      <c r="H14" s="211">
        <v>226</v>
      </c>
      <c r="I14" s="211">
        <v>193</v>
      </c>
      <c r="J14" s="211">
        <v>188</v>
      </c>
      <c r="K14" s="211">
        <v>210</v>
      </c>
      <c r="L14" s="211">
        <v>191</v>
      </c>
      <c r="M14" s="211">
        <v>167</v>
      </c>
      <c r="N14" s="282"/>
      <c r="O14" s="187"/>
      <c r="P14" s="187"/>
      <c r="Q14" s="187"/>
      <c r="R14" s="187"/>
      <c r="S14" s="658" t="s">
        <v>145</v>
      </c>
      <c r="T14" s="658"/>
      <c r="U14" s="658"/>
      <c r="V14" s="658"/>
      <c r="W14" s="187"/>
      <c r="X14" s="191"/>
    </row>
    <row r="15" spans="1:63" ht="11.1" customHeight="1">
      <c r="A15" s="181"/>
      <c r="B15" s="211">
        <v>150</v>
      </c>
      <c r="C15" s="211">
        <v>153</v>
      </c>
      <c r="D15" s="211">
        <v>153</v>
      </c>
      <c r="E15" s="211">
        <v>126</v>
      </c>
      <c r="F15" s="211">
        <v>150</v>
      </c>
      <c r="G15" s="211">
        <v>153</v>
      </c>
      <c r="H15" s="211">
        <v>171</v>
      </c>
      <c r="I15" s="211">
        <v>161</v>
      </c>
      <c r="J15" s="211">
        <v>178</v>
      </c>
      <c r="K15" s="211">
        <v>148</v>
      </c>
      <c r="L15" s="211">
        <v>168</v>
      </c>
      <c r="M15" s="211">
        <v>139</v>
      </c>
      <c r="N15" s="282"/>
      <c r="O15" s="187"/>
      <c r="P15" s="187"/>
      <c r="Q15" s="187"/>
      <c r="R15" s="187"/>
      <c r="S15" s="658" t="s">
        <v>148</v>
      </c>
      <c r="T15" s="658"/>
      <c r="U15" s="658"/>
      <c r="V15" s="658"/>
      <c r="W15" s="187"/>
      <c r="X15" s="191"/>
    </row>
    <row r="16" spans="1:63" ht="11.1" customHeight="1">
      <c r="A16" s="181"/>
      <c r="B16" s="211">
        <v>62</v>
      </c>
      <c r="C16" s="211">
        <v>41</v>
      </c>
      <c r="D16" s="211">
        <v>102</v>
      </c>
      <c r="E16" s="211">
        <v>100</v>
      </c>
      <c r="F16" s="211">
        <v>126</v>
      </c>
      <c r="G16" s="211">
        <v>94</v>
      </c>
      <c r="H16" s="211">
        <v>120</v>
      </c>
      <c r="I16" s="211">
        <v>86</v>
      </c>
      <c r="J16" s="211">
        <v>111</v>
      </c>
      <c r="K16" s="211">
        <v>110</v>
      </c>
      <c r="L16" s="211">
        <v>104</v>
      </c>
      <c r="M16" s="211">
        <v>65</v>
      </c>
      <c r="N16" s="282"/>
      <c r="O16" s="187"/>
      <c r="P16" s="187"/>
      <c r="Q16" s="187"/>
      <c r="R16" s="187"/>
      <c r="S16" s="658" t="s">
        <v>151</v>
      </c>
      <c r="T16" s="658"/>
      <c r="U16" s="658"/>
      <c r="V16" s="658"/>
      <c r="W16" s="187"/>
      <c r="X16" s="191"/>
    </row>
    <row r="17" spans="1:26" ht="8.25" customHeight="1">
      <c r="A17" s="181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82"/>
      <c r="O17" s="187"/>
      <c r="P17" s="187"/>
      <c r="Q17" s="187"/>
      <c r="R17" s="187"/>
      <c r="S17" s="187"/>
      <c r="T17" s="187"/>
      <c r="U17" s="187"/>
      <c r="V17" s="187"/>
      <c r="W17" s="187"/>
      <c r="X17" s="191"/>
    </row>
    <row r="18" spans="1:26" s="184" customFormat="1" ht="11.1" customHeight="1">
      <c r="A18" s="200"/>
      <c r="B18" s="210">
        <v>164</v>
      </c>
      <c r="C18" s="210">
        <v>141</v>
      </c>
      <c r="D18" s="210">
        <v>193</v>
      </c>
      <c r="E18" s="210">
        <v>194</v>
      </c>
      <c r="F18" s="210">
        <v>236</v>
      </c>
      <c r="G18" s="210">
        <v>215</v>
      </c>
      <c r="H18" s="210">
        <v>251</v>
      </c>
      <c r="I18" s="210">
        <v>244</v>
      </c>
      <c r="J18" s="210">
        <v>241</v>
      </c>
      <c r="K18" s="210">
        <v>230</v>
      </c>
      <c r="L18" s="210">
        <v>217</v>
      </c>
      <c r="M18" s="210">
        <v>183</v>
      </c>
      <c r="N18" s="284"/>
      <c r="O18" s="659" t="s">
        <v>163</v>
      </c>
      <c r="P18" s="659"/>
      <c r="Q18" s="659"/>
      <c r="R18" s="659"/>
      <c r="S18" s="659"/>
      <c r="T18" s="659"/>
      <c r="U18" s="659"/>
      <c r="V18" s="659"/>
      <c r="W18" s="186"/>
      <c r="X18" s="201"/>
      <c r="Y18" s="66"/>
      <c r="Z18" s="66"/>
    </row>
    <row r="19" spans="1:26" ht="11.1" customHeight="1">
      <c r="A19" s="181"/>
      <c r="B19" s="211">
        <v>100</v>
      </c>
      <c r="C19" s="211">
        <v>88</v>
      </c>
      <c r="D19" s="211">
        <v>104</v>
      </c>
      <c r="E19" s="211">
        <v>123</v>
      </c>
      <c r="F19" s="211">
        <v>153</v>
      </c>
      <c r="G19" s="211">
        <v>142</v>
      </c>
      <c r="H19" s="211">
        <v>169</v>
      </c>
      <c r="I19" s="211">
        <v>159</v>
      </c>
      <c r="J19" s="211">
        <v>140</v>
      </c>
      <c r="K19" s="211">
        <v>148</v>
      </c>
      <c r="L19" s="211">
        <v>130</v>
      </c>
      <c r="M19" s="211">
        <v>96</v>
      </c>
      <c r="N19" s="282"/>
      <c r="O19" s="187"/>
      <c r="P19" s="187"/>
      <c r="Q19" s="187"/>
      <c r="R19" s="187"/>
      <c r="S19" s="658" t="s">
        <v>140</v>
      </c>
      <c r="T19" s="658"/>
      <c r="U19" s="658"/>
      <c r="V19" s="658"/>
      <c r="W19" s="187"/>
      <c r="X19" s="191"/>
    </row>
    <row r="20" spans="1:26" ht="11.1" customHeight="1">
      <c r="A20" s="181"/>
      <c r="B20" s="211">
        <v>64</v>
      </c>
      <c r="C20" s="211">
        <v>53</v>
      </c>
      <c r="D20" s="211">
        <v>89</v>
      </c>
      <c r="E20" s="211">
        <v>71</v>
      </c>
      <c r="F20" s="211">
        <v>83</v>
      </c>
      <c r="G20" s="211">
        <v>73</v>
      </c>
      <c r="H20" s="211">
        <v>82</v>
      </c>
      <c r="I20" s="211">
        <v>85</v>
      </c>
      <c r="J20" s="211">
        <v>101</v>
      </c>
      <c r="K20" s="211">
        <v>82</v>
      </c>
      <c r="L20" s="211">
        <v>87</v>
      </c>
      <c r="M20" s="211">
        <v>87</v>
      </c>
      <c r="N20" s="282"/>
      <c r="O20" s="187"/>
      <c r="P20" s="187"/>
      <c r="Q20" s="187"/>
      <c r="R20" s="187"/>
      <c r="S20" s="658" t="s">
        <v>141</v>
      </c>
      <c r="T20" s="658"/>
      <c r="U20" s="658"/>
      <c r="V20" s="658"/>
      <c r="W20" s="187"/>
      <c r="X20" s="191"/>
    </row>
    <row r="21" spans="1:26" ht="8.25" customHeight="1">
      <c r="A21" s="181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82"/>
      <c r="O21" s="182"/>
      <c r="P21" s="182"/>
      <c r="Q21" s="182"/>
      <c r="R21" s="182"/>
      <c r="S21" s="182"/>
      <c r="T21" s="182"/>
      <c r="U21" s="182"/>
      <c r="V21" s="182"/>
      <c r="W21" s="182"/>
      <c r="X21" s="191"/>
    </row>
    <row r="22" spans="1:26" s="184" customFormat="1" ht="11.1" customHeight="1">
      <c r="A22" s="200"/>
      <c r="B22" s="210">
        <v>382</v>
      </c>
      <c r="C22" s="210">
        <v>466</v>
      </c>
      <c r="D22" s="210">
        <v>513</v>
      </c>
      <c r="E22" s="210">
        <v>525</v>
      </c>
      <c r="F22" s="210">
        <v>525</v>
      </c>
      <c r="G22" s="210">
        <v>559</v>
      </c>
      <c r="H22" s="210">
        <v>570</v>
      </c>
      <c r="I22" s="210">
        <v>601</v>
      </c>
      <c r="J22" s="210">
        <v>564</v>
      </c>
      <c r="K22" s="210">
        <v>567</v>
      </c>
      <c r="L22" s="210">
        <v>521</v>
      </c>
      <c r="M22" s="210">
        <v>523</v>
      </c>
      <c r="N22" s="284"/>
      <c r="O22" s="659" t="s">
        <v>164</v>
      </c>
      <c r="P22" s="659"/>
      <c r="Q22" s="659"/>
      <c r="R22" s="659"/>
      <c r="S22" s="659"/>
      <c r="T22" s="659"/>
      <c r="U22" s="659"/>
      <c r="V22" s="659"/>
      <c r="W22" s="186"/>
      <c r="X22" s="201"/>
      <c r="Y22" s="66"/>
      <c r="Z22" s="66"/>
    </row>
    <row r="23" spans="1:26" ht="11.1" customHeight="1">
      <c r="A23" s="181"/>
      <c r="B23" s="211">
        <v>8</v>
      </c>
      <c r="C23" s="211">
        <v>11</v>
      </c>
      <c r="D23" s="211">
        <v>8</v>
      </c>
      <c r="E23" s="211">
        <v>11</v>
      </c>
      <c r="F23" s="211">
        <v>7</v>
      </c>
      <c r="G23" s="211">
        <v>9</v>
      </c>
      <c r="H23" s="211">
        <v>2</v>
      </c>
      <c r="I23" s="211">
        <v>12</v>
      </c>
      <c r="J23" s="211">
        <v>8</v>
      </c>
      <c r="K23" s="211">
        <v>11</v>
      </c>
      <c r="L23" s="211">
        <v>19</v>
      </c>
      <c r="M23" s="211">
        <v>12</v>
      </c>
      <c r="N23" s="282"/>
      <c r="O23" s="187"/>
      <c r="P23" s="187"/>
      <c r="Q23" s="187"/>
      <c r="R23" s="187"/>
      <c r="S23" s="658" t="s">
        <v>140</v>
      </c>
      <c r="T23" s="658"/>
      <c r="U23" s="658"/>
      <c r="V23" s="658"/>
      <c r="W23" s="187"/>
      <c r="X23" s="191"/>
    </row>
    <row r="24" spans="1:26" ht="11.1" customHeight="1">
      <c r="A24" s="181"/>
      <c r="B24" s="211">
        <v>69</v>
      </c>
      <c r="C24" s="211">
        <v>100</v>
      </c>
      <c r="D24" s="211">
        <v>96</v>
      </c>
      <c r="E24" s="211">
        <v>101</v>
      </c>
      <c r="F24" s="211">
        <v>115</v>
      </c>
      <c r="G24" s="211">
        <v>107</v>
      </c>
      <c r="H24" s="211">
        <v>103</v>
      </c>
      <c r="I24" s="211">
        <v>108</v>
      </c>
      <c r="J24" s="211">
        <v>102</v>
      </c>
      <c r="K24" s="211">
        <v>100</v>
      </c>
      <c r="L24" s="211">
        <v>91</v>
      </c>
      <c r="M24" s="211">
        <v>80</v>
      </c>
      <c r="N24" s="282"/>
      <c r="O24" s="187"/>
      <c r="P24" s="187"/>
      <c r="Q24" s="187"/>
      <c r="R24" s="187"/>
      <c r="S24" s="658" t="s">
        <v>141</v>
      </c>
      <c r="T24" s="658"/>
      <c r="U24" s="658"/>
      <c r="V24" s="658"/>
      <c r="W24" s="187"/>
      <c r="X24" s="191"/>
    </row>
    <row r="25" spans="1:26" ht="11.1" customHeight="1">
      <c r="A25" s="181"/>
      <c r="B25" s="211">
        <v>143</v>
      </c>
      <c r="C25" s="211">
        <v>163</v>
      </c>
      <c r="D25" s="211">
        <v>212</v>
      </c>
      <c r="E25" s="211">
        <v>210</v>
      </c>
      <c r="F25" s="211">
        <v>219</v>
      </c>
      <c r="G25" s="211">
        <v>253</v>
      </c>
      <c r="H25" s="211">
        <v>257</v>
      </c>
      <c r="I25" s="211">
        <v>258</v>
      </c>
      <c r="J25" s="211">
        <v>210</v>
      </c>
      <c r="K25" s="211">
        <v>217</v>
      </c>
      <c r="L25" s="211">
        <v>211</v>
      </c>
      <c r="M25" s="211">
        <v>213</v>
      </c>
      <c r="N25" s="282"/>
      <c r="O25" s="187"/>
      <c r="P25" s="187"/>
      <c r="Q25" s="187"/>
      <c r="R25" s="187"/>
      <c r="S25" s="658" t="s">
        <v>145</v>
      </c>
      <c r="T25" s="658"/>
      <c r="U25" s="658"/>
      <c r="V25" s="658"/>
      <c r="W25" s="187"/>
      <c r="X25" s="191"/>
    </row>
    <row r="26" spans="1:26" ht="11.1" customHeight="1">
      <c r="A26" s="181"/>
      <c r="B26" s="211">
        <v>162</v>
      </c>
      <c r="C26" s="211">
        <v>192</v>
      </c>
      <c r="D26" s="211">
        <v>197</v>
      </c>
      <c r="E26" s="211">
        <v>203</v>
      </c>
      <c r="F26" s="211">
        <v>184</v>
      </c>
      <c r="G26" s="211">
        <v>190</v>
      </c>
      <c r="H26" s="211">
        <v>208</v>
      </c>
      <c r="I26" s="211">
        <v>223</v>
      </c>
      <c r="J26" s="211">
        <v>244</v>
      </c>
      <c r="K26" s="211">
        <v>239</v>
      </c>
      <c r="L26" s="211">
        <v>200</v>
      </c>
      <c r="M26" s="211">
        <v>218</v>
      </c>
      <c r="N26" s="282"/>
      <c r="O26" s="187"/>
      <c r="P26" s="187"/>
      <c r="Q26" s="187"/>
      <c r="R26" s="187"/>
      <c r="S26" s="658" t="s">
        <v>148</v>
      </c>
      <c r="T26" s="658"/>
      <c r="U26" s="658"/>
      <c r="V26" s="658"/>
      <c r="W26" s="187"/>
      <c r="X26" s="191"/>
    </row>
    <row r="27" spans="1:26" ht="8.25" customHeight="1">
      <c r="A27" s="181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82"/>
      <c r="O27" s="182"/>
      <c r="P27" s="182"/>
      <c r="Q27" s="182"/>
      <c r="R27" s="182"/>
      <c r="S27" s="182"/>
      <c r="T27" s="182"/>
      <c r="U27" s="182"/>
      <c r="V27" s="182"/>
      <c r="W27" s="182"/>
      <c r="X27" s="191"/>
    </row>
    <row r="28" spans="1:26" s="184" customFormat="1" ht="11.1" customHeight="1">
      <c r="A28" s="200"/>
      <c r="B28" s="210">
        <v>384</v>
      </c>
      <c r="C28" s="210">
        <v>350</v>
      </c>
      <c r="D28" s="210">
        <v>490</v>
      </c>
      <c r="E28" s="210">
        <v>479</v>
      </c>
      <c r="F28" s="210">
        <v>559</v>
      </c>
      <c r="G28" s="210">
        <v>526</v>
      </c>
      <c r="H28" s="210">
        <v>566</v>
      </c>
      <c r="I28" s="210">
        <v>573</v>
      </c>
      <c r="J28" s="210">
        <v>636</v>
      </c>
      <c r="K28" s="210">
        <v>608</v>
      </c>
      <c r="L28" s="210">
        <v>567</v>
      </c>
      <c r="M28" s="210">
        <v>476</v>
      </c>
      <c r="N28" s="284"/>
      <c r="O28" s="659" t="s">
        <v>165</v>
      </c>
      <c r="P28" s="659"/>
      <c r="Q28" s="659"/>
      <c r="R28" s="659"/>
      <c r="S28" s="659"/>
      <c r="T28" s="659"/>
      <c r="U28" s="659"/>
      <c r="V28" s="659"/>
      <c r="W28" s="186"/>
      <c r="X28" s="201"/>
      <c r="Y28" s="66"/>
      <c r="Z28" s="66"/>
    </row>
    <row r="29" spans="1:26" ht="11.1" customHeight="1">
      <c r="A29" s="181"/>
      <c r="B29" s="211">
        <v>94</v>
      </c>
      <c r="C29" s="211">
        <v>83</v>
      </c>
      <c r="D29" s="211">
        <v>123</v>
      </c>
      <c r="E29" s="211">
        <v>117</v>
      </c>
      <c r="F29" s="211">
        <v>144</v>
      </c>
      <c r="G29" s="211">
        <v>123</v>
      </c>
      <c r="H29" s="211">
        <v>167</v>
      </c>
      <c r="I29" s="211">
        <v>141</v>
      </c>
      <c r="J29" s="211">
        <v>178</v>
      </c>
      <c r="K29" s="211">
        <v>156</v>
      </c>
      <c r="L29" s="211">
        <v>131</v>
      </c>
      <c r="M29" s="211">
        <v>112</v>
      </c>
      <c r="N29" s="282"/>
      <c r="O29" s="187"/>
      <c r="P29" s="187"/>
      <c r="Q29" s="187"/>
      <c r="R29" s="187"/>
      <c r="S29" s="658" t="s">
        <v>140</v>
      </c>
      <c r="T29" s="658"/>
      <c r="U29" s="658"/>
      <c r="V29" s="658"/>
      <c r="W29" s="187"/>
      <c r="X29" s="191"/>
    </row>
    <row r="30" spans="1:26" ht="11.1" customHeight="1">
      <c r="A30" s="181"/>
      <c r="B30" s="211">
        <v>81</v>
      </c>
      <c r="C30" s="211">
        <v>68</v>
      </c>
      <c r="D30" s="211">
        <v>84</v>
      </c>
      <c r="E30" s="211">
        <v>71</v>
      </c>
      <c r="F30" s="211">
        <v>98</v>
      </c>
      <c r="G30" s="211">
        <v>98</v>
      </c>
      <c r="H30" s="211">
        <v>101</v>
      </c>
      <c r="I30" s="211">
        <v>87</v>
      </c>
      <c r="J30" s="211">
        <v>108</v>
      </c>
      <c r="K30" s="211">
        <v>97</v>
      </c>
      <c r="L30" s="211">
        <v>107</v>
      </c>
      <c r="M30" s="211">
        <v>93</v>
      </c>
      <c r="N30" s="282"/>
      <c r="O30" s="187"/>
      <c r="P30" s="187"/>
      <c r="Q30" s="187"/>
      <c r="R30" s="187"/>
      <c r="S30" s="658" t="s">
        <v>141</v>
      </c>
      <c r="T30" s="658"/>
      <c r="U30" s="658"/>
      <c r="V30" s="658"/>
      <c r="W30" s="187"/>
      <c r="X30" s="191"/>
    </row>
    <row r="31" spans="1:26" ht="11.1" customHeight="1">
      <c r="A31" s="181"/>
      <c r="B31" s="211">
        <v>139</v>
      </c>
      <c r="C31" s="211">
        <v>126</v>
      </c>
      <c r="D31" s="211">
        <v>189</v>
      </c>
      <c r="E31" s="211">
        <v>169</v>
      </c>
      <c r="F31" s="211">
        <v>191</v>
      </c>
      <c r="G31" s="211">
        <v>188</v>
      </c>
      <c r="H31" s="211">
        <v>183</v>
      </c>
      <c r="I31" s="211">
        <v>218</v>
      </c>
      <c r="J31" s="211">
        <v>219</v>
      </c>
      <c r="K31" s="211">
        <v>232</v>
      </c>
      <c r="L31" s="211">
        <v>221</v>
      </c>
      <c r="M31" s="211">
        <v>166</v>
      </c>
      <c r="N31" s="282"/>
      <c r="O31" s="187"/>
      <c r="P31" s="187"/>
      <c r="Q31" s="187"/>
      <c r="R31" s="187"/>
      <c r="S31" s="658" t="s">
        <v>145</v>
      </c>
      <c r="T31" s="658"/>
      <c r="U31" s="658"/>
      <c r="V31" s="658"/>
      <c r="W31" s="187"/>
      <c r="X31" s="191"/>
    </row>
    <row r="32" spans="1:26" ht="11.1" customHeight="1">
      <c r="A32" s="181"/>
      <c r="B32" s="211">
        <v>70</v>
      </c>
      <c r="C32" s="211">
        <v>73</v>
      </c>
      <c r="D32" s="211">
        <v>94</v>
      </c>
      <c r="E32" s="211">
        <v>122</v>
      </c>
      <c r="F32" s="211">
        <v>126</v>
      </c>
      <c r="G32" s="211">
        <v>117</v>
      </c>
      <c r="H32" s="211">
        <v>115</v>
      </c>
      <c r="I32" s="211">
        <v>127</v>
      </c>
      <c r="J32" s="211">
        <v>131</v>
      </c>
      <c r="K32" s="211">
        <v>123</v>
      </c>
      <c r="L32" s="211">
        <v>108</v>
      </c>
      <c r="M32" s="211">
        <v>105</v>
      </c>
      <c r="N32" s="282"/>
      <c r="O32" s="187"/>
      <c r="P32" s="187"/>
      <c r="Q32" s="187"/>
      <c r="R32" s="187"/>
      <c r="S32" s="658" t="s">
        <v>148</v>
      </c>
      <c r="T32" s="658"/>
      <c r="U32" s="658"/>
      <c r="V32" s="658"/>
      <c r="W32" s="187"/>
      <c r="X32" s="191"/>
    </row>
    <row r="33" spans="1:26" s="182" customFormat="1" ht="8.25" customHeight="1">
      <c r="A33" s="195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82"/>
      <c r="X33" s="195"/>
      <c r="Y33" s="46"/>
      <c r="Z33" s="46"/>
    </row>
    <row r="34" spans="1:26" s="185" customFormat="1" ht="11.1" customHeight="1">
      <c r="A34" s="212"/>
      <c r="B34" s="210">
        <v>553</v>
      </c>
      <c r="C34" s="210">
        <v>518</v>
      </c>
      <c r="D34" s="210">
        <v>670</v>
      </c>
      <c r="E34" s="210">
        <v>665</v>
      </c>
      <c r="F34" s="210">
        <v>655</v>
      </c>
      <c r="G34" s="210">
        <v>640</v>
      </c>
      <c r="H34" s="210">
        <v>730</v>
      </c>
      <c r="I34" s="210">
        <v>702</v>
      </c>
      <c r="J34" s="210">
        <v>790</v>
      </c>
      <c r="K34" s="210">
        <v>851</v>
      </c>
      <c r="L34" s="210">
        <v>808</v>
      </c>
      <c r="M34" s="210">
        <v>807</v>
      </c>
      <c r="N34" s="284"/>
      <c r="O34" s="659" t="s">
        <v>166</v>
      </c>
      <c r="P34" s="659"/>
      <c r="Q34" s="659"/>
      <c r="R34" s="659"/>
      <c r="S34" s="659"/>
      <c r="T34" s="659"/>
      <c r="U34" s="659"/>
      <c r="V34" s="659"/>
      <c r="W34" s="186"/>
      <c r="X34" s="201"/>
      <c r="Y34" s="66"/>
      <c r="Z34" s="66"/>
    </row>
    <row r="35" spans="1:26" ht="11.1" customHeight="1">
      <c r="A35" s="181"/>
      <c r="B35" s="211">
        <v>201</v>
      </c>
      <c r="C35" s="211">
        <v>183</v>
      </c>
      <c r="D35" s="211">
        <v>224</v>
      </c>
      <c r="E35" s="211">
        <v>233</v>
      </c>
      <c r="F35" s="211">
        <v>194</v>
      </c>
      <c r="G35" s="211">
        <v>200</v>
      </c>
      <c r="H35" s="211">
        <v>198</v>
      </c>
      <c r="I35" s="211">
        <v>184</v>
      </c>
      <c r="J35" s="211">
        <v>210</v>
      </c>
      <c r="K35" s="211">
        <v>273</v>
      </c>
      <c r="L35" s="211">
        <v>252</v>
      </c>
      <c r="M35" s="211">
        <v>258</v>
      </c>
      <c r="N35" s="282"/>
      <c r="O35" s="187"/>
      <c r="P35" s="187"/>
      <c r="Q35" s="187"/>
      <c r="R35" s="187"/>
      <c r="S35" s="658" t="s">
        <v>140</v>
      </c>
      <c r="T35" s="658"/>
      <c r="U35" s="658"/>
      <c r="V35" s="658"/>
      <c r="W35" s="187"/>
      <c r="X35" s="191"/>
    </row>
    <row r="36" spans="1:26" ht="11.1" customHeight="1">
      <c r="A36" s="181"/>
      <c r="B36" s="211">
        <v>92</v>
      </c>
      <c r="C36" s="211">
        <v>107</v>
      </c>
      <c r="D36" s="211">
        <v>138</v>
      </c>
      <c r="E36" s="211">
        <v>177</v>
      </c>
      <c r="F36" s="211">
        <v>175</v>
      </c>
      <c r="G36" s="211">
        <v>141</v>
      </c>
      <c r="H36" s="211">
        <v>170</v>
      </c>
      <c r="I36" s="211">
        <v>147</v>
      </c>
      <c r="J36" s="211">
        <v>182</v>
      </c>
      <c r="K36" s="211">
        <v>181</v>
      </c>
      <c r="L36" s="211">
        <v>176</v>
      </c>
      <c r="M36" s="211">
        <v>169</v>
      </c>
      <c r="N36" s="282"/>
      <c r="O36" s="187"/>
      <c r="P36" s="187"/>
      <c r="Q36" s="187"/>
      <c r="R36" s="187"/>
      <c r="S36" s="658" t="s">
        <v>141</v>
      </c>
      <c r="T36" s="658"/>
      <c r="U36" s="658"/>
      <c r="V36" s="658"/>
      <c r="W36" s="187"/>
      <c r="X36" s="191"/>
    </row>
    <row r="37" spans="1:26" ht="11.1" customHeight="1">
      <c r="A37" s="181"/>
      <c r="B37" s="211">
        <v>133</v>
      </c>
      <c r="C37" s="211">
        <v>127</v>
      </c>
      <c r="D37" s="211">
        <v>149</v>
      </c>
      <c r="E37" s="211">
        <v>136</v>
      </c>
      <c r="F37" s="211">
        <v>137</v>
      </c>
      <c r="G37" s="211">
        <v>144</v>
      </c>
      <c r="H37" s="211">
        <v>190</v>
      </c>
      <c r="I37" s="211">
        <v>178</v>
      </c>
      <c r="J37" s="211">
        <v>215</v>
      </c>
      <c r="K37" s="211">
        <v>205</v>
      </c>
      <c r="L37" s="211">
        <v>206</v>
      </c>
      <c r="M37" s="211">
        <v>191</v>
      </c>
      <c r="N37" s="282"/>
      <c r="O37" s="187"/>
      <c r="P37" s="187"/>
      <c r="Q37" s="187"/>
      <c r="R37" s="187"/>
      <c r="S37" s="658" t="s">
        <v>145</v>
      </c>
      <c r="T37" s="658"/>
      <c r="U37" s="658"/>
      <c r="V37" s="658"/>
      <c r="W37" s="187"/>
      <c r="X37" s="191"/>
    </row>
    <row r="38" spans="1:26" ht="11.1" customHeight="1">
      <c r="A38" s="181"/>
      <c r="B38" s="211">
        <v>127</v>
      </c>
      <c r="C38" s="211">
        <v>101</v>
      </c>
      <c r="D38" s="211">
        <v>159</v>
      </c>
      <c r="E38" s="211">
        <v>119</v>
      </c>
      <c r="F38" s="211">
        <v>149</v>
      </c>
      <c r="G38" s="211">
        <v>155</v>
      </c>
      <c r="H38" s="211">
        <v>172</v>
      </c>
      <c r="I38" s="211">
        <v>193</v>
      </c>
      <c r="J38" s="211">
        <v>183</v>
      </c>
      <c r="K38" s="211">
        <v>192</v>
      </c>
      <c r="L38" s="211">
        <v>174</v>
      </c>
      <c r="M38" s="211">
        <v>189</v>
      </c>
      <c r="N38" s="282"/>
      <c r="O38" s="187"/>
      <c r="P38" s="187"/>
      <c r="Q38" s="187"/>
      <c r="R38" s="187"/>
      <c r="S38" s="658" t="s">
        <v>148</v>
      </c>
      <c r="T38" s="658"/>
      <c r="U38" s="658"/>
      <c r="V38" s="658"/>
      <c r="W38" s="187"/>
      <c r="X38" s="191"/>
    </row>
    <row r="39" spans="1:26" ht="8.25" customHeight="1">
      <c r="A39" s="181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82"/>
      <c r="O39" s="187"/>
      <c r="P39" s="187"/>
      <c r="Q39" s="187"/>
      <c r="R39" s="187"/>
      <c r="S39" s="187"/>
      <c r="T39" s="187"/>
      <c r="U39" s="187"/>
      <c r="V39" s="187"/>
      <c r="W39" s="187"/>
      <c r="X39" s="191"/>
    </row>
    <row r="40" spans="1:26" s="184" customFormat="1" ht="11.1" customHeight="1">
      <c r="A40" s="200"/>
      <c r="B40" s="210">
        <v>607</v>
      </c>
      <c r="C40" s="210">
        <v>655</v>
      </c>
      <c r="D40" s="210">
        <v>942</v>
      </c>
      <c r="E40" s="210">
        <v>914</v>
      </c>
      <c r="F40" s="210">
        <v>923</v>
      </c>
      <c r="G40" s="210">
        <v>892</v>
      </c>
      <c r="H40" s="210">
        <v>913</v>
      </c>
      <c r="I40" s="210">
        <v>944</v>
      </c>
      <c r="J40" s="210">
        <v>1012</v>
      </c>
      <c r="K40" s="210">
        <v>1030</v>
      </c>
      <c r="L40" s="210">
        <v>1009</v>
      </c>
      <c r="M40" s="210">
        <v>969</v>
      </c>
      <c r="N40" s="284"/>
      <c r="O40" s="659" t="s">
        <v>167</v>
      </c>
      <c r="P40" s="659"/>
      <c r="Q40" s="659"/>
      <c r="R40" s="659"/>
      <c r="S40" s="659"/>
      <c r="T40" s="659"/>
      <c r="U40" s="659"/>
      <c r="V40" s="659"/>
      <c r="W40" s="186"/>
      <c r="X40" s="201"/>
      <c r="Y40" s="66"/>
      <c r="Z40" s="66"/>
    </row>
    <row r="41" spans="1:26" ht="11.1" customHeight="1">
      <c r="A41" s="181"/>
      <c r="B41" s="211">
        <v>126</v>
      </c>
      <c r="C41" s="211">
        <v>117</v>
      </c>
      <c r="D41" s="211">
        <v>191</v>
      </c>
      <c r="E41" s="211">
        <v>168</v>
      </c>
      <c r="F41" s="211">
        <v>163</v>
      </c>
      <c r="G41" s="211">
        <v>160</v>
      </c>
      <c r="H41" s="211">
        <v>144</v>
      </c>
      <c r="I41" s="211">
        <v>152</v>
      </c>
      <c r="J41" s="211">
        <v>165</v>
      </c>
      <c r="K41" s="211">
        <v>154</v>
      </c>
      <c r="L41" s="211">
        <v>148</v>
      </c>
      <c r="M41" s="211">
        <v>154</v>
      </c>
      <c r="N41" s="282"/>
      <c r="O41" s="187"/>
      <c r="P41" s="187"/>
      <c r="Q41" s="187"/>
      <c r="R41" s="187"/>
      <c r="S41" s="658" t="s">
        <v>140</v>
      </c>
      <c r="T41" s="658"/>
      <c r="U41" s="658"/>
      <c r="V41" s="658"/>
      <c r="W41" s="187"/>
      <c r="X41" s="191"/>
    </row>
    <row r="42" spans="1:26" ht="11.1" customHeight="1">
      <c r="A42" s="181"/>
      <c r="B42" s="211">
        <v>112</v>
      </c>
      <c r="C42" s="211">
        <v>120</v>
      </c>
      <c r="D42" s="211">
        <v>168</v>
      </c>
      <c r="E42" s="211">
        <v>161</v>
      </c>
      <c r="F42" s="211">
        <v>160</v>
      </c>
      <c r="G42" s="211">
        <v>145</v>
      </c>
      <c r="H42" s="211">
        <v>169</v>
      </c>
      <c r="I42" s="211">
        <v>168</v>
      </c>
      <c r="J42" s="211">
        <v>213</v>
      </c>
      <c r="K42" s="211">
        <v>195</v>
      </c>
      <c r="L42" s="211">
        <v>176</v>
      </c>
      <c r="M42" s="211">
        <v>175</v>
      </c>
      <c r="N42" s="282"/>
      <c r="O42" s="187"/>
      <c r="P42" s="187"/>
      <c r="Q42" s="187"/>
      <c r="R42" s="187"/>
      <c r="S42" s="658" t="s">
        <v>141</v>
      </c>
      <c r="T42" s="658"/>
      <c r="U42" s="658"/>
      <c r="V42" s="658"/>
      <c r="W42" s="187"/>
      <c r="X42" s="191"/>
    </row>
    <row r="43" spans="1:26" ht="11.1" customHeight="1">
      <c r="A43" s="181"/>
      <c r="B43" s="211">
        <v>92</v>
      </c>
      <c r="C43" s="211">
        <v>107</v>
      </c>
      <c r="D43" s="211">
        <v>162</v>
      </c>
      <c r="E43" s="211">
        <v>174</v>
      </c>
      <c r="F43" s="211">
        <v>162</v>
      </c>
      <c r="G43" s="211">
        <v>151</v>
      </c>
      <c r="H43" s="211">
        <v>149</v>
      </c>
      <c r="I43" s="211">
        <v>162</v>
      </c>
      <c r="J43" s="211">
        <v>157</v>
      </c>
      <c r="K43" s="211">
        <v>167</v>
      </c>
      <c r="L43" s="211">
        <v>166</v>
      </c>
      <c r="M43" s="211">
        <v>162</v>
      </c>
      <c r="N43" s="282"/>
      <c r="O43" s="187"/>
      <c r="P43" s="187"/>
      <c r="Q43" s="187"/>
      <c r="R43" s="187"/>
      <c r="S43" s="658" t="s">
        <v>145</v>
      </c>
      <c r="T43" s="658"/>
      <c r="U43" s="658"/>
      <c r="V43" s="658"/>
      <c r="W43" s="187"/>
      <c r="X43" s="191"/>
    </row>
    <row r="44" spans="1:26" ht="11.1" customHeight="1">
      <c r="A44" s="181"/>
      <c r="B44" s="211">
        <v>110</v>
      </c>
      <c r="C44" s="211">
        <v>121</v>
      </c>
      <c r="D44" s="211">
        <v>131</v>
      </c>
      <c r="E44" s="211">
        <v>132</v>
      </c>
      <c r="F44" s="211">
        <v>136</v>
      </c>
      <c r="G44" s="211">
        <v>144</v>
      </c>
      <c r="H44" s="211">
        <v>154</v>
      </c>
      <c r="I44" s="211">
        <v>149</v>
      </c>
      <c r="J44" s="211">
        <v>170</v>
      </c>
      <c r="K44" s="211">
        <v>165</v>
      </c>
      <c r="L44" s="211">
        <v>175</v>
      </c>
      <c r="M44" s="211">
        <v>177</v>
      </c>
      <c r="N44" s="282"/>
      <c r="O44" s="187"/>
      <c r="P44" s="187"/>
      <c r="Q44" s="187"/>
      <c r="R44" s="187"/>
      <c r="S44" s="658" t="s">
        <v>148</v>
      </c>
      <c r="T44" s="658"/>
      <c r="U44" s="658"/>
      <c r="V44" s="658"/>
      <c r="W44" s="187"/>
      <c r="X44" s="191"/>
    </row>
    <row r="45" spans="1:26" ht="11.1" customHeight="1">
      <c r="A45" s="181"/>
      <c r="B45" s="211">
        <v>85</v>
      </c>
      <c r="C45" s="211">
        <v>111</v>
      </c>
      <c r="D45" s="211">
        <v>166</v>
      </c>
      <c r="E45" s="211">
        <v>156</v>
      </c>
      <c r="F45" s="211">
        <v>168</v>
      </c>
      <c r="G45" s="211">
        <v>171</v>
      </c>
      <c r="H45" s="211">
        <v>175</v>
      </c>
      <c r="I45" s="211">
        <v>183</v>
      </c>
      <c r="J45" s="211">
        <v>186</v>
      </c>
      <c r="K45" s="211">
        <v>197</v>
      </c>
      <c r="L45" s="211">
        <v>199</v>
      </c>
      <c r="M45" s="211">
        <v>180</v>
      </c>
      <c r="N45" s="282"/>
      <c r="O45" s="187"/>
      <c r="P45" s="187"/>
      <c r="Q45" s="187"/>
      <c r="R45" s="187"/>
      <c r="S45" s="658" t="s">
        <v>151</v>
      </c>
      <c r="T45" s="658"/>
      <c r="U45" s="658"/>
      <c r="V45" s="658"/>
      <c r="W45" s="187"/>
      <c r="X45" s="191"/>
    </row>
    <row r="46" spans="1:26" ht="11.1" customHeight="1">
      <c r="A46" s="181"/>
      <c r="B46" s="211">
        <v>82</v>
      </c>
      <c r="C46" s="211">
        <v>79</v>
      </c>
      <c r="D46" s="211">
        <v>124</v>
      </c>
      <c r="E46" s="211">
        <v>123</v>
      </c>
      <c r="F46" s="211">
        <v>134</v>
      </c>
      <c r="G46" s="211">
        <v>121</v>
      </c>
      <c r="H46" s="211">
        <v>122</v>
      </c>
      <c r="I46" s="211">
        <v>130</v>
      </c>
      <c r="J46" s="211">
        <v>121</v>
      </c>
      <c r="K46" s="211">
        <v>152</v>
      </c>
      <c r="L46" s="211">
        <v>145</v>
      </c>
      <c r="M46" s="211">
        <v>121</v>
      </c>
      <c r="N46" s="282"/>
      <c r="O46" s="187"/>
      <c r="P46" s="187"/>
      <c r="Q46" s="187"/>
      <c r="R46" s="187"/>
      <c r="S46" s="658" t="s">
        <v>152</v>
      </c>
      <c r="T46" s="658"/>
      <c r="U46" s="658"/>
      <c r="V46" s="658"/>
      <c r="W46" s="187"/>
      <c r="X46" s="191"/>
    </row>
    <row r="47" spans="1:26" ht="8.25" customHeight="1">
      <c r="A47" s="181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82"/>
      <c r="O47" s="187"/>
      <c r="P47" s="187"/>
      <c r="Q47" s="187"/>
      <c r="R47" s="187"/>
      <c r="S47" s="187"/>
      <c r="T47" s="187"/>
      <c r="U47" s="187"/>
      <c r="V47" s="187"/>
      <c r="W47" s="187"/>
      <c r="X47" s="195"/>
    </row>
    <row r="48" spans="1:26" s="184" customFormat="1" ht="11.1" customHeight="1">
      <c r="A48" s="200"/>
      <c r="B48" s="210">
        <v>387</v>
      </c>
      <c r="C48" s="210">
        <v>421</v>
      </c>
      <c r="D48" s="210">
        <v>585</v>
      </c>
      <c r="E48" s="210">
        <v>577</v>
      </c>
      <c r="F48" s="210">
        <v>716</v>
      </c>
      <c r="G48" s="210">
        <v>669</v>
      </c>
      <c r="H48" s="210">
        <v>774</v>
      </c>
      <c r="I48" s="210">
        <v>772</v>
      </c>
      <c r="J48" s="210">
        <v>836</v>
      </c>
      <c r="K48" s="210">
        <v>800</v>
      </c>
      <c r="L48" s="210">
        <v>706</v>
      </c>
      <c r="M48" s="210">
        <v>578</v>
      </c>
      <c r="N48" s="284"/>
      <c r="O48" s="659" t="s">
        <v>168</v>
      </c>
      <c r="P48" s="659"/>
      <c r="Q48" s="659"/>
      <c r="R48" s="659"/>
      <c r="S48" s="659"/>
      <c r="T48" s="659"/>
      <c r="U48" s="659"/>
      <c r="V48" s="659"/>
      <c r="W48" s="186"/>
      <c r="X48" s="201"/>
      <c r="Y48" s="66"/>
      <c r="Z48" s="66"/>
    </row>
    <row r="49" spans="1:26" ht="11.1" customHeight="1">
      <c r="A49" s="181"/>
      <c r="B49" s="211">
        <v>68</v>
      </c>
      <c r="C49" s="211">
        <v>79</v>
      </c>
      <c r="D49" s="211">
        <v>118</v>
      </c>
      <c r="E49" s="211">
        <v>114</v>
      </c>
      <c r="F49" s="211">
        <v>138</v>
      </c>
      <c r="G49" s="211">
        <v>135</v>
      </c>
      <c r="H49" s="211">
        <v>133</v>
      </c>
      <c r="I49" s="211">
        <v>111</v>
      </c>
      <c r="J49" s="211">
        <v>118</v>
      </c>
      <c r="K49" s="211">
        <v>100</v>
      </c>
      <c r="L49" s="211">
        <v>101</v>
      </c>
      <c r="M49" s="211">
        <v>86</v>
      </c>
      <c r="N49" s="282"/>
      <c r="O49" s="187"/>
      <c r="P49" s="187"/>
      <c r="Q49" s="187"/>
      <c r="R49" s="187"/>
      <c r="S49" s="658" t="s">
        <v>140</v>
      </c>
      <c r="T49" s="658"/>
      <c r="U49" s="658"/>
      <c r="V49" s="658"/>
      <c r="W49" s="187"/>
      <c r="X49" s="191"/>
    </row>
    <row r="50" spans="1:26" ht="11.1" customHeight="1">
      <c r="A50" s="181"/>
      <c r="B50" s="211">
        <v>48</v>
      </c>
      <c r="C50" s="211">
        <v>62</v>
      </c>
      <c r="D50" s="211">
        <v>72</v>
      </c>
      <c r="E50" s="211">
        <v>83</v>
      </c>
      <c r="F50" s="211">
        <v>98</v>
      </c>
      <c r="G50" s="211">
        <v>99</v>
      </c>
      <c r="H50" s="211">
        <v>120</v>
      </c>
      <c r="I50" s="211">
        <v>108</v>
      </c>
      <c r="J50" s="211">
        <v>107</v>
      </c>
      <c r="K50" s="211">
        <v>110</v>
      </c>
      <c r="L50" s="211">
        <v>84</v>
      </c>
      <c r="M50" s="211">
        <v>81</v>
      </c>
      <c r="N50" s="282"/>
      <c r="O50" s="187"/>
      <c r="P50" s="187"/>
      <c r="Q50" s="187"/>
      <c r="R50" s="187"/>
      <c r="S50" s="658" t="s">
        <v>141</v>
      </c>
      <c r="T50" s="658"/>
      <c r="U50" s="658"/>
      <c r="V50" s="658"/>
      <c r="W50" s="187"/>
      <c r="X50" s="191"/>
    </row>
    <row r="51" spans="1:26" ht="11.1" customHeight="1">
      <c r="A51" s="181"/>
      <c r="B51" s="211">
        <v>61</v>
      </c>
      <c r="C51" s="211">
        <v>75</v>
      </c>
      <c r="D51" s="211">
        <v>71</v>
      </c>
      <c r="E51" s="211">
        <v>83</v>
      </c>
      <c r="F51" s="211">
        <v>101</v>
      </c>
      <c r="G51" s="211">
        <v>102</v>
      </c>
      <c r="H51" s="211">
        <v>112</v>
      </c>
      <c r="I51" s="211">
        <v>139</v>
      </c>
      <c r="J51" s="211">
        <v>178</v>
      </c>
      <c r="K51" s="211">
        <v>164</v>
      </c>
      <c r="L51" s="211">
        <v>145</v>
      </c>
      <c r="M51" s="211">
        <v>134</v>
      </c>
      <c r="N51" s="282"/>
      <c r="O51" s="187"/>
      <c r="P51" s="187"/>
      <c r="Q51" s="187"/>
      <c r="R51" s="187"/>
      <c r="S51" s="658" t="s">
        <v>145</v>
      </c>
      <c r="T51" s="658"/>
      <c r="U51" s="658"/>
      <c r="V51" s="658"/>
      <c r="W51" s="187"/>
      <c r="X51" s="191"/>
    </row>
    <row r="52" spans="1:26" ht="11.1" customHeight="1">
      <c r="A52" s="181"/>
      <c r="B52" s="211">
        <v>86</v>
      </c>
      <c r="C52" s="211">
        <v>66</v>
      </c>
      <c r="D52" s="211">
        <v>109</v>
      </c>
      <c r="E52" s="211">
        <v>95</v>
      </c>
      <c r="F52" s="211">
        <v>125</v>
      </c>
      <c r="G52" s="211">
        <v>95</v>
      </c>
      <c r="H52" s="211">
        <v>138</v>
      </c>
      <c r="I52" s="211">
        <v>152</v>
      </c>
      <c r="J52" s="211">
        <v>162</v>
      </c>
      <c r="K52" s="211">
        <v>176</v>
      </c>
      <c r="L52" s="211">
        <v>135</v>
      </c>
      <c r="M52" s="211">
        <v>96</v>
      </c>
      <c r="N52" s="282"/>
      <c r="O52" s="187"/>
      <c r="P52" s="187"/>
      <c r="Q52" s="187"/>
      <c r="R52" s="187"/>
      <c r="S52" s="658" t="s">
        <v>148</v>
      </c>
      <c r="T52" s="658"/>
      <c r="U52" s="658"/>
      <c r="V52" s="658"/>
      <c r="W52" s="187"/>
      <c r="X52" s="191"/>
    </row>
    <row r="53" spans="1:26" ht="11.1" customHeight="1">
      <c r="A53" s="181"/>
      <c r="B53" s="211">
        <v>53</v>
      </c>
      <c r="C53" s="211">
        <v>72</v>
      </c>
      <c r="D53" s="211">
        <v>113</v>
      </c>
      <c r="E53" s="211">
        <v>103</v>
      </c>
      <c r="F53" s="211">
        <v>141</v>
      </c>
      <c r="G53" s="211">
        <v>139</v>
      </c>
      <c r="H53" s="211">
        <v>147</v>
      </c>
      <c r="I53" s="211">
        <v>143</v>
      </c>
      <c r="J53" s="211">
        <v>125</v>
      </c>
      <c r="K53" s="211">
        <v>123</v>
      </c>
      <c r="L53" s="211">
        <v>110</v>
      </c>
      <c r="M53" s="211">
        <v>80</v>
      </c>
      <c r="N53" s="282"/>
      <c r="O53" s="187"/>
      <c r="P53" s="187"/>
      <c r="Q53" s="187"/>
      <c r="R53" s="187"/>
      <c r="S53" s="658" t="s">
        <v>151</v>
      </c>
      <c r="T53" s="658"/>
      <c r="U53" s="658"/>
      <c r="V53" s="658"/>
      <c r="W53" s="187"/>
      <c r="X53" s="191"/>
    </row>
    <row r="54" spans="1:26" ht="11.1" customHeight="1">
      <c r="A54" s="181"/>
      <c r="B54" s="211">
        <v>71</v>
      </c>
      <c r="C54" s="211">
        <v>67</v>
      </c>
      <c r="D54" s="211">
        <v>102</v>
      </c>
      <c r="E54" s="211">
        <v>99</v>
      </c>
      <c r="F54" s="211">
        <v>113</v>
      </c>
      <c r="G54" s="211">
        <v>99</v>
      </c>
      <c r="H54" s="211">
        <v>124</v>
      </c>
      <c r="I54" s="211">
        <v>119</v>
      </c>
      <c r="J54" s="211">
        <v>146</v>
      </c>
      <c r="K54" s="211">
        <v>127</v>
      </c>
      <c r="L54" s="211">
        <v>131</v>
      </c>
      <c r="M54" s="211">
        <v>101</v>
      </c>
      <c r="N54" s="282"/>
      <c r="O54" s="187"/>
      <c r="P54" s="187"/>
      <c r="Q54" s="187"/>
      <c r="R54" s="187"/>
      <c r="S54" s="658" t="s">
        <v>152</v>
      </c>
      <c r="T54" s="658"/>
      <c r="U54" s="658"/>
      <c r="V54" s="658"/>
      <c r="W54" s="187"/>
      <c r="X54" s="191"/>
    </row>
    <row r="55" spans="1:26" ht="8.25" customHeight="1">
      <c r="A55" s="181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82"/>
      <c r="O55" s="182"/>
      <c r="P55" s="182"/>
      <c r="Q55" s="182"/>
      <c r="R55" s="182"/>
      <c r="S55" s="182"/>
      <c r="T55" s="182"/>
      <c r="U55" s="182"/>
      <c r="V55" s="182"/>
      <c r="W55" s="182"/>
      <c r="X55" s="191"/>
    </row>
    <row r="56" spans="1:26" s="184" customFormat="1" ht="11.1" customHeight="1">
      <c r="A56" s="200"/>
      <c r="B56" s="210">
        <v>1090</v>
      </c>
      <c r="C56" s="210">
        <v>743</v>
      </c>
      <c r="D56" s="210">
        <v>1297</v>
      </c>
      <c r="E56" s="210">
        <v>1067</v>
      </c>
      <c r="F56" s="210">
        <v>1171</v>
      </c>
      <c r="G56" s="210">
        <v>1051</v>
      </c>
      <c r="H56" s="210">
        <v>1176</v>
      </c>
      <c r="I56" s="210">
        <v>964</v>
      </c>
      <c r="J56" s="210">
        <v>1065</v>
      </c>
      <c r="K56" s="210">
        <v>931</v>
      </c>
      <c r="L56" s="210">
        <v>948</v>
      </c>
      <c r="M56" s="210">
        <v>861</v>
      </c>
      <c r="N56" s="284"/>
      <c r="O56" s="659" t="s">
        <v>169</v>
      </c>
      <c r="P56" s="659"/>
      <c r="Q56" s="659"/>
      <c r="R56" s="659"/>
      <c r="S56" s="659"/>
      <c r="T56" s="659"/>
      <c r="U56" s="659"/>
      <c r="V56" s="659"/>
      <c r="W56" s="186"/>
      <c r="X56" s="201"/>
      <c r="Y56" s="66"/>
      <c r="Z56" s="66"/>
    </row>
    <row r="57" spans="1:26" ht="11.1" customHeight="1">
      <c r="A57" s="181"/>
      <c r="B57" s="211">
        <v>183</v>
      </c>
      <c r="C57" s="211">
        <v>162</v>
      </c>
      <c r="D57" s="211">
        <v>270</v>
      </c>
      <c r="E57" s="211">
        <v>251</v>
      </c>
      <c r="F57" s="211">
        <v>211</v>
      </c>
      <c r="G57" s="211">
        <v>189</v>
      </c>
      <c r="H57" s="211">
        <v>218</v>
      </c>
      <c r="I57" s="211">
        <v>157</v>
      </c>
      <c r="J57" s="211">
        <v>192</v>
      </c>
      <c r="K57" s="211">
        <v>144</v>
      </c>
      <c r="L57" s="211">
        <v>148</v>
      </c>
      <c r="M57" s="211">
        <v>143</v>
      </c>
      <c r="N57" s="282"/>
      <c r="O57" s="187"/>
      <c r="P57" s="187"/>
      <c r="Q57" s="187"/>
      <c r="R57" s="187"/>
      <c r="S57" s="658" t="s">
        <v>140</v>
      </c>
      <c r="T57" s="658"/>
      <c r="U57" s="658"/>
      <c r="V57" s="658"/>
      <c r="W57" s="187"/>
      <c r="X57" s="191"/>
    </row>
    <row r="58" spans="1:26" ht="11.1" customHeight="1">
      <c r="A58" s="181"/>
      <c r="B58" s="211">
        <v>109</v>
      </c>
      <c r="C58" s="211">
        <v>154</v>
      </c>
      <c r="D58" s="211">
        <v>200</v>
      </c>
      <c r="E58" s="211">
        <v>214</v>
      </c>
      <c r="F58" s="211">
        <v>291</v>
      </c>
      <c r="G58" s="211">
        <v>299</v>
      </c>
      <c r="H58" s="211">
        <v>361</v>
      </c>
      <c r="I58" s="211">
        <v>320</v>
      </c>
      <c r="J58" s="211">
        <v>300</v>
      </c>
      <c r="K58" s="211">
        <v>243</v>
      </c>
      <c r="L58" s="211">
        <v>228</v>
      </c>
      <c r="M58" s="211">
        <v>225</v>
      </c>
      <c r="N58" s="282"/>
      <c r="O58" s="187"/>
      <c r="P58" s="187"/>
      <c r="Q58" s="187"/>
      <c r="R58" s="187"/>
      <c r="S58" s="658" t="s">
        <v>141</v>
      </c>
      <c r="T58" s="658"/>
      <c r="U58" s="658"/>
      <c r="V58" s="658"/>
      <c r="W58" s="187"/>
      <c r="X58" s="191"/>
    </row>
    <row r="59" spans="1:26" ht="11.1" customHeight="1">
      <c r="A59" s="181"/>
      <c r="B59" s="211">
        <v>53</v>
      </c>
      <c r="C59" s="211">
        <v>72</v>
      </c>
      <c r="D59" s="211">
        <v>109</v>
      </c>
      <c r="E59" s="211">
        <v>103</v>
      </c>
      <c r="F59" s="211">
        <v>121</v>
      </c>
      <c r="G59" s="211">
        <v>92</v>
      </c>
      <c r="H59" s="211">
        <v>104</v>
      </c>
      <c r="I59" s="211">
        <v>117</v>
      </c>
      <c r="J59" s="211">
        <v>118</v>
      </c>
      <c r="K59" s="211">
        <v>99</v>
      </c>
      <c r="L59" s="211">
        <v>127</v>
      </c>
      <c r="M59" s="211">
        <v>101</v>
      </c>
      <c r="N59" s="282"/>
      <c r="O59" s="187"/>
      <c r="P59" s="187"/>
      <c r="Q59" s="187"/>
      <c r="R59" s="187"/>
      <c r="S59" s="658" t="s">
        <v>145</v>
      </c>
      <c r="T59" s="658"/>
      <c r="U59" s="658"/>
      <c r="V59" s="658"/>
      <c r="W59" s="187"/>
      <c r="X59" s="191"/>
    </row>
    <row r="60" spans="1:26" ht="11.1" customHeight="1">
      <c r="A60" s="181"/>
      <c r="B60" s="211">
        <v>413</v>
      </c>
      <c r="C60" s="211">
        <v>40</v>
      </c>
      <c r="D60" s="211">
        <v>293</v>
      </c>
      <c r="E60" s="211">
        <v>26</v>
      </c>
      <c r="F60" s="211">
        <v>93</v>
      </c>
      <c r="G60" s="211">
        <v>5</v>
      </c>
      <c r="H60" s="211">
        <v>41</v>
      </c>
      <c r="I60" s="211">
        <v>0</v>
      </c>
      <c r="J60" s="211">
        <v>8</v>
      </c>
      <c r="K60" s="211">
        <v>1</v>
      </c>
      <c r="L60" s="211">
        <v>8</v>
      </c>
      <c r="M60" s="211">
        <v>0</v>
      </c>
      <c r="N60" s="282"/>
      <c r="O60" s="187"/>
      <c r="P60" s="187"/>
      <c r="Q60" s="187"/>
      <c r="R60" s="187"/>
      <c r="S60" s="658" t="s">
        <v>148</v>
      </c>
      <c r="T60" s="658"/>
      <c r="U60" s="658"/>
      <c r="V60" s="658"/>
      <c r="W60" s="187"/>
      <c r="X60" s="191"/>
      <c r="Y60" s="51"/>
      <c r="Z60" s="51"/>
    </row>
    <row r="61" spans="1:26" ht="11.1" customHeight="1">
      <c r="A61" s="181"/>
      <c r="B61" s="211">
        <v>79</v>
      </c>
      <c r="C61" s="211">
        <v>67</v>
      </c>
      <c r="D61" s="211">
        <v>97</v>
      </c>
      <c r="E61" s="211">
        <v>109</v>
      </c>
      <c r="F61" s="211">
        <v>97</v>
      </c>
      <c r="G61" s="211">
        <v>87</v>
      </c>
      <c r="H61" s="211">
        <v>82</v>
      </c>
      <c r="I61" s="211">
        <v>67</v>
      </c>
      <c r="J61" s="211">
        <v>99</v>
      </c>
      <c r="K61" s="211">
        <v>97</v>
      </c>
      <c r="L61" s="211">
        <v>97</v>
      </c>
      <c r="M61" s="211">
        <v>77</v>
      </c>
      <c r="N61" s="282"/>
      <c r="O61" s="187"/>
      <c r="P61" s="187"/>
      <c r="Q61" s="187"/>
      <c r="R61" s="187"/>
      <c r="S61" s="658" t="s">
        <v>151</v>
      </c>
      <c r="T61" s="658"/>
      <c r="U61" s="658"/>
      <c r="V61" s="658"/>
      <c r="W61" s="187"/>
      <c r="X61" s="191"/>
      <c r="Y61" s="51"/>
      <c r="Z61" s="51"/>
    </row>
    <row r="62" spans="1:26" ht="11.1" customHeight="1">
      <c r="A62" s="181"/>
      <c r="B62" s="211">
        <v>70</v>
      </c>
      <c r="C62" s="211">
        <v>77</v>
      </c>
      <c r="D62" s="211">
        <v>105</v>
      </c>
      <c r="E62" s="211">
        <v>126</v>
      </c>
      <c r="F62" s="211">
        <v>99</v>
      </c>
      <c r="G62" s="211">
        <v>122</v>
      </c>
      <c r="H62" s="211">
        <v>99</v>
      </c>
      <c r="I62" s="211">
        <v>87</v>
      </c>
      <c r="J62" s="211">
        <v>105</v>
      </c>
      <c r="K62" s="211">
        <v>99</v>
      </c>
      <c r="L62" s="211">
        <v>75</v>
      </c>
      <c r="M62" s="211">
        <v>96</v>
      </c>
      <c r="N62" s="282"/>
      <c r="O62" s="187"/>
      <c r="P62" s="187"/>
      <c r="Q62" s="187"/>
      <c r="R62" s="187"/>
      <c r="S62" s="658" t="s">
        <v>152</v>
      </c>
      <c r="T62" s="658"/>
      <c r="U62" s="658"/>
      <c r="V62" s="658"/>
      <c r="W62" s="187"/>
      <c r="X62" s="191"/>
    </row>
    <row r="63" spans="1:26" ht="11.1" customHeight="1">
      <c r="A63" s="181"/>
      <c r="B63" s="211">
        <v>91</v>
      </c>
      <c r="C63" s="211">
        <v>77</v>
      </c>
      <c r="D63" s="211">
        <v>93</v>
      </c>
      <c r="E63" s="211">
        <v>103</v>
      </c>
      <c r="F63" s="211">
        <v>98</v>
      </c>
      <c r="G63" s="211">
        <v>88</v>
      </c>
      <c r="H63" s="211">
        <v>118</v>
      </c>
      <c r="I63" s="211">
        <v>93</v>
      </c>
      <c r="J63" s="211">
        <v>115</v>
      </c>
      <c r="K63" s="211">
        <v>127</v>
      </c>
      <c r="L63" s="211">
        <v>110</v>
      </c>
      <c r="M63" s="211">
        <v>100</v>
      </c>
      <c r="N63" s="282"/>
      <c r="O63" s="187"/>
      <c r="P63" s="187"/>
      <c r="Q63" s="187"/>
      <c r="R63" s="187"/>
      <c r="S63" s="658" t="s">
        <v>170</v>
      </c>
      <c r="T63" s="658"/>
      <c r="U63" s="658"/>
      <c r="V63" s="658"/>
      <c r="W63" s="187"/>
      <c r="X63" s="191"/>
    </row>
    <row r="64" spans="1:26" ht="11.1" customHeight="1">
      <c r="A64" s="181"/>
      <c r="B64" s="211">
        <v>92</v>
      </c>
      <c r="C64" s="211">
        <v>94</v>
      </c>
      <c r="D64" s="211">
        <v>130</v>
      </c>
      <c r="E64" s="211">
        <v>135</v>
      </c>
      <c r="F64" s="211">
        <v>161</v>
      </c>
      <c r="G64" s="211">
        <v>169</v>
      </c>
      <c r="H64" s="211">
        <v>153</v>
      </c>
      <c r="I64" s="211">
        <v>123</v>
      </c>
      <c r="J64" s="211">
        <v>128</v>
      </c>
      <c r="K64" s="211">
        <v>121</v>
      </c>
      <c r="L64" s="211">
        <v>155</v>
      </c>
      <c r="M64" s="211">
        <v>119</v>
      </c>
      <c r="N64" s="282"/>
      <c r="O64" s="187"/>
      <c r="P64" s="187"/>
      <c r="Q64" s="187"/>
      <c r="R64" s="187"/>
      <c r="S64" s="658" t="s">
        <v>171</v>
      </c>
      <c r="T64" s="658"/>
      <c r="U64" s="658"/>
      <c r="V64" s="658"/>
      <c r="W64" s="187"/>
      <c r="X64" s="191"/>
    </row>
    <row r="65" spans="1:26" ht="8.25" customHeight="1">
      <c r="A65" s="181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82"/>
      <c r="O65" s="182"/>
      <c r="P65" s="182"/>
      <c r="Q65" s="182"/>
      <c r="R65" s="182"/>
      <c r="S65" s="182"/>
      <c r="T65" s="182"/>
      <c r="U65" s="182"/>
      <c r="V65" s="182"/>
      <c r="W65" s="182"/>
      <c r="X65" s="191"/>
    </row>
    <row r="66" spans="1:26" s="184" customFormat="1" ht="11.1" customHeight="1">
      <c r="A66" s="200"/>
      <c r="B66" s="210">
        <v>728</v>
      </c>
      <c r="C66" s="210">
        <v>723</v>
      </c>
      <c r="D66" s="210">
        <v>825</v>
      </c>
      <c r="E66" s="210">
        <v>911</v>
      </c>
      <c r="F66" s="210">
        <v>1115</v>
      </c>
      <c r="G66" s="210">
        <v>1106</v>
      </c>
      <c r="H66" s="210">
        <v>1262</v>
      </c>
      <c r="I66" s="210">
        <v>1258</v>
      </c>
      <c r="J66" s="210">
        <v>1338</v>
      </c>
      <c r="K66" s="210">
        <v>1306</v>
      </c>
      <c r="L66" s="210">
        <v>1235</v>
      </c>
      <c r="M66" s="210">
        <v>1116</v>
      </c>
      <c r="N66" s="284"/>
      <c r="O66" s="659" t="s">
        <v>172</v>
      </c>
      <c r="P66" s="659"/>
      <c r="Q66" s="659"/>
      <c r="R66" s="659"/>
      <c r="S66" s="659"/>
      <c r="T66" s="659"/>
      <c r="U66" s="659"/>
      <c r="V66" s="659"/>
      <c r="W66" s="186"/>
      <c r="X66" s="201"/>
      <c r="Y66" s="66"/>
      <c r="Z66" s="66"/>
    </row>
    <row r="67" spans="1:26" ht="11.1" customHeight="1">
      <c r="A67" s="181"/>
      <c r="B67" s="211">
        <v>118</v>
      </c>
      <c r="C67" s="211">
        <v>129</v>
      </c>
      <c r="D67" s="211">
        <v>155</v>
      </c>
      <c r="E67" s="211">
        <v>166</v>
      </c>
      <c r="F67" s="211">
        <v>193</v>
      </c>
      <c r="G67" s="211">
        <v>183</v>
      </c>
      <c r="H67" s="211">
        <v>196</v>
      </c>
      <c r="I67" s="211">
        <v>175</v>
      </c>
      <c r="J67" s="211">
        <v>211</v>
      </c>
      <c r="K67" s="211">
        <v>224</v>
      </c>
      <c r="L67" s="211">
        <v>191</v>
      </c>
      <c r="M67" s="211">
        <v>199</v>
      </c>
      <c r="N67" s="282"/>
      <c r="O67" s="187"/>
      <c r="P67" s="187"/>
      <c r="Q67" s="187"/>
      <c r="R67" s="187"/>
      <c r="S67" s="658" t="s">
        <v>140</v>
      </c>
      <c r="T67" s="658"/>
      <c r="U67" s="658"/>
      <c r="V67" s="658"/>
      <c r="W67" s="187"/>
      <c r="X67" s="191"/>
    </row>
    <row r="68" spans="1:26" ht="11.1" customHeight="1">
      <c r="A68" s="181"/>
      <c r="B68" s="211">
        <v>178</v>
      </c>
      <c r="C68" s="211">
        <v>188</v>
      </c>
      <c r="D68" s="211">
        <v>184</v>
      </c>
      <c r="E68" s="211">
        <v>233</v>
      </c>
      <c r="F68" s="211">
        <v>246</v>
      </c>
      <c r="G68" s="211">
        <v>248</v>
      </c>
      <c r="H68" s="211">
        <v>277</v>
      </c>
      <c r="I68" s="211">
        <v>273</v>
      </c>
      <c r="J68" s="211">
        <v>313</v>
      </c>
      <c r="K68" s="211">
        <v>278</v>
      </c>
      <c r="L68" s="211">
        <v>273</v>
      </c>
      <c r="M68" s="211">
        <v>261</v>
      </c>
      <c r="N68" s="282"/>
      <c r="O68" s="187"/>
      <c r="P68" s="187"/>
      <c r="Q68" s="187"/>
      <c r="R68" s="187"/>
      <c r="S68" s="658" t="s">
        <v>141</v>
      </c>
      <c r="T68" s="658"/>
      <c r="U68" s="658"/>
      <c r="V68" s="658"/>
      <c r="W68" s="187"/>
      <c r="X68" s="191"/>
    </row>
    <row r="69" spans="1:26" ht="11.1" customHeight="1">
      <c r="A69" s="181"/>
      <c r="B69" s="211">
        <v>146</v>
      </c>
      <c r="C69" s="211">
        <v>137</v>
      </c>
      <c r="D69" s="211">
        <v>181</v>
      </c>
      <c r="E69" s="211">
        <v>162</v>
      </c>
      <c r="F69" s="211">
        <v>242</v>
      </c>
      <c r="G69" s="211">
        <v>254</v>
      </c>
      <c r="H69" s="211">
        <v>304</v>
      </c>
      <c r="I69" s="211">
        <v>297</v>
      </c>
      <c r="J69" s="211">
        <v>313</v>
      </c>
      <c r="K69" s="211">
        <v>311</v>
      </c>
      <c r="L69" s="211">
        <v>291</v>
      </c>
      <c r="M69" s="211">
        <v>230</v>
      </c>
      <c r="N69" s="282"/>
      <c r="O69" s="187"/>
      <c r="P69" s="187"/>
      <c r="Q69" s="187"/>
      <c r="R69" s="187"/>
      <c r="S69" s="658" t="s">
        <v>145</v>
      </c>
      <c r="T69" s="658"/>
      <c r="U69" s="658"/>
      <c r="V69" s="658"/>
      <c r="W69" s="187"/>
      <c r="X69" s="191"/>
    </row>
    <row r="70" spans="1:26" ht="11.1" customHeight="1">
      <c r="A70" s="181"/>
      <c r="B70" s="211">
        <v>177</v>
      </c>
      <c r="C70" s="211">
        <v>156</v>
      </c>
      <c r="D70" s="211">
        <v>175</v>
      </c>
      <c r="E70" s="211">
        <v>191</v>
      </c>
      <c r="F70" s="211">
        <v>268</v>
      </c>
      <c r="G70" s="211">
        <v>269</v>
      </c>
      <c r="H70" s="211">
        <v>304</v>
      </c>
      <c r="I70" s="211">
        <v>311</v>
      </c>
      <c r="J70" s="211">
        <v>312</v>
      </c>
      <c r="K70" s="211">
        <v>305</v>
      </c>
      <c r="L70" s="211">
        <v>289</v>
      </c>
      <c r="M70" s="211">
        <v>251</v>
      </c>
      <c r="N70" s="282"/>
      <c r="O70" s="187"/>
      <c r="P70" s="187"/>
      <c r="Q70" s="187"/>
      <c r="R70" s="187"/>
      <c r="S70" s="658" t="s">
        <v>148</v>
      </c>
      <c r="T70" s="658"/>
      <c r="U70" s="658"/>
      <c r="V70" s="658"/>
      <c r="W70" s="187"/>
      <c r="X70" s="191"/>
    </row>
    <row r="71" spans="1:26" ht="11.1" customHeight="1">
      <c r="A71" s="181"/>
      <c r="B71" s="211">
        <v>109</v>
      </c>
      <c r="C71" s="211">
        <v>113</v>
      </c>
      <c r="D71" s="211">
        <v>130</v>
      </c>
      <c r="E71" s="211">
        <v>159</v>
      </c>
      <c r="F71" s="211">
        <v>166</v>
      </c>
      <c r="G71" s="211">
        <v>152</v>
      </c>
      <c r="H71" s="211">
        <v>181</v>
      </c>
      <c r="I71" s="211">
        <v>202</v>
      </c>
      <c r="J71" s="211">
        <v>189</v>
      </c>
      <c r="K71" s="211">
        <v>188</v>
      </c>
      <c r="L71" s="211">
        <v>191</v>
      </c>
      <c r="M71" s="211">
        <v>175</v>
      </c>
      <c r="N71" s="282"/>
      <c r="O71" s="187"/>
      <c r="P71" s="187"/>
      <c r="Q71" s="187"/>
      <c r="R71" s="187"/>
      <c r="S71" s="658" t="s">
        <v>151</v>
      </c>
      <c r="T71" s="658"/>
      <c r="U71" s="658"/>
      <c r="V71" s="658"/>
      <c r="W71" s="187"/>
      <c r="X71" s="191"/>
    </row>
    <row r="72" spans="1:26" ht="8.25" customHeight="1">
      <c r="A72" s="181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82"/>
      <c r="O72" s="187"/>
      <c r="P72" s="187"/>
      <c r="Q72" s="187"/>
      <c r="R72" s="187"/>
      <c r="S72" s="187"/>
      <c r="T72" s="187"/>
      <c r="U72" s="187"/>
      <c r="V72" s="187"/>
      <c r="W72" s="187"/>
      <c r="X72" s="191"/>
    </row>
    <row r="73" spans="1:26" s="184" customFormat="1" ht="11.1" customHeight="1">
      <c r="A73" s="200"/>
      <c r="B73" s="210">
        <v>756</v>
      </c>
      <c r="C73" s="210">
        <v>752</v>
      </c>
      <c r="D73" s="210">
        <v>857</v>
      </c>
      <c r="E73" s="210">
        <v>771</v>
      </c>
      <c r="F73" s="210">
        <v>832</v>
      </c>
      <c r="G73" s="210">
        <v>860</v>
      </c>
      <c r="H73" s="210">
        <v>906</v>
      </c>
      <c r="I73" s="210">
        <v>944</v>
      </c>
      <c r="J73" s="210">
        <v>874</v>
      </c>
      <c r="K73" s="210">
        <v>965</v>
      </c>
      <c r="L73" s="210">
        <v>782</v>
      </c>
      <c r="M73" s="210">
        <v>976</v>
      </c>
      <c r="N73" s="284"/>
      <c r="O73" s="659" t="s">
        <v>173</v>
      </c>
      <c r="P73" s="659"/>
      <c r="Q73" s="659"/>
      <c r="R73" s="659"/>
      <c r="S73" s="659"/>
      <c r="T73" s="659"/>
      <c r="U73" s="659"/>
      <c r="V73" s="659"/>
      <c r="W73" s="186"/>
      <c r="X73" s="201"/>
      <c r="Y73" s="66"/>
      <c r="Z73" s="66"/>
    </row>
    <row r="74" spans="1:26" ht="11.1" customHeight="1">
      <c r="A74" s="181"/>
      <c r="B74" s="211">
        <v>39</v>
      </c>
      <c r="C74" s="211">
        <v>51</v>
      </c>
      <c r="D74" s="211">
        <v>81</v>
      </c>
      <c r="E74" s="211">
        <v>72</v>
      </c>
      <c r="F74" s="211">
        <v>119</v>
      </c>
      <c r="G74" s="211">
        <v>100</v>
      </c>
      <c r="H74" s="211">
        <v>104</v>
      </c>
      <c r="I74" s="211">
        <v>94</v>
      </c>
      <c r="J74" s="211">
        <v>91</v>
      </c>
      <c r="K74" s="211">
        <v>87</v>
      </c>
      <c r="L74" s="211">
        <v>69</v>
      </c>
      <c r="M74" s="211">
        <v>74</v>
      </c>
      <c r="N74" s="282"/>
      <c r="O74" s="187"/>
      <c r="P74" s="187"/>
      <c r="Q74" s="187"/>
      <c r="R74" s="187"/>
      <c r="S74" s="658" t="s">
        <v>140</v>
      </c>
      <c r="T74" s="658"/>
      <c r="U74" s="658"/>
      <c r="V74" s="658"/>
      <c r="W74" s="187"/>
      <c r="X74" s="191"/>
    </row>
    <row r="75" spans="1:26" ht="11.1" customHeight="1">
      <c r="A75" s="181"/>
      <c r="B75" s="211">
        <v>188</v>
      </c>
      <c r="C75" s="211">
        <v>165</v>
      </c>
      <c r="D75" s="211">
        <v>186</v>
      </c>
      <c r="E75" s="211">
        <v>151</v>
      </c>
      <c r="F75" s="211">
        <v>149</v>
      </c>
      <c r="G75" s="211">
        <v>142</v>
      </c>
      <c r="H75" s="211">
        <v>187</v>
      </c>
      <c r="I75" s="211">
        <v>198</v>
      </c>
      <c r="J75" s="211">
        <v>177</v>
      </c>
      <c r="K75" s="211">
        <v>199</v>
      </c>
      <c r="L75" s="211">
        <v>161</v>
      </c>
      <c r="M75" s="211">
        <v>214</v>
      </c>
      <c r="N75" s="282"/>
      <c r="O75" s="187"/>
      <c r="P75" s="187"/>
      <c r="Q75" s="187"/>
      <c r="R75" s="187"/>
      <c r="S75" s="658" t="s">
        <v>141</v>
      </c>
      <c r="T75" s="658"/>
      <c r="U75" s="658"/>
      <c r="V75" s="658"/>
      <c r="W75" s="187"/>
      <c r="X75" s="191"/>
    </row>
    <row r="76" spans="1:26" ht="11.1" customHeight="1">
      <c r="A76" s="181"/>
      <c r="B76" s="211">
        <v>229</v>
      </c>
      <c r="C76" s="211">
        <v>270</v>
      </c>
      <c r="D76" s="211">
        <v>292</v>
      </c>
      <c r="E76" s="211">
        <v>253</v>
      </c>
      <c r="F76" s="211">
        <v>273</v>
      </c>
      <c r="G76" s="211">
        <v>287</v>
      </c>
      <c r="H76" s="211">
        <v>288</v>
      </c>
      <c r="I76" s="211">
        <v>311</v>
      </c>
      <c r="J76" s="211">
        <v>308</v>
      </c>
      <c r="K76" s="211">
        <v>314</v>
      </c>
      <c r="L76" s="211">
        <v>283</v>
      </c>
      <c r="M76" s="211">
        <v>326</v>
      </c>
      <c r="N76" s="282"/>
      <c r="O76" s="187"/>
      <c r="P76" s="187"/>
      <c r="Q76" s="187"/>
      <c r="R76" s="187"/>
      <c r="S76" s="658" t="s">
        <v>145</v>
      </c>
      <c r="T76" s="658"/>
      <c r="U76" s="658"/>
      <c r="V76" s="658"/>
      <c r="W76" s="187"/>
      <c r="X76" s="191"/>
    </row>
    <row r="77" spans="1:26" ht="11.1" customHeight="1">
      <c r="A77" s="181"/>
      <c r="B77" s="211">
        <v>0</v>
      </c>
      <c r="C77" s="211">
        <v>0</v>
      </c>
      <c r="D77" s="211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1">
        <v>0</v>
      </c>
      <c r="L77" s="211">
        <v>0</v>
      </c>
      <c r="M77" s="211">
        <v>0</v>
      </c>
      <c r="N77" s="282"/>
      <c r="O77" s="187"/>
      <c r="P77" s="187"/>
      <c r="Q77" s="187"/>
      <c r="R77" s="187"/>
      <c r="S77" s="658" t="s">
        <v>148</v>
      </c>
      <c r="T77" s="658"/>
      <c r="U77" s="658"/>
      <c r="V77" s="658"/>
      <c r="W77" s="187"/>
      <c r="X77" s="191"/>
    </row>
    <row r="78" spans="1:26" ht="11.1" customHeight="1">
      <c r="A78" s="181"/>
      <c r="B78" s="211">
        <v>68</v>
      </c>
      <c r="C78" s="211">
        <v>77</v>
      </c>
      <c r="D78" s="211">
        <v>82</v>
      </c>
      <c r="E78" s="211">
        <v>93</v>
      </c>
      <c r="F78" s="211">
        <v>98</v>
      </c>
      <c r="G78" s="211">
        <v>113</v>
      </c>
      <c r="H78" s="211">
        <v>97</v>
      </c>
      <c r="I78" s="211">
        <v>98</v>
      </c>
      <c r="J78" s="211">
        <v>88</v>
      </c>
      <c r="K78" s="211">
        <v>113</v>
      </c>
      <c r="L78" s="211">
        <v>84</v>
      </c>
      <c r="M78" s="211">
        <v>117</v>
      </c>
      <c r="N78" s="282"/>
      <c r="O78" s="187"/>
      <c r="P78" s="187"/>
      <c r="Q78" s="187"/>
      <c r="R78" s="187"/>
      <c r="S78" s="658" t="s">
        <v>151</v>
      </c>
      <c r="T78" s="658"/>
      <c r="U78" s="658"/>
      <c r="V78" s="658"/>
      <c r="W78" s="187"/>
      <c r="X78" s="191"/>
    </row>
    <row r="79" spans="1:26" ht="11.1" customHeight="1">
      <c r="A79" s="181"/>
      <c r="B79" s="211">
        <v>24</v>
      </c>
      <c r="C79" s="211">
        <v>35</v>
      </c>
      <c r="D79" s="211">
        <v>30</v>
      </c>
      <c r="E79" s="211">
        <v>34</v>
      </c>
      <c r="F79" s="211">
        <v>26</v>
      </c>
      <c r="G79" s="211">
        <v>22</v>
      </c>
      <c r="H79" s="211">
        <v>31</v>
      </c>
      <c r="I79" s="211">
        <v>34</v>
      </c>
      <c r="J79" s="211">
        <v>27</v>
      </c>
      <c r="K79" s="211">
        <v>37</v>
      </c>
      <c r="L79" s="211">
        <v>19</v>
      </c>
      <c r="M79" s="211">
        <v>43</v>
      </c>
      <c r="N79" s="282"/>
      <c r="O79" s="187"/>
      <c r="P79" s="187"/>
      <c r="Q79" s="187"/>
      <c r="R79" s="187"/>
      <c r="S79" s="658" t="s">
        <v>152</v>
      </c>
      <c r="T79" s="658"/>
      <c r="U79" s="658"/>
      <c r="V79" s="658"/>
      <c r="W79" s="187"/>
      <c r="X79" s="191"/>
    </row>
    <row r="80" spans="1:26" ht="11.1" customHeight="1">
      <c r="A80" s="181"/>
      <c r="B80" s="211">
        <v>208</v>
      </c>
      <c r="C80" s="211">
        <v>154</v>
      </c>
      <c r="D80" s="211">
        <v>186</v>
      </c>
      <c r="E80" s="211">
        <v>168</v>
      </c>
      <c r="F80" s="211">
        <v>167</v>
      </c>
      <c r="G80" s="211">
        <v>196</v>
      </c>
      <c r="H80" s="211">
        <v>199</v>
      </c>
      <c r="I80" s="211">
        <v>209</v>
      </c>
      <c r="J80" s="211">
        <v>183</v>
      </c>
      <c r="K80" s="211">
        <v>215</v>
      </c>
      <c r="L80" s="211">
        <v>166</v>
      </c>
      <c r="M80" s="211">
        <v>202</v>
      </c>
      <c r="N80" s="282"/>
      <c r="O80" s="187"/>
      <c r="P80" s="187"/>
      <c r="Q80" s="187"/>
      <c r="R80" s="187"/>
      <c r="S80" s="658" t="s">
        <v>170</v>
      </c>
      <c r="T80" s="658"/>
      <c r="U80" s="658"/>
      <c r="V80" s="658"/>
      <c r="W80" s="187"/>
      <c r="X80" s="191"/>
    </row>
    <row r="81" spans="1:24" ht="5.25" customHeight="1">
      <c r="A81" s="181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285"/>
      <c r="O81" s="190"/>
      <c r="P81" s="190"/>
      <c r="Q81" s="190"/>
      <c r="R81" s="197"/>
      <c r="S81" s="189"/>
      <c r="T81" s="189"/>
      <c r="U81" s="189"/>
      <c r="V81" s="189"/>
      <c r="W81" s="189"/>
      <c r="X81" s="195"/>
    </row>
    <row r="82" spans="1:24" ht="11.1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X82" s="181"/>
    </row>
  </sheetData>
  <mergeCells count="71">
    <mergeCell ref="S16:V16"/>
    <mergeCell ref="M1:X2"/>
    <mergeCell ref="B5:W5"/>
    <mergeCell ref="B6:W6"/>
    <mergeCell ref="B8:C8"/>
    <mergeCell ref="D8:E8"/>
    <mergeCell ref="F8:G8"/>
    <mergeCell ref="H8:I8"/>
    <mergeCell ref="J8:K8"/>
    <mergeCell ref="L8:M8"/>
    <mergeCell ref="N8:W9"/>
    <mergeCell ref="O11:V11"/>
    <mergeCell ref="S12:V12"/>
    <mergeCell ref="S13:V13"/>
    <mergeCell ref="S14:V14"/>
    <mergeCell ref="S15:V15"/>
    <mergeCell ref="S31:V31"/>
    <mergeCell ref="O18:V18"/>
    <mergeCell ref="S19:V19"/>
    <mergeCell ref="S20:V20"/>
    <mergeCell ref="O22:V22"/>
    <mergeCell ref="S23:V23"/>
    <mergeCell ref="S24:V24"/>
    <mergeCell ref="S25:V25"/>
    <mergeCell ref="S26:V26"/>
    <mergeCell ref="O28:V28"/>
    <mergeCell ref="S29:V29"/>
    <mergeCell ref="S30:V30"/>
    <mergeCell ref="S45:V45"/>
    <mergeCell ref="S32:V32"/>
    <mergeCell ref="O34:V34"/>
    <mergeCell ref="S35:V35"/>
    <mergeCell ref="S36:V36"/>
    <mergeCell ref="S37:V37"/>
    <mergeCell ref="S38:V38"/>
    <mergeCell ref="O40:V40"/>
    <mergeCell ref="S41:V41"/>
    <mergeCell ref="S42:V42"/>
    <mergeCell ref="S43:V43"/>
    <mergeCell ref="S44:V44"/>
    <mergeCell ref="S59:V59"/>
    <mergeCell ref="S46:V46"/>
    <mergeCell ref="O48:V48"/>
    <mergeCell ref="S49:V49"/>
    <mergeCell ref="S50:V50"/>
    <mergeCell ref="S51:V51"/>
    <mergeCell ref="S52:V52"/>
    <mergeCell ref="S53:V53"/>
    <mergeCell ref="S54:V54"/>
    <mergeCell ref="O56:V56"/>
    <mergeCell ref="S57:V57"/>
    <mergeCell ref="S58:V58"/>
    <mergeCell ref="O73:V73"/>
    <mergeCell ref="S60:V60"/>
    <mergeCell ref="S61:V61"/>
    <mergeCell ref="S62:V62"/>
    <mergeCell ref="S63:V63"/>
    <mergeCell ref="S64:V64"/>
    <mergeCell ref="O66:V66"/>
    <mergeCell ref="S67:V67"/>
    <mergeCell ref="S68:V68"/>
    <mergeCell ref="S69:V69"/>
    <mergeCell ref="S70:V70"/>
    <mergeCell ref="S71:V71"/>
    <mergeCell ref="S80:V80"/>
    <mergeCell ref="S74:V74"/>
    <mergeCell ref="S75:V75"/>
    <mergeCell ref="S76:V76"/>
    <mergeCell ref="S77:V77"/>
    <mergeCell ref="S78:V78"/>
    <mergeCell ref="S79:V7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view="pageBreakPreview" zoomScaleNormal="100" zoomScaleSheetLayoutView="100" workbookViewId="0">
      <selection sqref="A1:L2"/>
    </sheetView>
  </sheetViews>
  <sheetFormatPr defaultRowHeight="11.25"/>
  <cols>
    <col min="1" max="11" width="1.625" style="177" customWidth="1"/>
    <col min="12" max="21" width="8.25" style="177" customWidth="1"/>
    <col min="22" max="22" width="1.625" style="177" customWidth="1"/>
    <col min="23" max="16384" width="9" style="177"/>
  </cols>
  <sheetData>
    <row r="1" spans="1:22" customFormat="1" ht="11.1" customHeight="1">
      <c r="A1" s="460">
        <f>'31'!M1+1</f>
        <v>32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22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22" ht="11.1" customHeight="1"/>
    <row r="4" spans="1:22" ht="11.1" customHeight="1"/>
    <row r="5" spans="1:22" s="179" customFormat="1" ht="18" customHeight="1">
      <c r="B5" s="648" t="s">
        <v>507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209"/>
    </row>
    <row r="6" spans="1:22" ht="12.95" customHeight="1"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199"/>
    </row>
    <row r="7" spans="1:22" ht="11.1" customHeight="1"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2" ht="15" customHeight="1">
      <c r="B8" s="559" t="s">
        <v>126</v>
      </c>
      <c r="C8" s="560"/>
      <c r="D8" s="560"/>
      <c r="E8" s="560"/>
      <c r="F8" s="560"/>
      <c r="G8" s="560"/>
      <c r="H8" s="560"/>
      <c r="I8" s="560"/>
      <c r="J8" s="560"/>
      <c r="K8" s="560"/>
      <c r="L8" s="653" t="s">
        <v>244</v>
      </c>
      <c r="M8" s="653"/>
      <c r="N8" s="653" t="s">
        <v>245</v>
      </c>
      <c r="O8" s="653"/>
      <c r="P8" s="653" t="s">
        <v>246</v>
      </c>
      <c r="Q8" s="653"/>
      <c r="R8" s="653" t="s">
        <v>247</v>
      </c>
      <c r="S8" s="653"/>
      <c r="T8" s="653" t="s">
        <v>248</v>
      </c>
      <c r="U8" s="654"/>
      <c r="V8" s="183"/>
    </row>
    <row r="9" spans="1:22" ht="15" customHeight="1"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293" t="s">
        <v>2</v>
      </c>
      <c r="M9" s="293" t="s">
        <v>3</v>
      </c>
      <c r="N9" s="293" t="s">
        <v>2</v>
      </c>
      <c r="O9" s="293" t="s">
        <v>3</v>
      </c>
      <c r="P9" s="293" t="s">
        <v>2</v>
      </c>
      <c r="Q9" s="293" t="s">
        <v>3</v>
      </c>
      <c r="R9" s="293" t="s">
        <v>2</v>
      </c>
      <c r="S9" s="293" t="s">
        <v>3</v>
      </c>
      <c r="T9" s="293" t="s">
        <v>2</v>
      </c>
      <c r="U9" s="294" t="s">
        <v>3</v>
      </c>
      <c r="V9" s="183"/>
    </row>
    <row r="10" spans="1:22" ht="5.25" customHeight="1">
      <c r="B10" s="182"/>
      <c r="C10" s="182"/>
      <c r="D10" s="182"/>
      <c r="E10" s="182"/>
      <c r="F10" s="182"/>
      <c r="G10" s="182"/>
      <c r="H10" s="182"/>
      <c r="I10" s="182"/>
      <c r="J10" s="182"/>
      <c r="K10" s="276"/>
      <c r="L10" s="182"/>
      <c r="M10" s="182"/>
    </row>
    <row r="11" spans="1:22" s="184" customFormat="1" ht="11.1" customHeight="1">
      <c r="B11" s="185"/>
      <c r="C11" s="659" t="s">
        <v>162</v>
      </c>
      <c r="D11" s="659"/>
      <c r="E11" s="659"/>
      <c r="F11" s="659"/>
      <c r="G11" s="659"/>
      <c r="H11" s="659"/>
      <c r="I11" s="659"/>
      <c r="J11" s="659"/>
      <c r="K11" s="277"/>
      <c r="L11" s="210">
        <v>586</v>
      </c>
      <c r="M11" s="210">
        <v>564</v>
      </c>
      <c r="N11" s="210">
        <v>536</v>
      </c>
      <c r="O11" s="210">
        <v>486</v>
      </c>
      <c r="P11" s="210">
        <v>645</v>
      </c>
      <c r="Q11" s="210">
        <v>639</v>
      </c>
      <c r="R11" s="210">
        <v>502</v>
      </c>
      <c r="S11" s="210">
        <v>535</v>
      </c>
      <c r="T11" s="210">
        <v>411</v>
      </c>
      <c r="U11" s="210">
        <v>521</v>
      </c>
      <c r="V11" s="152"/>
    </row>
    <row r="12" spans="1:22" ht="11.1" customHeight="1">
      <c r="B12" s="182"/>
      <c r="C12" s="187"/>
      <c r="D12" s="187"/>
      <c r="E12" s="187"/>
      <c r="F12" s="187"/>
      <c r="G12" s="658" t="s">
        <v>140</v>
      </c>
      <c r="H12" s="658"/>
      <c r="I12" s="658"/>
      <c r="J12" s="658"/>
      <c r="K12" s="278"/>
      <c r="L12" s="211">
        <v>113</v>
      </c>
      <c r="M12" s="211">
        <v>117</v>
      </c>
      <c r="N12" s="211">
        <v>106</v>
      </c>
      <c r="O12" s="211">
        <v>110</v>
      </c>
      <c r="P12" s="211">
        <v>134</v>
      </c>
      <c r="Q12" s="211">
        <v>139</v>
      </c>
      <c r="R12" s="211">
        <v>104</v>
      </c>
      <c r="S12" s="211">
        <v>137</v>
      </c>
      <c r="T12" s="211">
        <v>96</v>
      </c>
      <c r="U12" s="211">
        <v>117</v>
      </c>
      <c r="V12" s="159"/>
    </row>
    <row r="13" spans="1:22" ht="11.1" customHeight="1">
      <c r="B13" s="182"/>
      <c r="C13" s="187"/>
      <c r="D13" s="187"/>
      <c r="E13" s="187"/>
      <c r="F13" s="187"/>
      <c r="G13" s="658" t="s">
        <v>141</v>
      </c>
      <c r="H13" s="658"/>
      <c r="I13" s="658"/>
      <c r="J13" s="658"/>
      <c r="K13" s="278"/>
      <c r="L13" s="211">
        <v>112</v>
      </c>
      <c r="M13" s="211">
        <v>103</v>
      </c>
      <c r="N13" s="211">
        <v>101</v>
      </c>
      <c r="O13" s="211">
        <v>77</v>
      </c>
      <c r="P13" s="211">
        <v>107</v>
      </c>
      <c r="Q13" s="211">
        <v>98</v>
      </c>
      <c r="R13" s="211">
        <v>85</v>
      </c>
      <c r="S13" s="211">
        <v>96</v>
      </c>
      <c r="T13" s="211">
        <v>74</v>
      </c>
      <c r="U13" s="211">
        <v>91</v>
      </c>
      <c r="V13" s="159"/>
    </row>
    <row r="14" spans="1:22" ht="11.1" customHeight="1">
      <c r="B14" s="182"/>
      <c r="C14" s="187"/>
      <c r="D14" s="187"/>
      <c r="E14" s="187"/>
      <c r="F14" s="187"/>
      <c r="G14" s="658" t="s">
        <v>145</v>
      </c>
      <c r="H14" s="658"/>
      <c r="I14" s="658"/>
      <c r="J14" s="658"/>
      <c r="K14" s="278"/>
      <c r="L14" s="211">
        <v>143</v>
      </c>
      <c r="M14" s="211">
        <v>167</v>
      </c>
      <c r="N14" s="211">
        <v>155</v>
      </c>
      <c r="O14" s="211">
        <v>127</v>
      </c>
      <c r="P14" s="211">
        <v>165</v>
      </c>
      <c r="Q14" s="211">
        <v>162</v>
      </c>
      <c r="R14" s="211">
        <v>136</v>
      </c>
      <c r="S14" s="211">
        <v>127</v>
      </c>
      <c r="T14" s="211">
        <v>98</v>
      </c>
      <c r="U14" s="211">
        <v>118</v>
      </c>
      <c r="V14" s="159"/>
    </row>
    <row r="15" spans="1:22" ht="11.1" customHeight="1">
      <c r="B15" s="182"/>
      <c r="C15" s="187"/>
      <c r="D15" s="187"/>
      <c r="E15" s="187"/>
      <c r="F15" s="187"/>
      <c r="G15" s="658" t="s">
        <v>148</v>
      </c>
      <c r="H15" s="658"/>
      <c r="I15" s="658"/>
      <c r="J15" s="658"/>
      <c r="K15" s="278"/>
      <c r="L15" s="211">
        <v>144</v>
      </c>
      <c r="M15" s="211">
        <v>125</v>
      </c>
      <c r="N15" s="211">
        <v>116</v>
      </c>
      <c r="O15" s="211">
        <v>122</v>
      </c>
      <c r="P15" s="211">
        <v>160</v>
      </c>
      <c r="Q15" s="211">
        <v>157</v>
      </c>
      <c r="R15" s="211">
        <v>110</v>
      </c>
      <c r="S15" s="211">
        <v>103</v>
      </c>
      <c r="T15" s="211">
        <v>91</v>
      </c>
      <c r="U15" s="211">
        <v>110</v>
      </c>
      <c r="V15" s="159"/>
    </row>
    <row r="16" spans="1:22" ht="11.1" customHeight="1">
      <c r="B16" s="182"/>
      <c r="C16" s="187"/>
      <c r="D16" s="187"/>
      <c r="E16" s="187"/>
      <c r="F16" s="187"/>
      <c r="G16" s="658" t="s">
        <v>151</v>
      </c>
      <c r="H16" s="658"/>
      <c r="I16" s="658"/>
      <c r="J16" s="658"/>
      <c r="K16" s="278"/>
      <c r="L16" s="211">
        <v>74</v>
      </c>
      <c r="M16" s="211">
        <v>52</v>
      </c>
      <c r="N16" s="211">
        <v>58</v>
      </c>
      <c r="O16" s="211">
        <v>50</v>
      </c>
      <c r="P16" s="211">
        <v>79</v>
      </c>
      <c r="Q16" s="211">
        <v>83</v>
      </c>
      <c r="R16" s="211">
        <v>67</v>
      </c>
      <c r="S16" s="211">
        <v>72</v>
      </c>
      <c r="T16" s="211">
        <v>52</v>
      </c>
      <c r="U16" s="211">
        <v>85</v>
      </c>
      <c r="V16" s="159"/>
    </row>
    <row r="17" spans="2:22" ht="8.25" customHeight="1">
      <c r="B17" s="182"/>
      <c r="C17" s="187"/>
      <c r="D17" s="187"/>
      <c r="E17" s="187"/>
      <c r="F17" s="187"/>
      <c r="G17" s="187"/>
      <c r="H17" s="187"/>
      <c r="I17" s="187"/>
      <c r="J17" s="187"/>
      <c r="K17" s="278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159"/>
    </row>
    <row r="18" spans="2:22" s="184" customFormat="1" ht="11.1" customHeight="1">
      <c r="B18" s="185"/>
      <c r="C18" s="659" t="s">
        <v>163</v>
      </c>
      <c r="D18" s="659"/>
      <c r="E18" s="659"/>
      <c r="F18" s="659"/>
      <c r="G18" s="659"/>
      <c r="H18" s="659"/>
      <c r="I18" s="659"/>
      <c r="J18" s="659"/>
      <c r="K18" s="277"/>
      <c r="L18" s="210">
        <v>183</v>
      </c>
      <c r="M18" s="210">
        <v>179</v>
      </c>
      <c r="N18" s="210">
        <v>176</v>
      </c>
      <c r="O18" s="210">
        <v>142</v>
      </c>
      <c r="P18" s="210">
        <v>194</v>
      </c>
      <c r="Q18" s="210">
        <v>176</v>
      </c>
      <c r="R18" s="210">
        <v>165</v>
      </c>
      <c r="S18" s="210">
        <v>158</v>
      </c>
      <c r="T18" s="210">
        <v>108</v>
      </c>
      <c r="U18" s="210">
        <v>159</v>
      </c>
      <c r="V18" s="152"/>
    </row>
    <row r="19" spans="2:22" ht="11.1" customHeight="1">
      <c r="B19" s="182"/>
      <c r="C19" s="187"/>
      <c r="D19" s="187"/>
      <c r="E19" s="187"/>
      <c r="F19" s="187"/>
      <c r="G19" s="658" t="s">
        <v>140</v>
      </c>
      <c r="H19" s="658"/>
      <c r="I19" s="658"/>
      <c r="J19" s="658"/>
      <c r="K19" s="278"/>
      <c r="L19" s="211">
        <v>97</v>
      </c>
      <c r="M19" s="211">
        <v>104</v>
      </c>
      <c r="N19" s="211">
        <v>97</v>
      </c>
      <c r="O19" s="211">
        <v>82</v>
      </c>
      <c r="P19" s="211">
        <v>115</v>
      </c>
      <c r="Q19" s="211">
        <v>121</v>
      </c>
      <c r="R19" s="211">
        <v>104</v>
      </c>
      <c r="S19" s="211">
        <v>97</v>
      </c>
      <c r="T19" s="211">
        <v>62</v>
      </c>
      <c r="U19" s="211">
        <v>100</v>
      </c>
      <c r="V19" s="159"/>
    </row>
    <row r="20" spans="2:22" ht="11.1" customHeight="1">
      <c r="B20" s="182"/>
      <c r="C20" s="187"/>
      <c r="D20" s="187"/>
      <c r="E20" s="187"/>
      <c r="F20" s="187"/>
      <c r="G20" s="658" t="s">
        <v>141</v>
      </c>
      <c r="H20" s="658"/>
      <c r="I20" s="658"/>
      <c r="J20" s="658"/>
      <c r="K20" s="278"/>
      <c r="L20" s="211">
        <v>86</v>
      </c>
      <c r="M20" s="211">
        <v>75</v>
      </c>
      <c r="N20" s="211">
        <v>79</v>
      </c>
      <c r="O20" s="211">
        <v>60</v>
      </c>
      <c r="P20" s="211">
        <v>79</v>
      </c>
      <c r="Q20" s="211">
        <v>55</v>
      </c>
      <c r="R20" s="211">
        <v>61</v>
      </c>
      <c r="S20" s="211">
        <v>61</v>
      </c>
      <c r="T20" s="211">
        <v>46</v>
      </c>
      <c r="U20" s="211">
        <v>59</v>
      </c>
      <c r="V20" s="159"/>
    </row>
    <row r="21" spans="2:22" ht="8.25" customHeight="1">
      <c r="B21" s="182"/>
      <c r="C21" s="182"/>
      <c r="D21" s="182"/>
      <c r="E21" s="182"/>
      <c r="F21" s="182"/>
      <c r="G21" s="182"/>
      <c r="H21" s="182"/>
      <c r="I21" s="182"/>
      <c r="J21" s="182"/>
      <c r="K21" s="279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159"/>
    </row>
    <row r="22" spans="2:22" s="184" customFormat="1" ht="11.1" customHeight="1">
      <c r="B22" s="185"/>
      <c r="C22" s="659" t="s">
        <v>164</v>
      </c>
      <c r="D22" s="659"/>
      <c r="E22" s="659"/>
      <c r="F22" s="659"/>
      <c r="G22" s="659"/>
      <c r="H22" s="659"/>
      <c r="I22" s="659"/>
      <c r="J22" s="659"/>
      <c r="K22" s="277"/>
      <c r="L22" s="210">
        <v>431</v>
      </c>
      <c r="M22" s="210">
        <v>445</v>
      </c>
      <c r="N22" s="210">
        <v>359</v>
      </c>
      <c r="O22" s="210">
        <v>305</v>
      </c>
      <c r="P22" s="210">
        <v>368</v>
      </c>
      <c r="Q22" s="210">
        <v>344</v>
      </c>
      <c r="R22" s="210">
        <v>268</v>
      </c>
      <c r="S22" s="210">
        <v>243</v>
      </c>
      <c r="T22" s="210">
        <v>211</v>
      </c>
      <c r="U22" s="210">
        <v>226</v>
      </c>
      <c r="V22" s="152"/>
    </row>
    <row r="23" spans="2:22" ht="11.1" customHeight="1">
      <c r="B23" s="182"/>
      <c r="C23" s="187"/>
      <c r="D23" s="187"/>
      <c r="E23" s="187"/>
      <c r="F23" s="187"/>
      <c r="G23" s="658" t="s">
        <v>140</v>
      </c>
      <c r="H23" s="658"/>
      <c r="I23" s="658"/>
      <c r="J23" s="658"/>
      <c r="K23" s="278"/>
      <c r="L23" s="211">
        <v>13</v>
      </c>
      <c r="M23" s="211">
        <v>15</v>
      </c>
      <c r="N23" s="211">
        <v>6</v>
      </c>
      <c r="O23" s="211">
        <v>5</v>
      </c>
      <c r="P23" s="211">
        <v>5</v>
      </c>
      <c r="Q23" s="211">
        <v>8</v>
      </c>
      <c r="R23" s="211">
        <v>6</v>
      </c>
      <c r="S23" s="211">
        <v>5</v>
      </c>
      <c r="T23" s="211">
        <v>4</v>
      </c>
      <c r="U23" s="211">
        <v>6</v>
      </c>
      <c r="V23" s="159"/>
    </row>
    <row r="24" spans="2:22" ht="11.1" customHeight="1">
      <c r="B24" s="182"/>
      <c r="C24" s="187"/>
      <c r="D24" s="187"/>
      <c r="E24" s="187"/>
      <c r="F24" s="187"/>
      <c r="G24" s="658" t="s">
        <v>141</v>
      </c>
      <c r="H24" s="658"/>
      <c r="I24" s="658"/>
      <c r="J24" s="658"/>
      <c r="K24" s="278"/>
      <c r="L24" s="211">
        <v>81</v>
      </c>
      <c r="M24" s="211">
        <v>74</v>
      </c>
      <c r="N24" s="211">
        <v>80</v>
      </c>
      <c r="O24" s="211">
        <v>60</v>
      </c>
      <c r="P24" s="211">
        <v>68</v>
      </c>
      <c r="Q24" s="211">
        <v>66</v>
      </c>
      <c r="R24" s="211">
        <v>50</v>
      </c>
      <c r="S24" s="211">
        <v>33</v>
      </c>
      <c r="T24" s="211">
        <v>36</v>
      </c>
      <c r="U24" s="211">
        <v>45</v>
      </c>
      <c r="V24" s="159"/>
    </row>
    <row r="25" spans="2:22" ht="11.1" customHeight="1">
      <c r="B25" s="182"/>
      <c r="C25" s="187"/>
      <c r="D25" s="187"/>
      <c r="E25" s="187"/>
      <c r="F25" s="187"/>
      <c r="G25" s="658" t="s">
        <v>145</v>
      </c>
      <c r="H25" s="658"/>
      <c r="I25" s="658"/>
      <c r="J25" s="658"/>
      <c r="K25" s="278"/>
      <c r="L25" s="211">
        <v>170</v>
      </c>
      <c r="M25" s="211">
        <v>177</v>
      </c>
      <c r="N25" s="211">
        <v>129</v>
      </c>
      <c r="O25" s="211">
        <v>103</v>
      </c>
      <c r="P25" s="211">
        <v>126</v>
      </c>
      <c r="Q25" s="211">
        <v>115</v>
      </c>
      <c r="R25" s="211">
        <v>88</v>
      </c>
      <c r="S25" s="211">
        <v>82</v>
      </c>
      <c r="T25" s="211">
        <v>67</v>
      </c>
      <c r="U25" s="211">
        <v>67</v>
      </c>
      <c r="V25" s="159"/>
    </row>
    <row r="26" spans="2:22" ht="11.1" customHeight="1">
      <c r="B26" s="182"/>
      <c r="C26" s="187"/>
      <c r="D26" s="187"/>
      <c r="E26" s="187"/>
      <c r="F26" s="187"/>
      <c r="G26" s="658" t="s">
        <v>148</v>
      </c>
      <c r="H26" s="658"/>
      <c r="I26" s="658"/>
      <c r="J26" s="658"/>
      <c r="K26" s="278"/>
      <c r="L26" s="211">
        <v>167</v>
      </c>
      <c r="M26" s="211">
        <v>179</v>
      </c>
      <c r="N26" s="211">
        <v>144</v>
      </c>
      <c r="O26" s="211">
        <v>137</v>
      </c>
      <c r="P26" s="211">
        <v>169</v>
      </c>
      <c r="Q26" s="211">
        <v>155</v>
      </c>
      <c r="R26" s="211">
        <v>124</v>
      </c>
      <c r="S26" s="211">
        <v>123</v>
      </c>
      <c r="T26" s="211">
        <v>104</v>
      </c>
      <c r="U26" s="211">
        <v>108</v>
      </c>
      <c r="V26" s="159"/>
    </row>
    <row r="27" spans="2:22" ht="8.25" customHeight="1">
      <c r="B27" s="182"/>
      <c r="C27" s="182"/>
      <c r="D27" s="182"/>
      <c r="E27" s="182"/>
      <c r="F27" s="182"/>
      <c r="G27" s="182"/>
      <c r="H27" s="182"/>
      <c r="I27" s="182"/>
      <c r="J27" s="182"/>
      <c r="K27" s="279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159"/>
    </row>
    <row r="28" spans="2:22" s="184" customFormat="1" ht="11.1" customHeight="1">
      <c r="B28" s="185"/>
      <c r="C28" s="659" t="s">
        <v>165</v>
      </c>
      <c r="D28" s="659"/>
      <c r="E28" s="659"/>
      <c r="F28" s="659"/>
      <c r="G28" s="659"/>
      <c r="H28" s="659"/>
      <c r="I28" s="659"/>
      <c r="J28" s="659"/>
      <c r="K28" s="277"/>
      <c r="L28" s="210">
        <v>437</v>
      </c>
      <c r="M28" s="210">
        <v>421</v>
      </c>
      <c r="N28" s="210">
        <v>350</v>
      </c>
      <c r="O28" s="210">
        <v>275</v>
      </c>
      <c r="P28" s="210">
        <v>346</v>
      </c>
      <c r="Q28" s="210">
        <v>334</v>
      </c>
      <c r="R28" s="210">
        <v>267</v>
      </c>
      <c r="S28" s="210">
        <v>281</v>
      </c>
      <c r="T28" s="210">
        <v>215</v>
      </c>
      <c r="U28" s="210">
        <v>285</v>
      </c>
      <c r="V28" s="152"/>
    </row>
    <row r="29" spans="2:22" ht="11.1" customHeight="1">
      <c r="B29" s="182"/>
      <c r="C29" s="187"/>
      <c r="D29" s="187"/>
      <c r="E29" s="187"/>
      <c r="F29" s="187"/>
      <c r="G29" s="658" t="s">
        <v>140</v>
      </c>
      <c r="H29" s="658"/>
      <c r="I29" s="658"/>
      <c r="J29" s="658"/>
      <c r="K29" s="278"/>
      <c r="L29" s="211">
        <v>115</v>
      </c>
      <c r="M29" s="211">
        <v>103</v>
      </c>
      <c r="N29" s="211">
        <v>92</v>
      </c>
      <c r="O29" s="211">
        <v>89</v>
      </c>
      <c r="P29" s="211">
        <v>95</v>
      </c>
      <c r="Q29" s="211">
        <v>82</v>
      </c>
      <c r="R29" s="211">
        <v>80</v>
      </c>
      <c r="S29" s="211">
        <v>97</v>
      </c>
      <c r="T29" s="211">
        <v>66</v>
      </c>
      <c r="U29" s="211">
        <v>77</v>
      </c>
      <c r="V29" s="159"/>
    </row>
    <row r="30" spans="2:22" ht="11.1" customHeight="1">
      <c r="B30" s="182"/>
      <c r="C30" s="187"/>
      <c r="D30" s="187"/>
      <c r="E30" s="187"/>
      <c r="F30" s="187"/>
      <c r="G30" s="658" t="s">
        <v>141</v>
      </c>
      <c r="H30" s="658"/>
      <c r="I30" s="658"/>
      <c r="J30" s="658"/>
      <c r="K30" s="278"/>
      <c r="L30" s="211">
        <v>103</v>
      </c>
      <c r="M30" s="211">
        <v>87</v>
      </c>
      <c r="N30" s="211">
        <v>88</v>
      </c>
      <c r="O30" s="211">
        <v>61</v>
      </c>
      <c r="P30" s="211">
        <v>93</v>
      </c>
      <c r="Q30" s="211">
        <v>87</v>
      </c>
      <c r="R30" s="211">
        <v>74</v>
      </c>
      <c r="S30" s="211">
        <v>86</v>
      </c>
      <c r="T30" s="211">
        <v>67</v>
      </c>
      <c r="U30" s="211">
        <v>107</v>
      </c>
      <c r="V30" s="159"/>
    </row>
    <row r="31" spans="2:22" ht="11.1" customHeight="1">
      <c r="B31" s="182"/>
      <c r="C31" s="187"/>
      <c r="D31" s="187"/>
      <c r="E31" s="187"/>
      <c r="F31" s="187"/>
      <c r="G31" s="658" t="s">
        <v>145</v>
      </c>
      <c r="H31" s="658"/>
      <c r="I31" s="658"/>
      <c r="J31" s="658"/>
      <c r="K31" s="278"/>
      <c r="L31" s="211">
        <v>143</v>
      </c>
      <c r="M31" s="211">
        <v>141</v>
      </c>
      <c r="N31" s="211">
        <v>100</v>
      </c>
      <c r="O31" s="211">
        <v>73</v>
      </c>
      <c r="P31" s="211">
        <v>95</v>
      </c>
      <c r="Q31" s="211">
        <v>108</v>
      </c>
      <c r="R31" s="211">
        <v>66</v>
      </c>
      <c r="S31" s="211">
        <v>53</v>
      </c>
      <c r="T31" s="211">
        <v>40</v>
      </c>
      <c r="U31" s="211">
        <v>57</v>
      </c>
      <c r="V31" s="159"/>
    </row>
    <row r="32" spans="2:22" ht="11.1" customHeight="1">
      <c r="B32" s="182"/>
      <c r="C32" s="187"/>
      <c r="D32" s="187"/>
      <c r="E32" s="187"/>
      <c r="F32" s="187"/>
      <c r="G32" s="658" t="s">
        <v>148</v>
      </c>
      <c r="H32" s="658"/>
      <c r="I32" s="658"/>
      <c r="J32" s="658"/>
      <c r="K32" s="278"/>
      <c r="L32" s="211">
        <v>76</v>
      </c>
      <c r="M32" s="211">
        <v>90</v>
      </c>
      <c r="N32" s="211">
        <v>70</v>
      </c>
      <c r="O32" s="211">
        <v>52</v>
      </c>
      <c r="P32" s="211">
        <v>63</v>
      </c>
      <c r="Q32" s="211">
        <v>57</v>
      </c>
      <c r="R32" s="211">
        <v>47</v>
      </c>
      <c r="S32" s="211">
        <v>45</v>
      </c>
      <c r="T32" s="211">
        <v>42</v>
      </c>
      <c r="U32" s="211">
        <v>44</v>
      </c>
      <c r="V32" s="159"/>
    </row>
    <row r="33" spans="2:23" s="182" customFormat="1" ht="8.25" customHeight="1">
      <c r="K33" s="279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164"/>
      <c r="W33" s="177"/>
    </row>
    <row r="34" spans="2:23" s="185" customFormat="1" ht="11.1" customHeight="1">
      <c r="C34" s="659" t="s">
        <v>166</v>
      </c>
      <c r="D34" s="659"/>
      <c r="E34" s="659"/>
      <c r="F34" s="659"/>
      <c r="G34" s="659"/>
      <c r="H34" s="659"/>
      <c r="I34" s="659"/>
      <c r="J34" s="659"/>
      <c r="K34" s="277"/>
      <c r="L34" s="210">
        <v>667</v>
      </c>
      <c r="M34" s="210">
        <v>618</v>
      </c>
      <c r="N34" s="210">
        <v>485</v>
      </c>
      <c r="O34" s="210">
        <v>518</v>
      </c>
      <c r="P34" s="210">
        <v>536</v>
      </c>
      <c r="Q34" s="210">
        <v>480</v>
      </c>
      <c r="R34" s="210">
        <v>399</v>
      </c>
      <c r="S34" s="210">
        <v>485</v>
      </c>
      <c r="T34" s="210">
        <v>358</v>
      </c>
      <c r="U34" s="210">
        <v>423</v>
      </c>
      <c r="V34" s="152"/>
      <c r="W34" s="184"/>
    </row>
    <row r="35" spans="2:23" ht="11.1" customHeight="1">
      <c r="B35" s="182"/>
      <c r="C35" s="187"/>
      <c r="D35" s="187"/>
      <c r="E35" s="187"/>
      <c r="F35" s="187"/>
      <c r="G35" s="658" t="s">
        <v>140</v>
      </c>
      <c r="H35" s="658"/>
      <c r="I35" s="658"/>
      <c r="J35" s="658"/>
      <c r="K35" s="278"/>
      <c r="L35" s="211">
        <v>216</v>
      </c>
      <c r="M35" s="211">
        <v>221</v>
      </c>
      <c r="N35" s="211">
        <v>168</v>
      </c>
      <c r="O35" s="211">
        <v>171</v>
      </c>
      <c r="P35" s="211">
        <v>206</v>
      </c>
      <c r="Q35" s="211">
        <v>169</v>
      </c>
      <c r="R35" s="211">
        <v>148</v>
      </c>
      <c r="S35" s="211">
        <v>176</v>
      </c>
      <c r="T35" s="211">
        <v>127</v>
      </c>
      <c r="U35" s="211">
        <v>143</v>
      </c>
      <c r="V35" s="159"/>
    </row>
    <row r="36" spans="2:23" ht="11.1" customHeight="1">
      <c r="B36" s="182"/>
      <c r="C36" s="187"/>
      <c r="D36" s="187"/>
      <c r="E36" s="187"/>
      <c r="F36" s="187"/>
      <c r="G36" s="658" t="s">
        <v>141</v>
      </c>
      <c r="H36" s="658"/>
      <c r="I36" s="658"/>
      <c r="J36" s="658"/>
      <c r="K36" s="278"/>
      <c r="L36" s="211">
        <v>136</v>
      </c>
      <c r="M36" s="211">
        <v>115</v>
      </c>
      <c r="N36" s="211">
        <v>90</v>
      </c>
      <c r="O36" s="211">
        <v>99</v>
      </c>
      <c r="P36" s="211">
        <v>100</v>
      </c>
      <c r="Q36" s="211">
        <v>76</v>
      </c>
      <c r="R36" s="211">
        <v>74</v>
      </c>
      <c r="S36" s="211">
        <v>79</v>
      </c>
      <c r="T36" s="211">
        <v>69</v>
      </c>
      <c r="U36" s="211">
        <v>81</v>
      </c>
      <c r="V36" s="159"/>
    </row>
    <row r="37" spans="2:23" ht="11.1" customHeight="1">
      <c r="B37" s="182"/>
      <c r="C37" s="187"/>
      <c r="D37" s="187"/>
      <c r="E37" s="187"/>
      <c r="F37" s="187"/>
      <c r="G37" s="658" t="s">
        <v>145</v>
      </c>
      <c r="H37" s="658"/>
      <c r="I37" s="658"/>
      <c r="J37" s="658"/>
      <c r="K37" s="278"/>
      <c r="L37" s="211">
        <v>147</v>
      </c>
      <c r="M37" s="211">
        <v>154</v>
      </c>
      <c r="N37" s="211">
        <v>124</v>
      </c>
      <c r="O37" s="211">
        <v>136</v>
      </c>
      <c r="P37" s="211">
        <v>132</v>
      </c>
      <c r="Q37" s="211">
        <v>129</v>
      </c>
      <c r="R37" s="211">
        <v>96</v>
      </c>
      <c r="S37" s="211">
        <v>140</v>
      </c>
      <c r="T37" s="211">
        <v>99</v>
      </c>
      <c r="U37" s="211">
        <v>113</v>
      </c>
      <c r="V37" s="159"/>
    </row>
    <row r="38" spans="2:23" ht="11.1" customHeight="1">
      <c r="B38" s="182"/>
      <c r="C38" s="187"/>
      <c r="D38" s="187"/>
      <c r="E38" s="187"/>
      <c r="F38" s="187"/>
      <c r="G38" s="658" t="s">
        <v>148</v>
      </c>
      <c r="H38" s="658"/>
      <c r="I38" s="658"/>
      <c r="J38" s="658"/>
      <c r="K38" s="278"/>
      <c r="L38" s="211">
        <v>168</v>
      </c>
      <c r="M38" s="211">
        <v>128</v>
      </c>
      <c r="N38" s="211">
        <v>103</v>
      </c>
      <c r="O38" s="211">
        <v>112</v>
      </c>
      <c r="P38" s="211">
        <v>98</v>
      </c>
      <c r="Q38" s="211">
        <v>106</v>
      </c>
      <c r="R38" s="211">
        <v>81</v>
      </c>
      <c r="S38" s="211">
        <v>90</v>
      </c>
      <c r="T38" s="211">
        <v>63</v>
      </c>
      <c r="U38" s="211">
        <v>86</v>
      </c>
      <c r="V38" s="159"/>
    </row>
    <row r="39" spans="2:23" ht="8.25" customHeight="1">
      <c r="B39" s="182"/>
      <c r="C39" s="187"/>
      <c r="D39" s="187"/>
      <c r="E39" s="187"/>
      <c r="F39" s="187"/>
      <c r="G39" s="187"/>
      <c r="H39" s="187"/>
      <c r="I39" s="187"/>
      <c r="J39" s="187"/>
      <c r="K39" s="278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159"/>
    </row>
    <row r="40" spans="2:23" s="184" customFormat="1" ht="11.1" customHeight="1">
      <c r="B40" s="185"/>
      <c r="C40" s="659" t="s">
        <v>167</v>
      </c>
      <c r="D40" s="659"/>
      <c r="E40" s="659"/>
      <c r="F40" s="659"/>
      <c r="G40" s="659"/>
      <c r="H40" s="659"/>
      <c r="I40" s="659"/>
      <c r="J40" s="659"/>
      <c r="K40" s="277"/>
      <c r="L40" s="210">
        <v>833</v>
      </c>
      <c r="M40" s="210">
        <v>769</v>
      </c>
      <c r="N40" s="210">
        <v>685</v>
      </c>
      <c r="O40" s="210">
        <v>624</v>
      </c>
      <c r="P40" s="210">
        <v>723</v>
      </c>
      <c r="Q40" s="210">
        <v>725</v>
      </c>
      <c r="R40" s="210">
        <v>575</v>
      </c>
      <c r="S40" s="210">
        <v>666</v>
      </c>
      <c r="T40" s="210">
        <v>559</v>
      </c>
      <c r="U40" s="210">
        <v>705</v>
      </c>
      <c r="V40" s="152"/>
    </row>
    <row r="41" spans="2:23" ht="11.1" customHeight="1">
      <c r="B41" s="182"/>
      <c r="C41" s="187"/>
      <c r="D41" s="187"/>
      <c r="E41" s="187"/>
      <c r="F41" s="187"/>
      <c r="G41" s="658" t="s">
        <v>140</v>
      </c>
      <c r="H41" s="658"/>
      <c r="I41" s="658"/>
      <c r="J41" s="658"/>
      <c r="K41" s="278"/>
      <c r="L41" s="211">
        <v>152</v>
      </c>
      <c r="M41" s="211">
        <v>133</v>
      </c>
      <c r="N41" s="211">
        <v>111</v>
      </c>
      <c r="O41" s="211">
        <v>108</v>
      </c>
      <c r="P41" s="211">
        <v>116</v>
      </c>
      <c r="Q41" s="211">
        <v>117</v>
      </c>
      <c r="R41" s="211">
        <v>93</v>
      </c>
      <c r="S41" s="211">
        <v>89</v>
      </c>
      <c r="T41" s="211">
        <v>83</v>
      </c>
      <c r="U41" s="211">
        <v>97</v>
      </c>
      <c r="V41" s="159"/>
    </row>
    <row r="42" spans="2:23" ht="11.1" customHeight="1">
      <c r="B42" s="182"/>
      <c r="C42" s="187"/>
      <c r="D42" s="187"/>
      <c r="E42" s="187"/>
      <c r="F42" s="187"/>
      <c r="G42" s="658" t="s">
        <v>141</v>
      </c>
      <c r="H42" s="658"/>
      <c r="I42" s="658"/>
      <c r="J42" s="658"/>
      <c r="K42" s="278"/>
      <c r="L42" s="211">
        <v>155</v>
      </c>
      <c r="M42" s="211">
        <v>148</v>
      </c>
      <c r="N42" s="211">
        <v>125</v>
      </c>
      <c r="O42" s="211">
        <v>99</v>
      </c>
      <c r="P42" s="211">
        <v>129</v>
      </c>
      <c r="Q42" s="211">
        <v>133</v>
      </c>
      <c r="R42" s="211">
        <v>107</v>
      </c>
      <c r="S42" s="211">
        <v>132</v>
      </c>
      <c r="T42" s="211">
        <v>113</v>
      </c>
      <c r="U42" s="211">
        <v>147</v>
      </c>
      <c r="V42" s="159"/>
    </row>
    <row r="43" spans="2:23" ht="11.1" customHeight="1">
      <c r="B43" s="182"/>
      <c r="C43" s="187"/>
      <c r="D43" s="187"/>
      <c r="E43" s="187"/>
      <c r="F43" s="187"/>
      <c r="G43" s="658" t="s">
        <v>145</v>
      </c>
      <c r="H43" s="658"/>
      <c r="I43" s="658"/>
      <c r="J43" s="658"/>
      <c r="K43" s="278"/>
      <c r="L43" s="211">
        <v>133</v>
      </c>
      <c r="M43" s="211">
        <v>133</v>
      </c>
      <c r="N43" s="211">
        <v>131</v>
      </c>
      <c r="O43" s="211">
        <v>111</v>
      </c>
      <c r="P43" s="211">
        <v>137</v>
      </c>
      <c r="Q43" s="211">
        <v>112</v>
      </c>
      <c r="R43" s="211">
        <v>94</v>
      </c>
      <c r="S43" s="211">
        <v>90</v>
      </c>
      <c r="T43" s="211">
        <v>76</v>
      </c>
      <c r="U43" s="211">
        <v>115</v>
      </c>
      <c r="V43" s="159"/>
    </row>
    <row r="44" spans="2:23" ht="11.1" customHeight="1">
      <c r="B44" s="182"/>
      <c r="C44" s="187"/>
      <c r="D44" s="187"/>
      <c r="E44" s="187"/>
      <c r="F44" s="187"/>
      <c r="G44" s="658" t="s">
        <v>148</v>
      </c>
      <c r="H44" s="658"/>
      <c r="I44" s="658"/>
      <c r="J44" s="658"/>
      <c r="K44" s="278"/>
      <c r="L44" s="211">
        <v>147</v>
      </c>
      <c r="M44" s="211">
        <v>124</v>
      </c>
      <c r="N44" s="211">
        <v>121</v>
      </c>
      <c r="O44" s="211">
        <v>106</v>
      </c>
      <c r="P44" s="211">
        <v>120</v>
      </c>
      <c r="Q44" s="211">
        <v>147</v>
      </c>
      <c r="R44" s="211">
        <v>112</v>
      </c>
      <c r="S44" s="211">
        <v>143</v>
      </c>
      <c r="T44" s="211">
        <v>137</v>
      </c>
      <c r="U44" s="211">
        <v>165</v>
      </c>
      <c r="V44" s="159"/>
    </row>
    <row r="45" spans="2:23" ht="11.1" customHeight="1">
      <c r="B45" s="182"/>
      <c r="C45" s="187"/>
      <c r="D45" s="187"/>
      <c r="E45" s="187"/>
      <c r="F45" s="187"/>
      <c r="G45" s="658" t="s">
        <v>151</v>
      </c>
      <c r="H45" s="658"/>
      <c r="I45" s="658"/>
      <c r="J45" s="658"/>
      <c r="K45" s="278"/>
      <c r="L45" s="211">
        <v>125</v>
      </c>
      <c r="M45" s="211">
        <v>140</v>
      </c>
      <c r="N45" s="211">
        <v>104</v>
      </c>
      <c r="O45" s="211">
        <v>118</v>
      </c>
      <c r="P45" s="211">
        <v>123</v>
      </c>
      <c r="Q45" s="211">
        <v>112</v>
      </c>
      <c r="R45" s="211">
        <v>88</v>
      </c>
      <c r="S45" s="211">
        <v>116</v>
      </c>
      <c r="T45" s="211">
        <v>76</v>
      </c>
      <c r="U45" s="211">
        <v>99</v>
      </c>
      <c r="V45" s="159"/>
    </row>
    <row r="46" spans="2:23" ht="11.1" customHeight="1">
      <c r="B46" s="182"/>
      <c r="C46" s="187"/>
      <c r="D46" s="187"/>
      <c r="E46" s="187"/>
      <c r="F46" s="187"/>
      <c r="G46" s="658" t="s">
        <v>152</v>
      </c>
      <c r="H46" s="658"/>
      <c r="I46" s="658"/>
      <c r="J46" s="658"/>
      <c r="K46" s="278"/>
      <c r="L46" s="211">
        <v>121</v>
      </c>
      <c r="M46" s="211">
        <v>91</v>
      </c>
      <c r="N46" s="211">
        <v>93</v>
      </c>
      <c r="O46" s="211">
        <v>82</v>
      </c>
      <c r="P46" s="211">
        <v>98</v>
      </c>
      <c r="Q46" s="211">
        <v>104</v>
      </c>
      <c r="R46" s="211">
        <v>81</v>
      </c>
      <c r="S46" s="211">
        <v>96</v>
      </c>
      <c r="T46" s="211">
        <v>74</v>
      </c>
      <c r="U46" s="211">
        <v>82</v>
      </c>
      <c r="V46" s="159"/>
    </row>
    <row r="47" spans="2:23" ht="8.25" customHeight="1">
      <c r="B47" s="182"/>
      <c r="C47" s="187"/>
      <c r="D47" s="187"/>
      <c r="E47" s="187"/>
      <c r="F47" s="187"/>
      <c r="G47" s="187"/>
      <c r="H47" s="187"/>
      <c r="I47" s="187"/>
      <c r="J47" s="187"/>
      <c r="K47" s="278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165"/>
    </row>
    <row r="48" spans="2:23" s="184" customFormat="1" ht="11.1" customHeight="1">
      <c r="B48" s="185"/>
      <c r="C48" s="659" t="s">
        <v>168</v>
      </c>
      <c r="D48" s="659"/>
      <c r="E48" s="659"/>
      <c r="F48" s="659"/>
      <c r="G48" s="659"/>
      <c r="H48" s="659"/>
      <c r="I48" s="659"/>
      <c r="J48" s="659"/>
      <c r="K48" s="277"/>
      <c r="L48" s="210">
        <v>500</v>
      </c>
      <c r="M48" s="210">
        <v>445</v>
      </c>
      <c r="N48" s="210">
        <v>408</v>
      </c>
      <c r="O48" s="210">
        <v>343</v>
      </c>
      <c r="P48" s="210">
        <v>413</v>
      </c>
      <c r="Q48" s="210">
        <v>383</v>
      </c>
      <c r="R48" s="210">
        <v>362</v>
      </c>
      <c r="S48" s="210">
        <v>395</v>
      </c>
      <c r="T48" s="210">
        <v>327</v>
      </c>
      <c r="U48" s="210">
        <v>365</v>
      </c>
      <c r="V48" s="152"/>
    </row>
    <row r="49" spans="2:23" ht="11.1" customHeight="1">
      <c r="B49" s="182"/>
      <c r="C49" s="187"/>
      <c r="D49" s="187"/>
      <c r="E49" s="187"/>
      <c r="F49" s="187"/>
      <c r="G49" s="658" t="s">
        <v>140</v>
      </c>
      <c r="H49" s="658"/>
      <c r="I49" s="658"/>
      <c r="J49" s="658"/>
      <c r="K49" s="278"/>
      <c r="L49" s="211">
        <v>72</v>
      </c>
      <c r="M49" s="211">
        <v>71</v>
      </c>
      <c r="N49" s="211">
        <v>72</v>
      </c>
      <c r="O49" s="211">
        <v>66</v>
      </c>
      <c r="P49" s="211">
        <v>71</v>
      </c>
      <c r="Q49" s="211">
        <v>85</v>
      </c>
      <c r="R49" s="211">
        <v>65</v>
      </c>
      <c r="S49" s="211">
        <v>60</v>
      </c>
      <c r="T49" s="211">
        <v>51</v>
      </c>
      <c r="U49" s="211">
        <v>60</v>
      </c>
      <c r="V49" s="159"/>
    </row>
    <row r="50" spans="2:23" ht="11.1" customHeight="1">
      <c r="B50" s="182"/>
      <c r="C50" s="187"/>
      <c r="D50" s="187"/>
      <c r="E50" s="187"/>
      <c r="F50" s="187"/>
      <c r="G50" s="658" t="s">
        <v>141</v>
      </c>
      <c r="H50" s="658"/>
      <c r="I50" s="658"/>
      <c r="J50" s="658"/>
      <c r="K50" s="278"/>
      <c r="L50" s="211">
        <v>66</v>
      </c>
      <c r="M50" s="211">
        <v>59</v>
      </c>
      <c r="N50" s="211">
        <v>57</v>
      </c>
      <c r="O50" s="211">
        <v>46</v>
      </c>
      <c r="P50" s="211">
        <v>67</v>
      </c>
      <c r="Q50" s="211">
        <v>54</v>
      </c>
      <c r="R50" s="211">
        <v>45</v>
      </c>
      <c r="S50" s="211">
        <v>60</v>
      </c>
      <c r="T50" s="211">
        <v>47</v>
      </c>
      <c r="U50" s="211">
        <v>50</v>
      </c>
      <c r="V50" s="159"/>
    </row>
    <row r="51" spans="2:23" ht="11.1" customHeight="1">
      <c r="B51" s="182"/>
      <c r="C51" s="187"/>
      <c r="D51" s="187"/>
      <c r="E51" s="187"/>
      <c r="F51" s="187"/>
      <c r="G51" s="658" t="s">
        <v>145</v>
      </c>
      <c r="H51" s="658"/>
      <c r="I51" s="658"/>
      <c r="J51" s="658"/>
      <c r="K51" s="278"/>
      <c r="L51" s="211">
        <v>107</v>
      </c>
      <c r="M51" s="211">
        <v>95</v>
      </c>
      <c r="N51" s="211">
        <v>78</v>
      </c>
      <c r="O51" s="211">
        <v>65</v>
      </c>
      <c r="P51" s="211">
        <v>75</v>
      </c>
      <c r="Q51" s="211">
        <v>64</v>
      </c>
      <c r="R51" s="211">
        <v>63</v>
      </c>
      <c r="S51" s="211">
        <v>69</v>
      </c>
      <c r="T51" s="211">
        <v>62</v>
      </c>
      <c r="U51" s="211">
        <v>50</v>
      </c>
      <c r="V51" s="159"/>
    </row>
    <row r="52" spans="2:23" ht="11.1" customHeight="1">
      <c r="B52" s="182"/>
      <c r="C52" s="187"/>
      <c r="D52" s="187"/>
      <c r="E52" s="187"/>
      <c r="F52" s="187"/>
      <c r="G52" s="658" t="s">
        <v>148</v>
      </c>
      <c r="H52" s="658"/>
      <c r="I52" s="658"/>
      <c r="J52" s="658"/>
      <c r="K52" s="278"/>
      <c r="L52" s="211">
        <v>102</v>
      </c>
      <c r="M52" s="211">
        <v>83</v>
      </c>
      <c r="N52" s="211">
        <v>71</v>
      </c>
      <c r="O52" s="211">
        <v>63</v>
      </c>
      <c r="P52" s="211">
        <v>84</v>
      </c>
      <c r="Q52" s="211">
        <v>78</v>
      </c>
      <c r="R52" s="211">
        <v>81</v>
      </c>
      <c r="S52" s="211">
        <v>89</v>
      </c>
      <c r="T52" s="211">
        <v>79</v>
      </c>
      <c r="U52" s="211">
        <v>111</v>
      </c>
      <c r="V52" s="159"/>
    </row>
    <row r="53" spans="2:23" ht="11.1" customHeight="1">
      <c r="B53" s="182"/>
      <c r="C53" s="187"/>
      <c r="D53" s="187"/>
      <c r="E53" s="187"/>
      <c r="F53" s="187"/>
      <c r="G53" s="658" t="s">
        <v>151</v>
      </c>
      <c r="H53" s="658"/>
      <c r="I53" s="658"/>
      <c r="J53" s="658"/>
      <c r="K53" s="278"/>
      <c r="L53" s="211">
        <v>76</v>
      </c>
      <c r="M53" s="211">
        <v>62</v>
      </c>
      <c r="N53" s="211">
        <v>69</v>
      </c>
      <c r="O53" s="211">
        <v>42</v>
      </c>
      <c r="P53" s="211">
        <v>50</v>
      </c>
      <c r="Q53" s="211">
        <v>38</v>
      </c>
      <c r="R53" s="211">
        <v>38</v>
      </c>
      <c r="S53" s="211">
        <v>42</v>
      </c>
      <c r="T53" s="211">
        <v>27</v>
      </c>
      <c r="U53" s="211">
        <v>37</v>
      </c>
      <c r="V53" s="159"/>
    </row>
    <row r="54" spans="2:23" ht="11.1" customHeight="1">
      <c r="B54" s="182"/>
      <c r="C54" s="187"/>
      <c r="D54" s="187"/>
      <c r="E54" s="187"/>
      <c r="F54" s="187"/>
      <c r="G54" s="658" t="s">
        <v>152</v>
      </c>
      <c r="H54" s="658"/>
      <c r="I54" s="658"/>
      <c r="J54" s="658"/>
      <c r="K54" s="278"/>
      <c r="L54" s="211">
        <v>77</v>
      </c>
      <c r="M54" s="211">
        <v>75</v>
      </c>
      <c r="N54" s="211">
        <v>61</v>
      </c>
      <c r="O54" s="211">
        <v>61</v>
      </c>
      <c r="P54" s="211">
        <v>66</v>
      </c>
      <c r="Q54" s="211">
        <v>64</v>
      </c>
      <c r="R54" s="211">
        <v>70</v>
      </c>
      <c r="S54" s="211">
        <v>75</v>
      </c>
      <c r="T54" s="211">
        <v>61</v>
      </c>
      <c r="U54" s="211">
        <v>57</v>
      </c>
      <c r="V54" s="159"/>
    </row>
    <row r="55" spans="2:23" ht="8.25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279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159"/>
    </row>
    <row r="56" spans="2:23" s="184" customFormat="1" ht="11.1" customHeight="1">
      <c r="B56" s="185"/>
      <c r="C56" s="659" t="s">
        <v>169</v>
      </c>
      <c r="D56" s="659"/>
      <c r="E56" s="659"/>
      <c r="F56" s="659"/>
      <c r="G56" s="659"/>
      <c r="H56" s="659"/>
      <c r="I56" s="659"/>
      <c r="J56" s="659"/>
      <c r="K56" s="277"/>
      <c r="L56" s="210">
        <v>789</v>
      </c>
      <c r="M56" s="210">
        <v>729</v>
      </c>
      <c r="N56" s="210">
        <v>654</v>
      </c>
      <c r="O56" s="210">
        <v>582</v>
      </c>
      <c r="P56" s="210">
        <v>777</v>
      </c>
      <c r="Q56" s="210">
        <v>698</v>
      </c>
      <c r="R56" s="210">
        <v>612</v>
      </c>
      <c r="S56" s="210">
        <v>642</v>
      </c>
      <c r="T56" s="210">
        <v>531</v>
      </c>
      <c r="U56" s="210">
        <v>699</v>
      </c>
      <c r="V56" s="152"/>
    </row>
    <row r="57" spans="2:23" ht="11.1" customHeight="1">
      <c r="B57" s="182"/>
      <c r="C57" s="187"/>
      <c r="D57" s="187"/>
      <c r="E57" s="187"/>
      <c r="F57" s="187"/>
      <c r="G57" s="658" t="s">
        <v>140</v>
      </c>
      <c r="H57" s="658"/>
      <c r="I57" s="658"/>
      <c r="J57" s="658"/>
      <c r="K57" s="278"/>
      <c r="L57" s="211">
        <v>119</v>
      </c>
      <c r="M57" s="211">
        <v>120</v>
      </c>
      <c r="N57" s="211">
        <v>127</v>
      </c>
      <c r="O57" s="211">
        <v>126</v>
      </c>
      <c r="P57" s="211">
        <v>167</v>
      </c>
      <c r="Q57" s="211">
        <v>132</v>
      </c>
      <c r="R57" s="211">
        <v>121</v>
      </c>
      <c r="S57" s="211">
        <v>133</v>
      </c>
      <c r="T57" s="211">
        <v>99</v>
      </c>
      <c r="U57" s="211">
        <v>135</v>
      </c>
      <c r="V57" s="159"/>
    </row>
    <row r="58" spans="2:23" ht="11.1" customHeight="1">
      <c r="B58" s="182"/>
      <c r="C58" s="187"/>
      <c r="D58" s="187"/>
      <c r="E58" s="187"/>
      <c r="F58" s="187"/>
      <c r="G58" s="658" t="s">
        <v>141</v>
      </c>
      <c r="H58" s="658"/>
      <c r="I58" s="658"/>
      <c r="J58" s="658"/>
      <c r="K58" s="278"/>
      <c r="L58" s="211">
        <v>211</v>
      </c>
      <c r="M58" s="211">
        <v>170</v>
      </c>
      <c r="N58" s="211">
        <v>130</v>
      </c>
      <c r="O58" s="211">
        <v>101</v>
      </c>
      <c r="P58" s="211">
        <v>157</v>
      </c>
      <c r="Q58" s="211">
        <v>143</v>
      </c>
      <c r="R58" s="211">
        <v>119</v>
      </c>
      <c r="S58" s="211">
        <v>125</v>
      </c>
      <c r="T58" s="211">
        <v>83</v>
      </c>
      <c r="U58" s="211">
        <v>120</v>
      </c>
      <c r="V58" s="159"/>
    </row>
    <row r="59" spans="2:23" ht="11.1" customHeight="1">
      <c r="B59" s="182"/>
      <c r="C59" s="187"/>
      <c r="D59" s="187"/>
      <c r="E59" s="187"/>
      <c r="F59" s="187"/>
      <c r="G59" s="658" t="s">
        <v>145</v>
      </c>
      <c r="H59" s="658"/>
      <c r="I59" s="658"/>
      <c r="J59" s="658"/>
      <c r="K59" s="278"/>
      <c r="L59" s="211">
        <v>74</v>
      </c>
      <c r="M59" s="211">
        <v>90</v>
      </c>
      <c r="N59" s="211">
        <v>80</v>
      </c>
      <c r="O59" s="211">
        <v>58</v>
      </c>
      <c r="P59" s="211">
        <v>89</v>
      </c>
      <c r="Q59" s="211">
        <v>80</v>
      </c>
      <c r="R59" s="211">
        <v>61</v>
      </c>
      <c r="S59" s="211">
        <v>64</v>
      </c>
      <c r="T59" s="211">
        <v>53</v>
      </c>
      <c r="U59" s="211">
        <v>76</v>
      </c>
      <c r="V59" s="159"/>
    </row>
    <row r="60" spans="2:23" ht="11.1" customHeight="1">
      <c r="B60" s="182"/>
      <c r="C60" s="187"/>
      <c r="D60" s="187"/>
      <c r="E60" s="187"/>
      <c r="F60" s="187"/>
      <c r="G60" s="658" t="s">
        <v>148</v>
      </c>
      <c r="H60" s="658"/>
      <c r="I60" s="658"/>
      <c r="J60" s="658"/>
      <c r="K60" s="278"/>
      <c r="L60" s="211">
        <v>4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159"/>
      <c r="W60" s="182"/>
    </row>
    <row r="61" spans="2:23" ht="11.1" customHeight="1">
      <c r="B61" s="182"/>
      <c r="C61" s="187"/>
      <c r="D61" s="187"/>
      <c r="E61" s="187"/>
      <c r="F61" s="187"/>
      <c r="G61" s="658" t="s">
        <v>151</v>
      </c>
      <c r="H61" s="658"/>
      <c r="I61" s="658"/>
      <c r="J61" s="658"/>
      <c r="K61" s="278"/>
      <c r="L61" s="211">
        <v>67</v>
      </c>
      <c r="M61" s="211">
        <v>66</v>
      </c>
      <c r="N61" s="211">
        <v>73</v>
      </c>
      <c r="O61" s="211">
        <v>65</v>
      </c>
      <c r="P61" s="211">
        <v>89</v>
      </c>
      <c r="Q61" s="211">
        <v>55</v>
      </c>
      <c r="R61" s="211">
        <v>61</v>
      </c>
      <c r="S61" s="211">
        <v>50</v>
      </c>
      <c r="T61" s="211">
        <v>45</v>
      </c>
      <c r="U61" s="211">
        <v>59</v>
      </c>
      <c r="V61" s="159"/>
      <c r="W61" s="182"/>
    </row>
    <row r="62" spans="2:23" ht="11.1" customHeight="1">
      <c r="B62" s="182"/>
      <c r="C62" s="187"/>
      <c r="D62" s="187"/>
      <c r="E62" s="187"/>
      <c r="F62" s="187"/>
      <c r="G62" s="658" t="s">
        <v>152</v>
      </c>
      <c r="H62" s="658"/>
      <c r="I62" s="658"/>
      <c r="J62" s="658"/>
      <c r="K62" s="278"/>
      <c r="L62" s="211">
        <v>77</v>
      </c>
      <c r="M62" s="211">
        <v>79</v>
      </c>
      <c r="N62" s="211">
        <v>61</v>
      </c>
      <c r="O62" s="211">
        <v>77</v>
      </c>
      <c r="P62" s="211">
        <v>71</v>
      </c>
      <c r="Q62" s="211">
        <v>79</v>
      </c>
      <c r="R62" s="211">
        <v>78</v>
      </c>
      <c r="S62" s="211">
        <v>97</v>
      </c>
      <c r="T62" s="211">
        <v>68</v>
      </c>
      <c r="U62" s="211">
        <v>110</v>
      </c>
      <c r="V62" s="159"/>
    </row>
    <row r="63" spans="2:23" ht="11.1" customHeight="1">
      <c r="B63" s="182"/>
      <c r="C63" s="187"/>
      <c r="D63" s="187"/>
      <c r="E63" s="187"/>
      <c r="F63" s="187"/>
      <c r="G63" s="658" t="s">
        <v>170</v>
      </c>
      <c r="H63" s="658"/>
      <c r="I63" s="658"/>
      <c r="J63" s="658"/>
      <c r="K63" s="278"/>
      <c r="L63" s="211">
        <v>105</v>
      </c>
      <c r="M63" s="211">
        <v>90</v>
      </c>
      <c r="N63" s="211">
        <v>74</v>
      </c>
      <c r="O63" s="211">
        <v>58</v>
      </c>
      <c r="P63" s="211">
        <v>97</v>
      </c>
      <c r="Q63" s="211">
        <v>88</v>
      </c>
      <c r="R63" s="211">
        <v>70</v>
      </c>
      <c r="S63" s="211">
        <v>70</v>
      </c>
      <c r="T63" s="211">
        <v>71</v>
      </c>
      <c r="U63" s="211">
        <v>76</v>
      </c>
      <c r="V63" s="159"/>
    </row>
    <row r="64" spans="2:23" ht="11.1" customHeight="1">
      <c r="B64" s="182"/>
      <c r="C64" s="187"/>
      <c r="D64" s="187"/>
      <c r="E64" s="187"/>
      <c r="F64" s="187"/>
      <c r="G64" s="658" t="s">
        <v>171</v>
      </c>
      <c r="H64" s="658"/>
      <c r="I64" s="658"/>
      <c r="J64" s="658"/>
      <c r="K64" s="278"/>
      <c r="L64" s="211">
        <v>132</v>
      </c>
      <c r="M64" s="211">
        <v>114</v>
      </c>
      <c r="N64" s="211">
        <v>109</v>
      </c>
      <c r="O64" s="211">
        <v>97</v>
      </c>
      <c r="P64" s="211">
        <v>107</v>
      </c>
      <c r="Q64" s="211">
        <v>121</v>
      </c>
      <c r="R64" s="211">
        <v>102</v>
      </c>
      <c r="S64" s="211">
        <v>103</v>
      </c>
      <c r="T64" s="211">
        <v>112</v>
      </c>
      <c r="U64" s="211">
        <v>123</v>
      </c>
      <c r="V64" s="159"/>
    </row>
    <row r="65" spans="2:22" ht="8.25" customHeight="1">
      <c r="B65" s="182"/>
      <c r="C65" s="182"/>
      <c r="D65" s="182"/>
      <c r="E65" s="182"/>
      <c r="F65" s="182"/>
      <c r="G65" s="182"/>
      <c r="H65" s="182"/>
      <c r="I65" s="182"/>
      <c r="J65" s="182"/>
      <c r="K65" s="279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159"/>
    </row>
    <row r="66" spans="2:22" s="184" customFormat="1" ht="11.1" customHeight="1">
      <c r="B66" s="185"/>
      <c r="C66" s="659" t="s">
        <v>172</v>
      </c>
      <c r="D66" s="659"/>
      <c r="E66" s="659"/>
      <c r="F66" s="659"/>
      <c r="G66" s="659"/>
      <c r="H66" s="659"/>
      <c r="I66" s="659"/>
      <c r="J66" s="659"/>
      <c r="K66" s="277"/>
      <c r="L66" s="210">
        <v>960</v>
      </c>
      <c r="M66" s="210">
        <v>858</v>
      </c>
      <c r="N66" s="210">
        <v>728</v>
      </c>
      <c r="O66" s="210">
        <v>636</v>
      </c>
      <c r="P66" s="210">
        <v>735</v>
      </c>
      <c r="Q66" s="210">
        <v>740</v>
      </c>
      <c r="R66" s="210">
        <v>616</v>
      </c>
      <c r="S66" s="210">
        <v>711</v>
      </c>
      <c r="T66" s="210">
        <v>574</v>
      </c>
      <c r="U66" s="210">
        <v>672</v>
      </c>
      <c r="V66" s="152"/>
    </row>
    <row r="67" spans="2:22" ht="11.1" customHeight="1">
      <c r="B67" s="182"/>
      <c r="C67" s="187"/>
      <c r="D67" s="187"/>
      <c r="E67" s="187"/>
      <c r="F67" s="187"/>
      <c r="G67" s="658" t="s">
        <v>140</v>
      </c>
      <c r="H67" s="658"/>
      <c r="I67" s="658"/>
      <c r="J67" s="658"/>
      <c r="K67" s="278"/>
      <c r="L67" s="211">
        <v>163</v>
      </c>
      <c r="M67" s="211">
        <v>149</v>
      </c>
      <c r="N67" s="211">
        <v>122</v>
      </c>
      <c r="O67" s="211">
        <v>99</v>
      </c>
      <c r="P67" s="211">
        <v>153</v>
      </c>
      <c r="Q67" s="211">
        <v>147</v>
      </c>
      <c r="R67" s="211">
        <v>114</v>
      </c>
      <c r="S67" s="211">
        <v>145</v>
      </c>
      <c r="T67" s="211">
        <v>104</v>
      </c>
      <c r="U67" s="211">
        <v>144</v>
      </c>
      <c r="V67" s="159"/>
    </row>
    <row r="68" spans="2:22" ht="11.1" customHeight="1">
      <c r="B68" s="182"/>
      <c r="C68" s="187"/>
      <c r="D68" s="187"/>
      <c r="E68" s="187"/>
      <c r="F68" s="187"/>
      <c r="G68" s="658" t="s">
        <v>141</v>
      </c>
      <c r="H68" s="658"/>
      <c r="I68" s="658"/>
      <c r="J68" s="658"/>
      <c r="K68" s="278"/>
      <c r="L68" s="211">
        <v>242</v>
      </c>
      <c r="M68" s="211">
        <v>225</v>
      </c>
      <c r="N68" s="211">
        <v>208</v>
      </c>
      <c r="O68" s="211">
        <v>175</v>
      </c>
      <c r="P68" s="211">
        <v>214</v>
      </c>
      <c r="Q68" s="211">
        <v>200</v>
      </c>
      <c r="R68" s="211">
        <v>173</v>
      </c>
      <c r="S68" s="211">
        <v>214</v>
      </c>
      <c r="T68" s="211">
        <v>170</v>
      </c>
      <c r="U68" s="211">
        <v>176</v>
      </c>
      <c r="V68" s="159"/>
    </row>
    <row r="69" spans="2:22" ht="11.1" customHeight="1">
      <c r="B69" s="182"/>
      <c r="C69" s="187"/>
      <c r="D69" s="187"/>
      <c r="E69" s="187"/>
      <c r="F69" s="187"/>
      <c r="G69" s="658" t="s">
        <v>145</v>
      </c>
      <c r="H69" s="658"/>
      <c r="I69" s="658"/>
      <c r="J69" s="658"/>
      <c r="K69" s="278"/>
      <c r="L69" s="211">
        <v>205</v>
      </c>
      <c r="M69" s="211">
        <v>168</v>
      </c>
      <c r="N69" s="211">
        <v>142</v>
      </c>
      <c r="O69" s="211">
        <v>130</v>
      </c>
      <c r="P69" s="211">
        <v>114</v>
      </c>
      <c r="Q69" s="211">
        <v>117</v>
      </c>
      <c r="R69" s="211">
        <v>115</v>
      </c>
      <c r="S69" s="211">
        <v>125</v>
      </c>
      <c r="T69" s="211">
        <v>96</v>
      </c>
      <c r="U69" s="211">
        <v>117</v>
      </c>
      <c r="V69" s="159"/>
    </row>
    <row r="70" spans="2:22" ht="11.1" customHeight="1">
      <c r="B70" s="182"/>
      <c r="C70" s="187"/>
      <c r="D70" s="187"/>
      <c r="E70" s="187"/>
      <c r="F70" s="187"/>
      <c r="G70" s="658" t="s">
        <v>148</v>
      </c>
      <c r="H70" s="658"/>
      <c r="I70" s="658"/>
      <c r="J70" s="658"/>
      <c r="K70" s="278"/>
      <c r="L70" s="211">
        <v>221</v>
      </c>
      <c r="M70" s="211">
        <v>179</v>
      </c>
      <c r="N70" s="211">
        <v>163</v>
      </c>
      <c r="O70" s="211">
        <v>160</v>
      </c>
      <c r="P70" s="211">
        <v>166</v>
      </c>
      <c r="Q70" s="211">
        <v>172</v>
      </c>
      <c r="R70" s="211">
        <v>146</v>
      </c>
      <c r="S70" s="211">
        <v>151</v>
      </c>
      <c r="T70" s="211">
        <v>135</v>
      </c>
      <c r="U70" s="211">
        <v>148</v>
      </c>
      <c r="V70" s="159"/>
    </row>
    <row r="71" spans="2:22" ht="11.1" customHeight="1">
      <c r="B71" s="182"/>
      <c r="C71" s="187"/>
      <c r="D71" s="187"/>
      <c r="E71" s="187"/>
      <c r="F71" s="187"/>
      <c r="G71" s="658" t="s">
        <v>151</v>
      </c>
      <c r="H71" s="658"/>
      <c r="I71" s="658"/>
      <c r="J71" s="658"/>
      <c r="K71" s="278"/>
      <c r="L71" s="211">
        <v>129</v>
      </c>
      <c r="M71" s="211">
        <v>137</v>
      </c>
      <c r="N71" s="211">
        <v>93</v>
      </c>
      <c r="O71" s="211">
        <v>72</v>
      </c>
      <c r="P71" s="211">
        <v>88</v>
      </c>
      <c r="Q71" s="211">
        <v>104</v>
      </c>
      <c r="R71" s="211">
        <v>68</v>
      </c>
      <c r="S71" s="211">
        <v>76</v>
      </c>
      <c r="T71" s="211">
        <v>69</v>
      </c>
      <c r="U71" s="211">
        <v>87</v>
      </c>
      <c r="V71" s="159"/>
    </row>
    <row r="72" spans="2:22" ht="8.25" customHeight="1">
      <c r="B72" s="182"/>
      <c r="C72" s="187"/>
      <c r="D72" s="187"/>
      <c r="E72" s="187"/>
      <c r="F72" s="187"/>
      <c r="G72" s="187"/>
      <c r="H72" s="187"/>
      <c r="I72" s="187"/>
      <c r="J72" s="187"/>
      <c r="K72" s="278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159"/>
    </row>
    <row r="73" spans="2:22" s="184" customFormat="1" ht="11.1" customHeight="1">
      <c r="B73" s="185"/>
      <c r="C73" s="659" t="s">
        <v>173</v>
      </c>
      <c r="D73" s="659"/>
      <c r="E73" s="659"/>
      <c r="F73" s="659"/>
      <c r="G73" s="659"/>
      <c r="H73" s="659"/>
      <c r="I73" s="659"/>
      <c r="J73" s="659"/>
      <c r="K73" s="277"/>
      <c r="L73" s="210">
        <v>869</v>
      </c>
      <c r="M73" s="210">
        <v>1128</v>
      </c>
      <c r="N73" s="210">
        <v>1035</v>
      </c>
      <c r="O73" s="210">
        <v>1303</v>
      </c>
      <c r="P73" s="210">
        <v>1462</v>
      </c>
      <c r="Q73" s="210">
        <v>1604</v>
      </c>
      <c r="R73" s="210">
        <v>1097</v>
      </c>
      <c r="S73" s="210">
        <v>1211</v>
      </c>
      <c r="T73" s="210">
        <v>788</v>
      </c>
      <c r="U73" s="210">
        <v>1025</v>
      </c>
      <c r="V73" s="152"/>
    </row>
    <row r="74" spans="2:22" ht="11.1" customHeight="1">
      <c r="B74" s="182"/>
      <c r="C74" s="187"/>
      <c r="D74" s="187"/>
      <c r="E74" s="187"/>
      <c r="F74" s="187"/>
      <c r="G74" s="658" t="s">
        <v>140</v>
      </c>
      <c r="H74" s="658"/>
      <c r="I74" s="658"/>
      <c r="J74" s="658"/>
      <c r="K74" s="278"/>
      <c r="L74" s="211">
        <v>53</v>
      </c>
      <c r="M74" s="211">
        <v>79</v>
      </c>
      <c r="N74" s="211">
        <v>69</v>
      </c>
      <c r="O74" s="211">
        <v>104</v>
      </c>
      <c r="P74" s="211">
        <v>160</v>
      </c>
      <c r="Q74" s="211">
        <v>181</v>
      </c>
      <c r="R74" s="211">
        <v>149</v>
      </c>
      <c r="S74" s="211">
        <v>186</v>
      </c>
      <c r="T74" s="211">
        <v>127</v>
      </c>
      <c r="U74" s="211">
        <v>160</v>
      </c>
      <c r="V74" s="159"/>
    </row>
    <row r="75" spans="2:22" ht="11.1" customHeight="1">
      <c r="B75" s="182"/>
      <c r="C75" s="187"/>
      <c r="D75" s="187"/>
      <c r="E75" s="187"/>
      <c r="F75" s="187"/>
      <c r="G75" s="658" t="s">
        <v>141</v>
      </c>
      <c r="H75" s="658"/>
      <c r="I75" s="658"/>
      <c r="J75" s="658"/>
      <c r="K75" s="278"/>
      <c r="L75" s="211">
        <v>160</v>
      </c>
      <c r="M75" s="211">
        <v>229</v>
      </c>
      <c r="N75" s="211">
        <v>201</v>
      </c>
      <c r="O75" s="211">
        <v>302</v>
      </c>
      <c r="P75" s="211">
        <v>260</v>
      </c>
      <c r="Q75" s="211">
        <v>348</v>
      </c>
      <c r="R75" s="211">
        <v>200</v>
      </c>
      <c r="S75" s="211">
        <v>253</v>
      </c>
      <c r="T75" s="211">
        <v>146</v>
      </c>
      <c r="U75" s="211">
        <v>226</v>
      </c>
      <c r="V75" s="159"/>
    </row>
    <row r="76" spans="2:22" ht="11.1" customHeight="1">
      <c r="B76" s="182"/>
      <c r="C76" s="187"/>
      <c r="D76" s="187"/>
      <c r="E76" s="187"/>
      <c r="F76" s="187"/>
      <c r="G76" s="658" t="s">
        <v>145</v>
      </c>
      <c r="H76" s="658"/>
      <c r="I76" s="658"/>
      <c r="J76" s="658"/>
      <c r="K76" s="278"/>
      <c r="L76" s="211">
        <v>328</v>
      </c>
      <c r="M76" s="211">
        <v>398</v>
      </c>
      <c r="N76" s="211">
        <v>377</v>
      </c>
      <c r="O76" s="211">
        <v>437</v>
      </c>
      <c r="P76" s="211">
        <v>484</v>
      </c>
      <c r="Q76" s="211">
        <v>437</v>
      </c>
      <c r="R76" s="211">
        <v>312</v>
      </c>
      <c r="S76" s="211">
        <v>329</v>
      </c>
      <c r="T76" s="211">
        <v>232</v>
      </c>
      <c r="U76" s="211">
        <v>253</v>
      </c>
      <c r="V76" s="159"/>
    </row>
    <row r="77" spans="2:22" ht="11.1" customHeight="1">
      <c r="B77" s="182"/>
      <c r="C77" s="187"/>
      <c r="D77" s="187"/>
      <c r="E77" s="187"/>
      <c r="F77" s="187"/>
      <c r="G77" s="658" t="s">
        <v>148</v>
      </c>
      <c r="H77" s="658"/>
      <c r="I77" s="658"/>
      <c r="J77" s="658"/>
      <c r="K77" s="278"/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159"/>
    </row>
    <row r="78" spans="2:22" ht="11.1" customHeight="1">
      <c r="B78" s="182"/>
      <c r="C78" s="187"/>
      <c r="D78" s="187"/>
      <c r="E78" s="187"/>
      <c r="F78" s="187"/>
      <c r="G78" s="658" t="s">
        <v>151</v>
      </c>
      <c r="H78" s="658"/>
      <c r="I78" s="658"/>
      <c r="J78" s="658"/>
      <c r="K78" s="278"/>
      <c r="L78" s="211">
        <v>80</v>
      </c>
      <c r="M78" s="211">
        <v>103</v>
      </c>
      <c r="N78" s="211">
        <v>101</v>
      </c>
      <c r="O78" s="211">
        <v>153</v>
      </c>
      <c r="P78" s="211">
        <v>198</v>
      </c>
      <c r="Q78" s="211">
        <v>241</v>
      </c>
      <c r="R78" s="211">
        <v>173</v>
      </c>
      <c r="S78" s="211">
        <v>190</v>
      </c>
      <c r="T78" s="211">
        <v>119</v>
      </c>
      <c r="U78" s="211">
        <v>154</v>
      </c>
      <c r="V78" s="159"/>
    </row>
    <row r="79" spans="2:22" ht="11.1" customHeight="1">
      <c r="B79" s="182"/>
      <c r="C79" s="187"/>
      <c r="D79" s="187"/>
      <c r="E79" s="187"/>
      <c r="F79" s="187"/>
      <c r="G79" s="658" t="s">
        <v>152</v>
      </c>
      <c r="H79" s="658"/>
      <c r="I79" s="658"/>
      <c r="J79" s="658"/>
      <c r="K79" s="278"/>
      <c r="L79" s="211">
        <v>36</v>
      </c>
      <c r="M79" s="211">
        <v>44</v>
      </c>
      <c r="N79" s="211">
        <v>34</v>
      </c>
      <c r="O79" s="211">
        <v>55</v>
      </c>
      <c r="P79" s="211">
        <v>74</v>
      </c>
      <c r="Q79" s="211">
        <v>59</v>
      </c>
      <c r="R79" s="211">
        <v>46</v>
      </c>
      <c r="S79" s="211">
        <v>57</v>
      </c>
      <c r="T79" s="211">
        <v>44</v>
      </c>
      <c r="U79" s="211">
        <v>58</v>
      </c>
      <c r="V79" s="159"/>
    </row>
    <row r="80" spans="2:22" ht="11.1" customHeight="1">
      <c r="B80" s="182"/>
      <c r="C80" s="187"/>
      <c r="D80" s="187"/>
      <c r="E80" s="187"/>
      <c r="F80" s="187"/>
      <c r="G80" s="658" t="s">
        <v>170</v>
      </c>
      <c r="H80" s="658"/>
      <c r="I80" s="658"/>
      <c r="J80" s="658"/>
      <c r="K80" s="278"/>
      <c r="L80" s="211">
        <v>212</v>
      </c>
      <c r="M80" s="211">
        <v>275</v>
      </c>
      <c r="N80" s="211">
        <v>253</v>
      </c>
      <c r="O80" s="211">
        <v>252</v>
      </c>
      <c r="P80" s="211">
        <v>286</v>
      </c>
      <c r="Q80" s="211">
        <v>338</v>
      </c>
      <c r="R80" s="211">
        <v>217</v>
      </c>
      <c r="S80" s="211">
        <v>196</v>
      </c>
      <c r="T80" s="211">
        <v>120</v>
      </c>
      <c r="U80" s="211">
        <v>174</v>
      </c>
      <c r="V80" s="159"/>
    </row>
    <row r="81" spans="2:22" ht="5.25" customHeight="1">
      <c r="B81" s="189"/>
      <c r="C81" s="190"/>
      <c r="D81" s="190"/>
      <c r="E81" s="190"/>
      <c r="F81" s="197"/>
      <c r="G81" s="189"/>
      <c r="H81" s="189"/>
      <c r="I81" s="189"/>
      <c r="J81" s="189"/>
      <c r="K81" s="283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181"/>
    </row>
    <row r="82" spans="2:22" ht="11.1" customHeight="1"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</row>
  </sheetData>
  <mergeCells count="70">
    <mergeCell ref="G16:J16"/>
    <mergeCell ref="A1:L2"/>
    <mergeCell ref="B5:U5"/>
    <mergeCell ref="B6:U6"/>
    <mergeCell ref="B8:K9"/>
    <mergeCell ref="L8:M8"/>
    <mergeCell ref="N8:O8"/>
    <mergeCell ref="P8:Q8"/>
    <mergeCell ref="R8:S8"/>
    <mergeCell ref="T8:U8"/>
    <mergeCell ref="C11:J11"/>
    <mergeCell ref="G12:J12"/>
    <mergeCell ref="G13:J13"/>
    <mergeCell ref="G14:J14"/>
    <mergeCell ref="G15:J15"/>
    <mergeCell ref="G31:J31"/>
    <mergeCell ref="C18:J18"/>
    <mergeCell ref="G19:J19"/>
    <mergeCell ref="G20:J20"/>
    <mergeCell ref="C22:J22"/>
    <mergeCell ref="G23:J23"/>
    <mergeCell ref="G24:J24"/>
    <mergeCell ref="G25:J25"/>
    <mergeCell ref="G26:J26"/>
    <mergeCell ref="C28:J28"/>
    <mergeCell ref="G29:J29"/>
    <mergeCell ref="G30:J30"/>
    <mergeCell ref="G45:J45"/>
    <mergeCell ref="G32:J32"/>
    <mergeCell ref="C34:J34"/>
    <mergeCell ref="G35:J35"/>
    <mergeCell ref="G36:J36"/>
    <mergeCell ref="G37:J37"/>
    <mergeCell ref="G38:J38"/>
    <mergeCell ref="C40:J40"/>
    <mergeCell ref="G41:J41"/>
    <mergeCell ref="G42:J42"/>
    <mergeCell ref="G43:J43"/>
    <mergeCell ref="G44:J44"/>
    <mergeCell ref="G59:J59"/>
    <mergeCell ref="G46:J46"/>
    <mergeCell ref="C48:J48"/>
    <mergeCell ref="G49:J49"/>
    <mergeCell ref="G50:J50"/>
    <mergeCell ref="G51:J51"/>
    <mergeCell ref="G52:J52"/>
    <mergeCell ref="G53:J53"/>
    <mergeCell ref="G54:J54"/>
    <mergeCell ref="C56:J56"/>
    <mergeCell ref="G57:J57"/>
    <mergeCell ref="G58:J58"/>
    <mergeCell ref="C73:J73"/>
    <mergeCell ref="G60:J60"/>
    <mergeCell ref="G61:J61"/>
    <mergeCell ref="G62:J62"/>
    <mergeCell ref="G63:J63"/>
    <mergeCell ref="G64:J64"/>
    <mergeCell ref="C66:J66"/>
    <mergeCell ref="G67:J67"/>
    <mergeCell ref="G68:J68"/>
    <mergeCell ref="G69:J69"/>
    <mergeCell ref="G70:J70"/>
    <mergeCell ref="G71:J71"/>
    <mergeCell ref="G80:J80"/>
    <mergeCell ref="G74:J74"/>
    <mergeCell ref="G75:J75"/>
    <mergeCell ref="G76:J76"/>
    <mergeCell ref="G77:J77"/>
    <mergeCell ref="G78:J78"/>
    <mergeCell ref="G79:J7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view="pageBreakPreview" zoomScaleNormal="100" zoomScaleSheetLayoutView="100" workbookViewId="0"/>
  </sheetViews>
  <sheetFormatPr defaultRowHeight="11.25"/>
  <cols>
    <col min="1" max="1" width="1" style="177" customWidth="1"/>
    <col min="2" max="13" width="6.875" style="177" customWidth="1"/>
    <col min="14" max="24" width="1.625" style="177" customWidth="1"/>
    <col min="25" max="16384" width="9" style="177"/>
  </cols>
  <sheetData>
    <row r="1" spans="1:63" customFormat="1" ht="13.5" customHeight="1">
      <c r="M1" s="470">
        <f>'32'!A1+1</f>
        <v>33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"/>
      <c r="Z1" s="46"/>
      <c r="AA1" s="46"/>
      <c r="AB1" s="46"/>
      <c r="AI1" s="18"/>
      <c r="AJ1" s="18"/>
      <c r="AK1" s="18"/>
      <c r="AL1" s="18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customFormat="1" ht="13.5" customHeight="1"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"/>
      <c r="Z2" s="46"/>
      <c r="AA2" s="46"/>
      <c r="AB2" s="46"/>
      <c r="AI2" s="18"/>
      <c r="AJ2" s="18"/>
      <c r="AK2" s="18"/>
      <c r="AL2" s="18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ht="11.1" customHeight="1"/>
    <row r="4" spans="1:63" ht="11.1" customHeight="1"/>
    <row r="5" spans="1:63" s="179" customFormat="1" ht="18" customHeight="1">
      <c r="A5" s="209"/>
      <c r="B5" s="650" t="s">
        <v>525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198"/>
    </row>
    <row r="6" spans="1:63" ht="12.95" customHeight="1">
      <c r="A6" s="199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178"/>
    </row>
    <row r="7" spans="1:63" ht="11.1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95"/>
      <c r="L7" s="195"/>
      <c r="M7" s="195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63" ht="15" customHeight="1">
      <c r="B8" s="656" t="s">
        <v>249</v>
      </c>
      <c r="C8" s="653"/>
      <c r="D8" s="653" t="s">
        <v>250</v>
      </c>
      <c r="E8" s="653"/>
      <c r="F8" s="653" t="s">
        <v>251</v>
      </c>
      <c r="G8" s="653"/>
      <c r="H8" s="653" t="s">
        <v>252</v>
      </c>
      <c r="I8" s="653"/>
      <c r="J8" s="653" t="s">
        <v>253</v>
      </c>
      <c r="K8" s="653"/>
      <c r="L8" s="657" t="s">
        <v>254</v>
      </c>
      <c r="M8" s="657"/>
      <c r="N8" s="560" t="s">
        <v>126</v>
      </c>
      <c r="O8" s="560"/>
      <c r="P8" s="560"/>
      <c r="Q8" s="560"/>
      <c r="R8" s="560"/>
      <c r="S8" s="560"/>
      <c r="T8" s="560"/>
      <c r="U8" s="560"/>
      <c r="V8" s="560"/>
      <c r="W8" s="564"/>
      <c r="X8" s="76"/>
    </row>
    <row r="9" spans="1:63" ht="15" customHeight="1">
      <c r="B9" s="295" t="s">
        <v>2</v>
      </c>
      <c r="C9" s="293" t="s">
        <v>3</v>
      </c>
      <c r="D9" s="293" t="s">
        <v>2</v>
      </c>
      <c r="E9" s="293" t="s">
        <v>3</v>
      </c>
      <c r="F9" s="293" t="s">
        <v>2</v>
      </c>
      <c r="G9" s="293" t="s">
        <v>3</v>
      </c>
      <c r="H9" s="293" t="s">
        <v>2</v>
      </c>
      <c r="I9" s="293" t="s">
        <v>3</v>
      </c>
      <c r="J9" s="293" t="s">
        <v>2</v>
      </c>
      <c r="K9" s="293" t="s">
        <v>3</v>
      </c>
      <c r="L9" s="293" t="s">
        <v>2</v>
      </c>
      <c r="M9" s="293" t="s">
        <v>3</v>
      </c>
      <c r="N9" s="562"/>
      <c r="O9" s="562"/>
      <c r="P9" s="562"/>
      <c r="Q9" s="562"/>
      <c r="R9" s="562"/>
      <c r="S9" s="562"/>
      <c r="T9" s="562"/>
      <c r="U9" s="562"/>
      <c r="V9" s="562"/>
      <c r="W9" s="652"/>
      <c r="X9" s="76"/>
    </row>
    <row r="10" spans="1:63" ht="5.25" customHeight="1">
      <c r="N10" s="280"/>
      <c r="O10" s="281"/>
      <c r="P10" s="281"/>
      <c r="Q10" s="281"/>
      <c r="R10" s="281"/>
      <c r="S10" s="281"/>
      <c r="T10" s="281"/>
      <c r="U10" s="281"/>
      <c r="V10" s="281"/>
      <c r="W10" s="182"/>
      <c r="X10" s="182"/>
    </row>
    <row r="11" spans="1:63" s="184" customFormat="1" ht="11.1" customHeight="1">
      <c r="A11" s="200"/>
      <c r="B11" s="210">
        <v>367</v>
      </c>
      <c r="C11" s="210">
        <v>476</v>
      </c>
      <c r="D11" s="210">
        <v>240</v>
      </c>
      <c r="E11" s="210">
        <v>405</v>
      </c>
      <c r="F11" s="210">
        <v>130</v>
      </c>
      <c r="G11" s="210">
        <v>215</v>
      </c>
      <c r="H11" s="210">
        <v>45</v>
      </c>
      <c r="I11" s="210">
        <v>103</v>
      </c>
      <c r="J11" s="210">
        <v>7</v>
      </c>
      <c r="K11" s="210">
        <v>35</v>
      </c>
      <c r="L11" s="210">
        <v>1</v>
      </c>
      <c r="M11" s="210">
        <v>6</v>
      </c>
      <c r="N11" s="284"/>
      <c r="O11" s="659" t="s">
        <v>162</v>
      </c>
      <c r="P11" s="659"/>
      <c r="Q11" s="659"/>
      <c r="R11" s="659"/>
      <c r="S11" s="659"/>
      <c r="T11" s="659"/>
      <c r="U11" s="659"/>
      <c r="V11" s="659"/>
      <c r="W11" s="186"/>
      <c r="X11" s="186"/>
    </row>
    <row r="12" spans="1:63" ht="11.1" customHeight="1">
      <c r="A12" s="181"/>
      <c r="B12" s="211">
        <v>91</v>
      </c>
      <c r="C12" s="211">
        <v>118</v>
      </c>
      <c r="D12" s="211">
        <v>58</v>
      </c>
      <c r="E12" s="211">
        <v>97</v>
      </c>
      <c r="F12" s="211">
        <v>36</v>
      </c>
      <c r="G12" s="211">
        <v>50</v>
      </c>
      <c r="H12" s="211">
        <v>7</v>
      </c>
      <c r="I12" s="211">
        <v>24</v>
      </c>
      <c r="J12" s="211">
        <v>2</v>
      </c>
      <c r="K12" s="211">
        <v>10</v>
      </c>
      <c r="L12" s="211">
        <v>0</v>
      </c>
      <c r="M12" s="211">
        <v>0</v>
      </c>
      <c r="N12" s="282"/>
      <c r="O12" s="187"/>
      <c r="P12" s="187"/>
      <c r="Q12" s="187"/>
      <c r="R12" s="187"/>
      <c r="S12" s="658" t="s">
        <v>140</v>
      </c>
      <c r="T12" s="658"/>
      <c r="U12" s="658"/>
      <c r="V12" s="658"/>
      <c r="W12" s="187"/>
      <c r="X12" s="187"/>
    </row>
    <row r="13" spans="1:63" ht="11.1" customHeight="1">
      <c r="A13" s="181"/>
      <c r="B13" s="211">
        <v>72</v>
      </c>
      <c r="C13" s="211">
        <v>64</v>
      </c>
      <c r="D13" s="211">
        <v>37</v>
      </c>
      <c r="E13" s="211">
        <v>67</v>
      </c>
      <c r="F13" s="211">
        <v>25</v>
      </c>
      <c r="G13" s="211">
        <v>37</v>
      </c>
      <c r="H13" s="211">
        <v>9</v>
      </c>
      <c r="I13" s="211">
        <v>14</v>
      </c>
      <c r="J13" s="211">
        <v>2</v>
      </c>
      <c r="K13" s="211">
        <v>6</v>
      </c>
      <c r="L13" s="211">
        <v>0</v>
      </c>
      <c r="M13" s="211">
        <v>0</v>
      </c>
      <c r="N13" s="282"/>
      <c r="O13" s="187"/>
      <c r="P13" s="187"/>
      <c r="Q13" s="187"/>
      <c r="R13" s="187"/>
      <c r="S13" s="658" t="s">
        <v>141</v>
      </c>
      <c r="T13" s="658"/>
      <c r="U13" s="658"/>
      <c r="V13" s="658"/>
      <c r="W13" s="187"/>
      <c r="X13" s="187"/>
    </row>
    <row r="14" spans="1:63" ht="11.1" customHeight="1">
      <c r="A14" s="181"/>
      <c r="B14" s="211">
        <v>79</v>
      </c>
      <c r="C14" s="211">
        <v>114</v>
      </c>
      <c r="D14" s="211">
        <v>58</v>
      </c>
      <c r="E14" s="211">
        <v>100</v>
      </c>
      <c r="F14" s="211">
        <v>31</v>
      </c>
      <c r="G14" s="211">
        <v>51</v>
      </c>
      <c r="H14" s="211">
        <v>10</v>
      </c>
      <c r="I14" s="211">
        <v>24</v>
      </c>
      <c r="J14" s="211">
        <v>2</v>
      </c>
      <c r="K14" s="211">
        <v>11</v>
      </c>
      <c r="L14" s="211">
        <v>1</v>
      </c>
      <c r="M14" s="211">
        <v>1</v>
      </c>
      <c r="N14" s="282"/>
      <c r="O14" s="187"/>
      <c r="P14" s="187"/>
      <c r="Q14" s="187"/>
      <c r="R14" s="187"/>
      <c r="S14" s="658" t="s">
        <v>145</v>
      </c>
      <c r="T14" s="658"/>
      <c r="U14" s="658"/>
      <c r="V14" s="658"/>
      <c r="W14" s="187"/>
      <c r="X14" s="187"/>
    </row>
    <row r="15" spans="1:63" ht="11.1" customHeight="1">
      <c r="A15" s="181"/>
      <c r="B15" s="211">
        <v>81</v>
      </c>
      <c r="C15" s="211">
        <v>127</v>
      </c>
      <c r="D15" s="211">
        <v>62</v>
      </c>
      <c r="E15" s="211">
        <v>108</v>
      </c>
      <c r="F15" s="211">
        <v>29</v>
      </c>
      <c r="G15" s="211">
        <v>58</v>
      </c>
      <c r="H15" s="211">
        <v>17</v>
      </c>
      <c r="I15" s="211">
        <v>27</v>
      </c>
      <c r="J15" s="211">
        <v>1</v>
      </c>
      <c r="K15" s="211">
        <v>7</v>
      </c>
      <c r="L15" s="211">
        <v>0</v>
      </c>
      <c r="M15" s="211">
        <v>5</v>
      </c>
      <c r="N15" s="282"/>
      <c r="O15" s="187"/>
      <c r="P15" s="187"/>
      <c r="Q15" s="187"/>
      <c r="R15" s="187"/>
      <c r="S15" s="658" t="s">
        <v>148</v>
      </c>
      <c r="T15" s="658"/>
      <c r="U15" s="658"/>
      <c r="V15" s="658"/>
      <c r="W15" s="187"/>
      <c r="X15" s="187"/>
    </row>
    <row r="16" spans="1:63" ht="11.1" customHeight="1">
      <c r="A16" s="181"/>
      <c r="B16" s="211">
        <v>44</v>
      </c>
      <c r="C16" s="211">
        <v>53</v>
      </c>
      <c r="D16" s="211">
        <v>25</v>
      </c>
      <c r="E16" s="211">
        <v>33</v>
      </c>
      <c r="F16" s="211">
        <v>9</v>
      </c>
      <c r="G16" s="211">
        <v>19</v>
      </c>
      <c r="H16" s="211">
        <v>2</v>
      </c>
      <c r="I16" s="211">
        <v>14</v>
      </c>
      <c r="J16" s="211">
        <v>0</v>
      </c>
      <c r="K16" s="211">
        <v>1</v>
      </c>
      <c r="L16" s="211">
        <v>0</v>
      </c>
      <c r="M16" s="211">
        <v>0</v>
      </c>
      <c r="N16" s="282"/>
      <c r="O16" s="187"/>
      <c r="P16" s="187"/>
      <c r="Q16" s="187"/>
      <c r="R16" s="187"/>
      <c r="S16" s="658" t="s">
        <v>151</v>
      </c>
      <c r="T16" s="658"/>
      <c r="U16" s="658"/>
      <c r="V16" s="658"/>
      <c r="W16" s="187"/>
      <c r="X16" s="187"/>
    </row>
    <row r="17" spans="1:24" ht="8.25" customHeight="1">
      <c r="A17" s="181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82"/>
      <c r="O17" s="187"/>
      <c r="P17" s="187"/>
      <c r="Q17" s="187"/>
      <c r="R17" s="187"/>
      <c r="S17" s="187"/>
      <c r="T17" s="187"/>
      <c r="U17" s="187"/>
      <c r="V17" s="187"/>
      <c r="W17" s="187"/>
      <c r="X17" s="187"/>
    </row>
    <row r="18" spans="1:24" s="184" customFormat="1" ht="11.1" customHeight="1">
      <c r="A18" s="200"/>
      <c r="B18" s="210">
        <v>97</v>
      </c>
      <c r="C18" s="210">
        <v>142</v>
      </c>
      <c r="D18" s="210">
        <v>77</v>
      </c>
      <c r="E18" s="210">
        <v>141</v>
      </c>
      <c r="F18" s="210">
        <v>53</v>
      </c>
      <c r="G18" s="210">
        <v>86</v>
      </c>
      <c r="H18" s="210">
        <v>16</v>
      </c>
      <c r="I18" s="210">
        <v>28</v>
      </c>
      <c r="J18" s="210">
        <v>6</v>
      </c>
      <c r="K18" s="210">
        <v>10</v>
      </c>
      <c r="L18" s="210">
        <v>0</v>
      </c>
      <c r="M18" s="210">
        <v>4</v>
      </c>
      <c r="N18" s="284"/>
      <c r="O18" s="659" t="s">
        <v>163</v>
      </c>
      <c r="P18" s="659"/>
      <c r="Q18" s="659"/>
      <c r="R18" s="659"/>
      <c r="S18" s="659"/>
      <c r="T18" s="659"/>
      <c r="U18" s="659"/>
      <c r="V18" s="659"/>
      <c r="W18" s="186"/>
      <c r="X18" s="186"/>
    </row>
    <row r="19" spans="1:24" ht="11.1" customHeight="1">
      <c r="A19" s="181"/>
      <c r="B19" s="211">
        <v>55</v>
      </c>
      <c r="C19" s="211">
        <v>87</v>
      </c>
      <c r="D19" s="211">
        <v>42</v>
      </c>
      <c r="E19" s="211">
        <v>87</v>
      </c>
      <c r="F19" s="211">
        <v>30</v>
      </c>
      <c r="G19" s="211">
        <v>60</v>
      </c>
      <c r="H19" s="211">
        <v>10</v>
      </c>
      <c r="I19" s="211">
        <v>18</v>
      </c>
      <c r="J19" s="211">
        <v>4</v>
      </c>
      <c r="K19" s="211">
        <v>7</v>
      </c>
      <c r="L19" s="211">
        <v>0</v>
      </c>
      <c r="M19" s="211">
        <v>3</v>
      </c>
      <c r="N19" s="282"/>
      <c r="O19" s="187"/>
      <c r="P19" s="187"/>
      <c r="Q19" s="187"/>
      <c r="R19" s="187"/>
      <c r="S19" s="658" t="s">
        <v>140</v>
      </c>
      <c r="T19" s="658"/>
      <c r="U19" s="658"/>
      <c r="V19" s="658"/>
      <c r="W19" s="187"/>
      <c r="X19" s="187"/>
    </row>
    <row r="20" spans="1:24" ht="11.1" customHeight="1">
      <c r="A20" s="181"/>
      <c r="B20" s="211">
        <v>42</v>
      </c>
      <c r="C20" s="211">
        <v>55</v>
      </c>
      <c r="D20" s="211">
        <v>35</v>
      </c>
      <c r="E20" s="211">
        <v>54</v>
      </c>
      <c r="F20" s="211">
        <v>23</v>
      </c>
      <c r="G20" s="211">
        <v>26</v>
      </c>
      <c r="H20" s="211">
        <v>6</v>
      </c>
      <c r="I20" s="211">
        <v>10</v>
      </c>
      <c r="J20" s="211">
        <v>2</v>
      </c>
      <c r="K20" s="211">
        <v>3</v>
      </c>
      <c r="L20" s="211">
        <v>0</v>
      </c>
      <c r="M20" s="211">
        <v>1</v>
      </c>
      <c r="N20" s="282"/>
      <c r="O20" s="187"/>
      <c r="P20" s="187"/>
      <c r="Q20" s="187"/>
      <c r="R20" s="187"/>
      <c r="S20" s="658" t="s">
        <v>141</v>
      </c>
      <c r="T20" s="658"/>
      <c r="U20" s="658"/>
      <c r="V20" s="658"/>
      <c r="W20" s="187"/>
      <c r="X20" s="187"/>
    </row>
    <row r="21" spans="1:24" ht="8.25" customHeight="1">
      <c r="A21" s="181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</row>
    <row r="22" spans="1:24" s="184" customFormat="1" ht="11.1" customHeight="1">
      <c r="A22" s="200"/>
      <c r="B22" s="210">
        <v>153</v>
      </c>
      <c r="C22" s="210">
        <v>249</v>
      </c>
      <c r="D22" s="210">
        <v>125</v>
      </c>
      <c r="E22" s="210">
        <v>187</v>
      </c>
      <c r="F22" s="210">
        <v>63</v>
      </c>
      <c r="G22" s="210">
        <v>102</v>
      </c>
      <c r="H22" s="210">
        <v>19</v>
      </c>
      <c r="I22" s="210">
        <v>56</v>
      </c>
      <c r="J22" s="210">
        <v>2</v>
      </c>
      <c r="K22" s="210">
        <v>12</v>
      </c>
      <c r="L22" s="210">
        <v>1</v>
      </c>
      <c r="M22" s="210">
        <v>3</v>
      </c>
      <c r="N22" s="284"/>
      <c r="O22" s="659" t="s">
        <v>164</v>
      </c>
      <c r="P22" s="659"/>
      <c r="Q22" s="659"/>
      <c r="R22" s="659"/>
      <c r="S22" s="659"/>
      <c r="T22" s="659"/>
      <c r="U22" s="659"/>
      <c r="V22" s="659"/>
      <c r="W22" s="186"/>
      <c r="X22" s="186"/>
    </row>
    <row r="23" spans="1:24" ht="11.1" customHeight="1">
      <c r="A23" s="181"/>
      <c r="B23" s="211">
        <v>0</v>
      </c>
      <c r="C23" s="211">
        <v>3</v>
      </c>
      <c r="D23" s="211">
        <v>2</v>
      </c>
      <c r="E23" s="211">
        <v>4</v>
      </c>
      <c r="F23" s="211">
        <v>3</v>
      </c>
      <c r="G23" s="211">
        <v>2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82"/>
      <c r="O23" s="187"/>
      <c r="P23" s="187"/>
      <c r="Q23" s="187"/>
      <c r="R23" s="187"/>
      <c r="S23" s="658" t="s">
        <v>140</v>
      </c>
      <c r="T23" s="658"/>
      <c r="U23" s="658"/>
      <c r="V23" s="658"/>
      <c r="W23" s="187"/>
      <c r="X23" s="187"/>
    </row>
    <row r="24" spans="1:24" ht="11.1" customHeight="1">
      <c r="A24" s="181"/>
      <c r="B24" s="211">
        <v>26</v>
      </c>
      <c r="C24" s="211">
        <v>42</v>
      </c>
      <c r="D24" s="211">
        <v>27</v>
      </c>
      <c r="E24" s="211">
        <v>36</v>
      </c>
      <c r="F24" s="211">
        <v>12</v>
      </c>
      <c r="G24" s="211">
        <v>20</v>
      </c>
      <c r="H24" s="211">
        <v>5</v>
      </c>
      <c r="I24" s="211">
        <v>7</v>
      </c>
      <c r="J24" s="211">
        <v>0</v>
      </c>
      <c r="K24" s="211">
        <v>1</v>
      </c>
      <c r="L24" s="211">
        <v>0</v>
      </c>
      <c r="M24" s="211">
        <v>1</v>
      </c>
      <c r="N24" s="282"/>
      <c r="O24" s="187"/>
      <c r="P24" s="187"/>
      <c r="Q24" s="187"/>
      <c r="R24" s="187"/>
      <c r="S24" s="658" t="s">
        <v>141</v>
      </c>
      <c r="T24" s="658"/>
      <c r="U24" s="658"/>
      <c r="V24" s="658"/>
      <c r="W24" s="187"/>
      <c r="X24" s="187"/>
    </row>
    <row r="25" spans="1:24" ht="11.1" customHeight="1">
      <c r="A25" s="181"/>
      <c r="B25" s="211">
        <v>43</v>
      </c>
      <c r="C25" s="211">
        <v>89</v>
      </c>
      <c r="D25" s="211">
        <v>37</v>
      </c>
      <c r="E25" s="211">
        <v>57</v>
      </c>
      <c r="F25" s="211">
        <v>14</v>
      </c>
      <c r="G25" s="211">
        <v>29</v>
      </c>
      <c r="H25" s="211">
        <v>8</v>
      </c>
      <c r="I25" s="211">
        <v>11</v>
      </c>
      <c r="J25" s="211">
        <v>2</v>
      </c>
      <c r="K25" s="211">
        <v>4</v>
      </c>
      <c r="L25" s="211">
        <v>1</v>
      </c>
      <c r="M25" s="211">
        <v>0</v>
      </c>
      <c r="N25" s="282"/>
      <c r="O25" s="187"/>
      <c r="P25" s="187"/>
      <c r="Q25" s="187"/>
      <c r="R25" s="187"/>
      <c r="S25" s="658" t="s">
        <v>145</v>
      </c>
      <c r="T25" s="658"/>
      <c r="U25" s="658"/>
      <c r="V25" s="658"/>
      <c r="W25" s="187"/>
      <c r="X25" s="187"/>
    </row>
    <row r="26" spans="1:24" ht="11.1" customHeight="1">
      <c r="A26" s="181"/>
      <c r="B26" s="211">
        <v>84</v>
      </c>
      <c r="C26" s="211">
        <v>115</v>
      </c>
      <c r="D26" s="211">
        <v>59</v>
      </c>
      <c r="E26" s="211">
        <v>90</v>
      </c>
      <c r="F26" s="211">
        <v>34</v>
      </c>
      <c r="G26" s="211">
        <v>51</v>
      </c>
      <c r="H26" s="211">
        <v>6</v>
      </c>
      <c r="I26" s="211">
        <v>38</v>
      </c>
      <c r="J26" s="211">
        <v>0</v>
      </c>
      <c r="K26" s="211">
        <v>7</v>
      </c>
      <c r="L26" s="211">
        <v>0</v>
      </c>
      <c r="M26" s="211">
        <v>2</v>
      </c>
      <c r="N26" s="282"/>
      <c r="O26" s="187"/>
      <c r="P26" s="187"/>
      <c r="Q26" s="187"/>
      <c r="R26" s="187"/>
      <c r="S26" s="658" t="s">
        <v>148</v>
      </c>
      <c r="T26" s="658"/>
      <c r="U26" s="658"/>
      <c r="V26" s="658"/>
      <c r="W26" s="187"/>
      <c r="X26" s="187"/>
    </row>
    <row r="27" spans="1:24" ht="8.25" customHeight="1">
      <c r="A27" s="181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</row>
    <row r="28" spans="1:24" s="184" customFormat="1" ht="11.1" customHeight="1">
      <c r="A28" s="200"/>
      <c r="B28" s="210">
        <v>217</v>
      </c>
      <c r="C28" s="210">
        <v>275</v>
      </c>
      <c r="D28" s="210">
        <v>141</v>
      </c>
      <c r="E28" s="210">
        <v>201</v>
      </c>
      <c r="F28" s="210">
        <v>50</v>
      </c>
      <c r="G28" s="210">
        <v>94</v>
      </c>
      <c r="H28" s="210">
        <v>19</v>
      </c>
      <c r="I28" s="210">
        <v>52</v>
      </c>
      <c r="J28" s="210">
        <v>5</v>
      </c>
      <c r="K28" s="210">
        <v>19</v>
      </c>
      <c r="L28" s="210">
        <v>1</v>
      </c>
      <c r="M28" s="210">
        <v>3</v>
      </c>
      <c r="N28" s="284"/>
      <c r="O28" s="659" t="s">
        <v>165</v>
      </c>
      <c r="P28" s="659"/>
      <c r="Q28" s="659"/>
      <c r="R28" s="659"/>
      <c r="S28" s="659"/>
      <c r="T28" s="659"/>
      <c r="U28" s="659"/>
      <c r="V28" s="659"/>
      <c r="W28" s="186"/>
      <c r="X28" s="186"/>
    </row>
    <row r="29" spans="1:24" ht="11.1" customHeight="1">
      <c r="A29" s="181"/>
      <c r="B29" s="211">
        <v>62</v>
      </c>
      <c r="C29" s="211">
        <v>94</v>
      </c>
      <c r="D29" s="211">
        <v>50</v>
      </c>
      <c r="E29" s="211">
        <v>66</v>
      </c>
      <c r="F29" s="211">
        <v>15</v>
      </c>
      <c r="G29" s="211">
        <v>36</v>
      </c>
      <c r="H29" s="211">
        <v>8</v>
      </c>
      <c r="I29" s="211">
        <v>18</v>
      </c>
      <c r="J29" s="211">
        <v>0</v>
      </c>
      <c r="K29" s="211">
        <v>7</v>
      </c>
      <c r="L29" s="211">
        <v>1</v>
      </c>
      <c r="M29" s="211">
        <v>1</v>
      </c>
      <c r="N29" s="282"/>
      <c r="O29" s="187"/>
      <c r="P29" s="187"/>
      <c r="Q29" s="187"/>
      <c r="R29" s="187"/>
      <c r="S29" s="658" t="s">
        <v>140</v>
      </c>
      <c r="T29" s="658"/>
      <c r="U29" s="658"/>
      <c r="V29" s="658"/>
      <c r="W29" s="187"/>
      <c r="X29" s="187"/>
    </row>
    <row r="30" spans="1:24" ht="11.1" customHeight="1">
      <c r="A30" s="181"/>
      <c r="B30" s="211">
        <v>77</v>
      </c>
      <c r="C30" s="211">
        <v>91</v>
      </c>
      <c r="D30" s="211">
        <v>48</v>
      </c>
      <c r="E30" s="211">
        <v>72</v>
      </c>
      <c r="F30" s="211">
        <v>18</v>
      </c>
      <c r="G30" s="211">
        <v>35</v>
      </c>
      <c r="H30" s="211">
        <v>8</v>
      </c>
      <c r="I30" s="211">
        <v>25</v>
      </c>
      <c r="J30" s="211">
        <v>3</v>
      </c>
      <c r="K30" s="211">
        <v>10</v>
      </c>
      <c r="L30" s="211">
        <v>0</v>
      </c>
      <c r="M30" s="211">
        <v>1</v>
      </c>
      <c r="N30" s="282"/>
      <c r="O30" s="187"/>
      <c r="P30" s="187"/>
      <c r="Q30" s="187"/>
      <c r="R30" s="187"/>
      <c r="S30" s="658" t="s">
        <v>141</v>
      </c>
      <c r="T30" s="658"/>
      <c r="U30" s="658"/>
      <c r="V30" s="658"/>
      <c r="W30" s="187"/>
      <c r="X30" s="187"/>
    </row>
    <row r="31" spans="1:24" ht="11.1" customHeight="1">
      <c r="A31" s="181"/>
      <c r="B31" s="211">
        <v>51</v>
      </c>
      <c r="C31" s="211">
        <v>41</v>
      </c>
      <c r="D31" s="211">
        <v>15</v>
      </c>
      <c r="E31" s="211">
        <v>39</v>
      </c>
      <c r="F31" s="211">
        <v>11</v>
      </c>
      <c r="G31" s="211">
        <v>16</v>
      </c>
      <c r="H31" s="211">
        <v>3</v>
      </c>
      <c r="I31" s="211">
        <v>5</v>
      </c>
      <c r="J31" s="211">
        <v>1</v>
      </c>
      <c r="K31" s="211">
        <v>1</v>
      </c>
      <c r="L31" s="211">
        <v>0</v>
      </c>
      <c r="M31" s="211">
        <v>1</v>
      </c>
      <c r="N31" s="282"/>
      <c r="O31" s="187"/>
      <c r="P31" s="187"/>
      <c r="Q31" s="187"/>
      <c r="R31" s="187"/>
      <c r="S31" s="658" t="s">
        <v>145</v>
      </c>
      <c r="T31" s="658"/>
      <c r="U31" s="658"/>
      <c r="V31" s="658"/>
      <c r="W31" s="187"/>
      <c r="X31" s="187"/>
    </row>
    <row r="32" spans="1:24" ht="11.1" customHeight="1">
      <c r="A32" s="181"/>
      <c r="B32" s="211">
        <v>27</v>
      </c>
      <c r="C32" s="211">
        <v>49</v>
      </c>
      <c r="D32" s="211">
        <v>28</v>
      </c>
      <c r="E32" s="211">
        <v>24</v>
      </c>
      <c r="F32" s="211">
        <v>6</v>
      </c>
      <c r="G32" s="211">
        <v>7</v>
      </c>
      <c r="H32" s="211">
        <v>0</v>
      </c>
      <c r="I32" s="211">
        <v>4</v>
      </c>
      <c r="J32" s="211">
        <v>1</v>
      </c>
      <c r="K32" s="211">
        <v>1</v>
      </c>
      <c r="L32" s="211">
        <v>0</v>
      </c>
      <c r="M32" s="211">
        <v>0</v>
      </c>
      <c r="N32" s="282"/>
      <c r="O32" s="187"/>
      <c r="P32" s="187"/>
      <c r="Q32" s="187"/>
      <c r="R32" s="187"/>
      <c r="S32" s="658" t="s">
        <v>148</v>
      </c>
      <c r="T32" s="658"/>
      <c r="U32" s="658"/>
      <c r="V32" s="658"/>
      <c r="W32" s="187"/>
      <c r="X32" s="187"/>
    </row>
    <row r="33" spans="1:26" s="182" customFormat="1" ht="8.25" customHeight="1">
      <c r="A33" s="195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82"/>
      <c r="Y33" s="177"/>
      <c r="Z33" s="177"/>
    </row>
    <row r="34" spans="1:26" s="185" customFormat="1" ht="11.1" customHeight="1">
      <c r="A34" s="212"/>
      <c r="B34" s="210">
        <v>335</v>
      </c>
      <c r="C34" s="210">
        <v>457</v>
      </c>
      <c r="D34" s="210">
        <v>239</v>
      </c>
      <c r="E34" s="210">
        <v>357</v>
      </c>
      <c r="F34" s="210">
        <v>134</v>
      </c>
      <c r="G34" s="210">
        <v>203</v>
      </c>
      <c r="H34" s="210">
        <v>31</v>
      </c>
      <c r="I34" s="210">
        <v>78</v>
      </c>
      <c r="J34" s="210">
        <v>7</v>
      </c>
      <c r="K34" s="210">
        <v>30</v>
      </c>
      <c r="L34" s="210">
        <v>0</v>
      </c>
      <c r="M34" s="210">
        <v>9</v>
      </c>
      <c r="N34" s="284"/>
      <c r="O34" s="659" t="s">
        <v>166</v>
      </c>
      <c r="P34" s="659"/>
      <c r="Q34" s="659"/>
      <c r="R34" s="659"/>
      <c r="S34" s="659"/>
      <c r="T34" s="659"/>
      <c r="U34" s="659"/>
      <c r="V34" s="659"/>
      <c r="W34" s="186"/>
      <c r="X34" s="186"/>
      <c r="Y34" s="184"/>
      <c r="Z34" s="184"/>
    </row>
    <row r="35" spans="1:26" ht="11.1" customHeight="1">
      <c r="A35" s="181"/>
      <c r="B35" s="211">
        <v>120</v>
      </c>
      <c r="C35" s="211">
        <v>153</v>
      </c>
      <c r="D35" s="211">
        <v>89</v>
      </c>
      <c r="E35" s="211">
        <v>114</v>
      </c>
      <c r="F35" s="211">
        <v>33</v>
      </c>
      <c r="G35" s="211">
        <v>68</v>
      </c>
      <c r="H35" s="211">
        <v>15</v>
      </c>
      <c r="I35" s="211">
        <v>21</v>
      </c>
      <c r="J35" s="211">
        <v>1</v>
      </c>
      <c r="K35" s="211">
        <v>10</v>
      </c>
      <c r="L35" s="211">
        <v>0</v>
      </c>
      <c r="M35" s="211">
        <v>3</v>
      </c>
      <c r="N35" s="282"/>
      <c r="O35" s="187"/>
      <c r="P35" s="187"/>
      <c r="Q35" s="187"/>
      <c r="R35" s="187"/>
      <c r="S35" s="658" t="s">
        <v>140</v>
      </c>
      <c r="T35" s="658"/>
      <c r="U35" s="658"/>
      <c r="V35" s="658"/>
      <c r="W35" s="187"/>
      <c r="X35" s="187"/>
    </row>
    <row r="36" spans="1:26" ht="11.1" customHeight="1">
      <c r="A36" s="181"/>
      <c r="B36" s="211">
        <v>71</v>
      </c>
      <c r="C36" s="211">
        <v>113</v>
      </c>
      <c r="D36" s="211">
        <v>53</v>
      </c>
      <c r="E36" s="211">
        <v>70</v>
      </c>
      <c r="F36" s="211">
        <v>25</v>
      </c>
      <c r="G36" s="211">
        <v>28</v>
      </c>
      <c r="H36" s="211">
        <v>4</v>
      </c>
      <c r="I36" s="211">
        <v>16</v>
      </c>
      <c r="J36" s="211">
        <v>0</v>
      </c>
      <c r="K36" s="211">
        <v>7</v>
      </c>
      <c r="L36" s="211">
        <v>0</v>
      </c>
      <c r="M36" s="211">
        <v>5</v>
      </c>
      <c r="N36" s="282"/>
      <c r="O36" s="187"/>
      <c r="P36" s="187"/>
      <c r="Q36" s="187"/>
      <c r="R36" s="187"/>
      <c r="S36" s="658" t="s">
        <v>141</v>
      </c>
      <c r="T36" s="658"/>
      <c r="U36" s="658"/>
      <c r="V36" s="658"/>
      <c r="W36" s="187"/>
      <c r="X36" s="187"/>
    </row>
    <row r="37" spans="1:26" ht="11.1" customHeight="1">
      <c r="A37" s="181"/>
      <c r="B37" s="211">
        <v>85</v>
      </c>
      <c r="C37" s="211">
        <v>125</v>
      </c>
      <c r="D37" s="211">
        <v>61</v>
      </c>
      <c r="E37" s="211">
        <v>115</v>
      </c>
      <c r="F37" s="211">
        <v>51</v>
      </c>
      <c r="G37" s="211">
        <v>68</v>
      </c>
      <c r="H37" s="211">
        <v>6</v>
      </c>
      <c r="I37" s="211">
        <v>24</v>
      </c>
      <c r="J37" s="211">
        <v>3</v>
      </c>
      <c r="K37" s="211">
        <v>9</v>
      </c>
      <c r="L37" s="211">
        <v>0</v>
      </c>
      <c r="M37" s="211">
        <v>1</v>
      </c>
      <c r="N37" s="282"/>
      <c r="O37" s="187"/>
      <c r="P37" s="187"/>
      <c r="Q37" s="187"/>
      <c r="R37" s="187"/>
      <c r="S37" s="658" t="s">
        <v>145</v>
      </c>
      <c r="T37" s="658"/>
      <c r="U37" s="658"/>
      <c r="V37" s="658"/>
      <c r="W37" s="187"/>
      <c r="X37" s="187"/>
    </row>
    <row r="38" spans="1:26" ht="11.1" customHeight="1">
      <c r="A38" s="181"/>
      <c r="B38" s="211">
        <v>59</v>
      </c>
      <c r="C38" s="211">
        <v>66</v>
      </c>
      <c r="D38" s="211">
        <v>36</v>
      </c>
      <c r="E38" s="211">
        <v>58</v>
      </c>
      <c r="F38" s="211">
        <v>25</v>
      </c>
      <c r="G38" s="211">
        <v>39</v>
      </c>
      <c r="H38" s="211">
        <v>6</v>
      </c>
      <c r="I38" s="211">
        <v>17</v>
      </c>
      <c r="J38" s="211">
        <v>3</v>
      </c>
      <c r="K38" s="211">
        <v>4</v>
      </c>
      <c r="L38" s="211">
        <v>0</v>
      </c>
      <c r="M38" s="211">
        <v>0</v>
      </c>
      <c r="N38" s="282"/>
      <c r="O38" s="187"/>
      <c r="P38" s="187"/>
      <c r="Q38" s="187"/>
      <c r="R38" s="187"/>
      <c r="S38" s="658" t="s">
        <v>148</v>
      </c>
      <c r="T38" s="658"/>
      <c r="U38" s="658"/>
      <c r="V38" s="658"/>
      <c r="W38" s="187"/>
      <c r="X38" s="187"/>
    </row>
    <row r="39" spans="1:26" ht="8.25" customHeight="1">
      <c r="A39" s="181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82"/>
      <c r="O39" s="187"/>
      <c r="P39" s="187"/>
      <c r="Q39" s="187"/>
      <c r="R39" s="187"/>
      <c r="S39" s="187"/>
      <c r="T39" s="187"/>
      <c r="U39" s="187"/>
      <c r="V39" s="187"/>
      <c r="W39" s="187"/>
      <c r="X39" s="187"/>
    </row>
    <row r="40" spans="1:26" s="184" customFormat="1" ht="11.1" customHeight="1">
      <c r="A40" s="200"/>
      <c r="B40" s="210">
        <v>505</v>
      </c>
      <c r="C40" s="210">
        <v>722</v>
      </c>
      <c r="D40" s="210">
        <v>355</v>
      </c>
      <c r="E40" s="210">
        <v>524</v>
      </c>
      <c r="F40" s="210">
        <v>161</v>
      </c>
      <c r="G40" s="210">
        <v>263</v>
      </c>
      <c r="H40" s="210">
        <v>45</v>
      </c>
      <c r="I40" s="210">
        <v>126</v>
      </c>
      <c r="J40" s="210">
        <v>8</v>
      </c>
      <c r="K40" s="210">
        <v>33</v>
      </c>
      <c r="L40" s="210">
        <v>1</v>
      </c>
      <c r="M40" s="210">
        <v>7</v>
      </c>
      <c r="N40" s="284"/>
      <c r="O40" s="659" t="s">
        <v>167</v>
      </c>
      <c r="P40" s="659"/>
      <c r="Q40" s="659"/>
      <c r="R40" s="659"/>
      <c r="S40" s="659"/>
      <c r="T40" s="659"/>
      <c r="U40" s="659"/>
      <c r="V40" s="659"/>
      <c r="W40" s="186"/>
      <c r="X40" s="186"/>
    </row>
    <row r="41" spans="1:26" ht="11.1" customHeight="1">
      <c r="A41" s="181"/>
      <c r="B41" s="211">
        <v>68</v>
      </c>
      <c r="C41" s="211">
        <v>97</v>
      </c>
      <c r="D41" s="211">
        <v>48</v>
      </c>
      <c r="E41" s="211">
        <v>77</v>
      </c>
      <c r="F41" s="211">
        <v>24</v>
      </c>
      <c r="G41" s="211">
        <v>42</v>
      </c>
      <c r="H41" s="211">
        <v>12</v>
      </c>
      <c r="I41" s="211">
        <v>23</v>
      </c>
      <c r="J41" s="211">
        <v>0</v>
      </c>
      <c r="K41" s="211">
        <v>6</v>
      </c>
      <c r="L41" s="211">
        <v>1</v>
      </c>
      <c r="M41" s="211">
        <v>1</v>
      </c>
      <c r="N41" s="282"/>
      <c r="O41" s="187"/>
      <c r="P41" s="187"/>
      <c r="Q41" s="187"/>
      <c r="R41" s="187"/>
      <c r="S41" s="658" t="s">
        <v>140</v>
      </c>
      <c r="T41" s="658"/>
      <c r="U41" s="658"/>
      <c r="V41" s="658"/>
      <c r="W41" s="187"/>
      <c r="X41" s="187"/>
    </row>
    <row r="42" spans="1:26" ht="11.1" customHeight="1">
      <c r="A42" s="181"/>
      <c r="B42" s="211">
        <v>107</v>
      </c>
      <c r="C42" s="211">
        <v>144</v>
      </c>
      <c r="D42" s="211">
        <v>72</v>
      </c>
      <c r="E42" s="211">
        <v>77</v>
      </c>
      <c r="F42" s="211">
        <v>27</v>
      </c>
      <c r="G42" s="211">
        <v>37</v>
      </c>
      <c r="H42" s="211">
        <v>6</v>
      </c>
      <c r="I42" s="211">
        <v>25</v>
      </c>
      <c r="J42" s="211">
        <v>2</v>
      </c>
      <c r="K42" s="211">
        <v>4</v>
      </c>
      <c r="L42" s="211">
        <v>0</v>
      </c>
      <c r="M42" s="211">
        <v>1</v>
      </c>
      <c r="N42" s="282"/>
      <c r="O42" s="187"/>
      <c r="P42" s="187"/>
      <c r="Q42" s="187"/>
      <c r="R42" s="187"/>
      <c r="S42" s="658" t="s">
        <v>141</v>
      </c>
      <c r="T42" s="658"/>
      <c r="U42" s="658"/>
      <c r="V42" s="658"/>
      <c r="W42" s="187"/>
      <c r="X42" s="187"/>
    </row>
    <row r="43" spans="1:26" ht="11.1" customHeight="1">
      <c r="A43" s="181"/>
      <c r="B43" s="211">
        <v>63</v>
      </c>
      <c r="C43" s="211">
        <v>103</v>
      </c>
      <c r="D43" s="211">
        <v>62</v>
      </c>
      <c r="E43" s="211">
        <v>112</v>
      </c>
      <c r="F43" s="211">
        <v>28</v>
      </c>
      <c r="G43" s="211">
        <v>50</v>
      </c>
      <c r="H43" s="211">
        <v>11</v>
      </c>
      <c r="I43" s="211">
        <v>32</v>
      </c>
      <c r="J43" s="211">
        <v>0</v>
      </c>
      <c r="K43" s="211">
        <v>6</v>
      </c>
      <c r="L43" s="211">
        <v>0</v>
      </c>
      <c r="M43" s="211">
        <v>3</v>
      </c>
      <c r="N43" s="282"/>
      <c r="O43" s="187"/>
      <c r="P43" s="187"/>
      <c r="Q43" s="187"/>
      <c r="R43" s="187"/>
      <c r="S43" s="658" t="s">
        <v>145</v>
      </c>
      <c r="T43" s="658"/>
      <c r="U43" s="658"/>
      <c r="V43" s="658"/>
      <c r="W43" s="187"/>
      <c r="X43" s="187"/>
    </row>
    <row r="44" spans="1:26" ht="11.1" customHeight="1">
      <c r="A44" s="181"/>
      <c r="B44" s="211">
        <v>125</v>
      </c>
      <c r="C44" s="211">
        <v>146</v>
      </c>
      <c r="D44" s="211">
        <v>70</v>
      </c>
      <c r="E44" s="211">
        <v>98</v>
      </c>
      <c r="F44" s="211">
        <v>27</v>
      </c>
      <c r="G44" s="211">
        <v>57</v>
      </c>
      <c r="H44" s="211">
        <v>5</v>
      </c>
      <c r="I44" s="211">
        <v>22</v>
      </c>
      <c r="J44" s="211">
        <v>2</v>
      </c>
      <c r="K44" s="211">
        <v>7</v>
      </c>
      <c r="L44" s="211">
        <v>0</v>
      </c>
      <c r="M44" s="211">
        <v>1</v>
      </c>
      <c r="N44" s="282"/>
      <c r="O44" s="187"/>
      <c r="P44" s="187"/>
      <c r="Q44" s="187"/>
      <c r="R44" s="187"/>
      <c r="S44" s="658" t="s">
        <v>148</v>
      </c>
      <c r="T44" s="658"/>
      <c r="U44" s="658"/>
      <c r="V44" s="658"/>
      <c r="W44" s="187"/>
      <c r="X44" s="187"/>
    </row>
    <row r="45" spans="1:26" ht="11.1" customHeight="1">
      <c r="A45" s="181"/>
      <c r="B45" s="211">
        <v>73</v>
      </c>
      <c r="C45" s="211">
        <v>133</v>
      </c>
      <c r="D45" s="211">
        <v>65</v>
      </c>
      <c r="E45" s="211">
        <v>92</v>
      </c>
      <c r="F45" s="211">
        <v>34</v>
      </c>
      <c r="G45" s="211">
        <v>48</v>
      </c>
      <c r="H45" s="211">
        <v>6</v>
      </c>
      <c r="I45" s="211">
        <v>11</v>
      </c>
      <c r="J45" s="211">
        <v>3</v>
      </c>
      <c r="K45" s="211">
        <v>8</v>
      </c>
      <c r="L45" s="211">
        <v>0</v>
      </c>
      <c r="M45" s="211">
        <v>0</v>
      </c>
      <c r="N45" s="282"/>
      <c r="O45" s="187"/>
      <c r="P45" s="187"/>
      <c r="Q45" s="187"/>
      <c r="R45" s="187"/>
      <c r="S45" s="658" t="s">
        <v>151</v>
      </c>
      <c r="T45" s="658"/>
      <c r="U45" s="658"/>
      <c r="V45" s="658"/>
      <c r="W45" s="187"/>
      <c r="X45" s="187"/>
    </row>
    <row r="46" spans="1:26" ht="11.1" customHeight="1">
      <c r="A46" s="181"/>
      <c r="B46" s="211">
        <v>69</v>
      </c>
      <c r="C46" s="211">
        <v>99</v>
      </c>
      <c r="D46" s="211">
        <v>38</v>
      </c>
      <c r="E46" s="211">
        <v>68</v>
      </c>
      <c r="F46" s="211">
        <v>21</v>
      </c>
      <c r="G46" s="211">
        <v>29</v>
      </c>
      <c r="H46" s="211">
        <v>5</v>
      </c>
      <c r="I46" s="211">
        <v>13</v>
      </c>
      <c r="J46" s="211">
        <v>1</v>
      </c>
      <c r="K46" s="211">
        <v>2</v>
      </c>
      <c r="L46" s="211">
        <v>0</v>
      </c>
      <c r="M46" s="211">
        <v>1</v>
      </c>
      <c r="N46" s="282"/>
      <c r="O46" s="187"/>
      <c r="P46" s="187"/>
      <c r="Q46" s="187"/>
      <c r="R46" s="187"/>
      <c r="S46" s="658" t="s">
        <v>152</v>
      </c>
      <c r="T46" s="658"/>
      <c r="U46" s="658"/>
      <c r="V46" s="658"/>
      <c r="W46" s="187"/>
      <c r="X46" s="187"/>
    </row>
    <row r="47" spans="1:26" ht="8.25" customHeight="1">
      <c r="A47" s="181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82"/>
      <c r="O47" s="187"/>
      <c r="P47" s="187"/>
      <c r="Q47" s="187"/>
      <c r="R47" s="187"/>
      <c r="S47" s="187"/>
      <c r="T47" s="187"/>
      <c r="U47" s="187"/>
      <c r="V47" s="187"/>
      <c r="W47" s="187"/>
      <c r="X47" s="187"/>
    </row>
    <row r="48" spans="1:26" s="184" customFormat="1" ht="11.1" customHeight="1">
      <c r="A48" s="200"/>
      <c r="B48" s="210">
        <v>258</v>
      </c>
      <c r="C48" s="210">
        <v>326</v>
      </c>
      <c r="D48" s="210">
        <v>155</v>
      </c>
      <c r="E48" s="210">
        <v>218</v>
      </c>
      <c r="F48" s="210">
        <v>69</v>
      </c>
      <c r="G48" s="210">
        <v>141</v>
      </c>
      <c r="H48" s="210">
        <v>21</v>
      </c>
      <c r="I48" s="210">
        <v>58</v>
      </c>
      <c r="J48" s="210">
        <v>2</v>
      </c>
      <c r="K48" s="210">
        <v>20</v>
      </c>
      <c r="L48" s="210">
        <v>2</v>
      </c>
      <c r="M48" s="210">
        <v>8</v>
      </c>
      <c r="N48" s="284"/>
      <c r="O48" s="659" t="s">
        <v>168</v>
      </c>
      <c r="P48" s="659"/>
      <c r="Q48" s="659"/>
      <c r="R48" s="659"/>
      <c r="S48" s="659"/>
      <c r="T48" s="659"/>
      <c r="U48" s="659"/>
      <c r="V48" s="659"/>
      <c r="W48" s="186"/>
      <c r="X48" s="186"/>
    </row>
    <row r="49" spans="1:26" ht="11.1" customHeight="1">
      <c r="A49" s="181"/>
      <c r="B49" s="211">
        <v>44</v>
      </c>
      <c r="C49" s="211">
        <v>58</v>
      </c>
      <c r="D49" s="211">
        <v>29</v>
      </c>
      <c r="E49" s="211">
        <v>51</v>
      </c>
      <c r="F49" s="211">
        <v>13</v>
      </c>
      <c r="G49" s="211">
        <v>23</v>
      </c>
      <c r="H49" s="211">
        <v>3</v>
      </c>
      <c r="I49" s="211">
        <v>10</v>
      </c>
      <c r="J49" s="211">
        <v>0</v>
      </c>
      <c r="K49" s="211">
        <v>5</v>
      </c>
      <c r="L49" s="211">
        <v>0</v>
      </c>
      <c r="M49" s="211">
        <v>1</v>
      </c>
      <c r="N49" s="282"/>
      <c r="O49" s="187"/>
      <c r="P49" s="187"/>
      <c r="Q49" s="187"/>
      <c r="R49" s="187"/>
      <c r="S49" s="658" t="s">
        <v>140</v>
      </c>
      <c r="T49" s="658"/>
      <c r="U49" s="658"/>
      <c r="V49" s="658"/>
      <c r="W49" s="187"/>
      <c r="X49" s="187"/>
    </row>
    <row r="50" spans="1:26" ht="11.1" customHeight="1">
      <c r="A50" s="181"/>
      <c r="B50" s="211">
        <v>40</v>
      </c>
      <c r="C50" s="211">
        <v>56</v>
      </c>
      <c r="D50" s="211">
        <v>23</v>
      </c>
      <c r="E50" s="211">
        <v>36</v>
      </c>
      <c r="F50" s="211">
        <v>11</v>
      </c>
      <c r="G50" s="211">
        <v>33</v>
      </c>
      <c r="H50" s="211">
        <v>7</v>
      </c>
      <c r="I50" s="211">
        <v>25</v>
      </c>
      <c r="J50" s="211">
        <v>1</v>
      </c>
      <c r="K50" s="211">
        <v>11</v>
      </c>
      <c r="L50" s="211">
        <v>1</v>
      </c>
      <c r="M50" s="211">
        <v>7</v>
      </c>
      <c r="N50" s="282"/>
      <c r="O50" s="187"/>
      <c r="P50" s="187"/>
      <c r="Q50" s="187"/>
      <c r="R50" s="187"/>
      <c r="S50" s="658" t="s">
        <v>141</v>
      </c>
      <c r="T50" s="658"/>
      <c r="U50" s="658"/>
      <c r="V50" s="658"/>
      <c r="W50" s="187"/>
      <c r="X50" s="187"/>
    </row>
    <row r="51" spans="1:26" ht="11.1" customHeight="1">
      <c r="A51" s="181"/>
      <c r="B51" s="211">
        <v>31</v>
      </c>
      <c r="C51" s="211">
        <v>52</v>
      </c>
      <c r="D51" s="211">
        <v>25</v>
      </c>
      <c r="E51" s="211">
        <v>33</v>
      </c>
      <c r="F51" s="211">
        <v>11</v>
      </c>
      <c r="G51" s="211">
        <v>28</v>
      </c>
      <c r="H51" s="211">
        <v>4</v>
      </c>
      <c r="I51" s="211">
        <v>9</v>
      </c>
      <c r="J51" s="211">
        <v>0</v>
      </c>
      <c r="K51" s="211">
        <v>0</v>
      </c>
      <c r="L51" s="211">
        <v>1</v>
      </c>
      <c r="M51" s="211">
        <v>0</v>
      </c>
      <c r="N51" s="282"/>
      <c r="O51" s="187"/>
      <c r="P51" s="187"/>
      <c r="Q51" s="187"/>
      <c r="R51" s="187"/>
      <c r="S51" s="658" t="s">
        <v>145</v>
      </c>
      <c r="T51" s="658"/>
      <c r="U51" s="658"/>
      <c r="V51" s="658"/>
      <c r="W51" s="187"/>
      <c r="X51" s="187"/>
    </row>
    <row r="52" spans="1:26" ht="11.1" customHeight="1">
      <c r="A52" s="181"/>
      <c r="B52" s="211">
        <v>77</v>
      </c>
      <c r="C52" s="211">
        <v>71</v>
      </c>
      <c r="D52" s="211">
        <v>35</v>
      </c>
      <c r="E52" s="211">
        <v>42</v>
      </c>
      <c r="F52" s="211">
        <v>14</v>
      </c>
      <c r="G52" s="211">
        <v>28</v>
      </c>
      <c r="H52" s="211">
        <v>3</v>
      </c>
      <c r="I52" s="211">
        <v>6</v>
      </c>
      <c r="J52" s="211">
        <v>1</v>
      </c>
      <c r="K52" s="211">
        <v>3</v>
      </c>
      <c r="L52" s="211">
        <v>0</v>
      </c>
      <c r="M52" s="211">
        <v>0</v>
      </c>
      <c r="N52" s="282"/>
      <c r="O52" s="187"/>
      <c r="P52" s="187"/>
      <c r="Q52" s="187"/>
      <c r="R52" s="187"/>
      <c r="S52" s="658" t="s">
        <v>148</v>
      </c>
      <c r="T52" s="658"/>
      <c r="U52" s="658"/>
      <c r="V52" s="658"/>
      <c r="W52" s="187"/>
      <c r="X52" s="187"/>
    </row>
    <row r="53" spans="1:26" ht="11.1" customHeight="1">
      <c r="A53" s="181"/>
      <c r="B53" s="211">
        <v>24</v>
      </c>
      <c r="C53" s="211">
        <v>40</v>
      </c>
      <c r="D53" s="211">
        <v>13</v>
      </c>
      <c r="E53" s="211">
        <v>16</v>
      </c>
      <c r="F53" s="211">
        <v>4</v>
      </c>
      <c r="G53" s="211">
        <v>7</v>
      </c>
      <c r="H53" s="211">
        <v>0</v>
      </c>
      <c r="I53" s="211">
        <v>1</v>
      </c>
      <c r="J53" s="211">
        <v>0</v>
      </c>
      <c r="K53" s="211">
        <v>0</v>
      </c>
      <c r="L53" s="211">
        <v>0</v>
      </c>
      <c r="M53" s="211">
        <v>0</v>
      </c>
      <c r="N53" s="282"/>
      <c r="O53" s="187"/>
      <c r="P53" s="187"/>
      <c r="Q53" s="187"/>
      <c r="R53" s="187"/>
      <c r="S53" s="658" t="s">
        <v>151</v>
      </c>
      <c r="T53" s="658"/>
      <c r="U53" s="658"/>
      <c r="V53" s="658"/>
      <c r="W53" s="187"/>
      <c r="X53" s="187"/>
    </row>
    <row r="54" spans="1:26" ht="11.1" customHeight="1">
      <c r="A54" s="181"/>
      <c r="B54" s="211">
        <v>42</v>
      </c>
      <c r="C54" s="211">
        <v>49</v>
      </c>
      <c r="D54" s="211">
        <v>30</v>
      </c>
      <c r="E54" s="211">
        <v>40</v>
      </c>
      <c r="F54" s="211">
        <v>16</v>
      </c>
      <c r="G54" s="211">
        <v>22</v>
      </c>
      <c r="H54" s="211">
        <v>4</v>
      </c>
      <c r="I54" s="211">
        <v>7</v>
      </c>
      <c r="J54" s="211">
        <v>0</v>
      </c>
      <c r="K54" s="211">
        <v>1</v>
      </c>
      <c r="L54" s="211">
        <v>0</v>
      </c>
      <c r="M54" s="211">
        <v>0</v>
      </c>
      <c r="N54" s="282"/>
      <c r="O54" s="187"/>
      <c r="P54" s="187"/>
      <c r="Q54" s="187"/>
      <c r="R54" s="187"/>
      <c r="S54" s="658" t="s">
        <v>152</v>
      </c>
      <c r="T54" s="658"/>
      <c r="U54" s="658"/>
      <c r="V54" s="658"/>
      <c r="W54" s="187"/>
      <c r="X54" s="187"/>
    </row>
    <row r="55" spans="1:26" ht="8.25" customHeight="1">
      <c r="A55" s="181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</row>
    <row r="56" spans="1:26" s="184" customFormat="1" ht="11.1" customHeight="1">
      <c r="A56" s="200"/>
      <c r="B56" s="210">
        <v>436</v>
      </c>
      <c r="C56" s="210">
        <v>667</v>
      </c>
      <c r="D56" s="210">
        <v>316</v>
      </c>
      <c r="E56" s="210">
        <v>487</v>
      </c>
      <c r="F56" s="210">
        <v>137</v>
      </c>
      <c r="G56" s="210">
        <v>272</v>
      </c>
      <c r="H56" s="210">
        <v>36</v>
      </c>
      <c r="I56" s="210">
        <v>119</v>
      </c>
      <c r="J56" s="210">
        <v>6</v>
      </c>
      <c r="K56" s="210">
        <v>22</v>
      </c>
      <c r="L56" s="210">
        <v>2</v>
      </c>
      <c r="M56" s="210">
        <v>6</v>
      </c>
      <c r="N56" s="284"/>
      <c r="O56" s="659" t="s">
        <v>169</v>
      </c>
      <c r="P56" s="659"/>
      <c r="Q56" s="659"/>
      <c r="R56" s="659"/>
      <c r="S56" s="659"/>
      <c r="T56" s="659"/>
      <c r="U56" s="659"/>
      <c r="V56" s="659"/>
      <c r="W56" s="186"/>
      <c r="X56" s="186"/>
    </row>
    <row r="57" spans="1:26" ht="11.1" customHeight="1">
      <c r="A57" s="181"/>
      <c r="B57" s="211">
        <v>71</v>
      </c>
      <c r="C57" s="211">
        <v>120</v>
      </c>
      <c r="D57" s="211">
        <v>57</v>
      </c>
      <c r="E57" s="211">
        <v>101</v>
      </c>
      <c r="F57" s="211">
        <v>28</v>
      </c>
      <c r="G57" s="211">
        <v>60</v>
      </c>
      <c r="H57" s="211">
        <v>10</v>
      </c>
      <c r="I57" s="211">
        <v>23</v>
      </c>
      <c r="J57" s="211">
        <v>0</v>
      </c>
      <c r="K57" s="211">
        <v>8</v>
      </c>
      <c r="L57" s="211">
        <v>1</v>
      </c>
      <c r="M57" s="211">
        <v>3</v>
      </c>
      <c r="N57" s="282"/>
      <c r="O57" s="187"/>
      <c r="P57" s="187"/>
      <c r="Q57" s="187"/>
      <c r="R57" s="187"/>
      <c r="S57" s="658" t="s">
        <v>140</v>
      </c>
      <c r="T57" s="658"/>
      <c r="U57" s="658"/>
      <c r="V57" s="658"/>
      <c r="W57" s="187"/>
      <c r="X57" s="187"/>
    </row>
    <row r="58" spans="1:26" ht="11.1" customHeight="1">
      <c r="A58" s="181"/>
      <c r="B58" s="211">
        <v>64</v>
      </c>
      <c r="C58" s="211">
        <v>110</v>
      </c>
      <c r="D58" s="211">
        <v>58</v>
      </c>
      <c r="E58" s="211">
        <v>82</v>
      </c>
      <c r="F58" s="211">
        <v>28</v>
      </c>
      <c r="G58" s="211">
        <v>42</v>
      </c>
      <c r="H58" s="211">
        <v>7</v>
      </c>
      <c r="I58" s="211">
        <v>26</v>
      </c>
      <c r="J58" s="211">
        <v>1</v>
      </c>
      <c r="K58" s="211">
        <v>1</v>
      </c>
      <c r="L58" s="211">
        <v>1</v>
      </c>
      <c r="M58" s="211">
        <v>1</v>
      </c>
      <c r="N58" s="282"/>
      <c r="O58" s="187"/>
      <c r="P58" s="187"/>
      <c r="Q58" s="187"/>
      <c r="R58" s="187"/>
      <c r="S58" s="658" t="s">
        <v>141</v>
      </c>
      <c r="T58" s="658"/>
      <c r="U58" s="658"/>
      <c r="V58" s="658"/>
      <c r="W58" s="187"/>
      <c r="X58" s="187"/>
    </row>
    <row r="59" spans="1:26" ht="11.1" customHeight="1">
      <c r="A59" s="181"/>
      <c r="B59" s="211">
        <v>42</v>
      </c>
      <c r="C59" s="211">
        <v>55</v>
      </c>
      <c r="D59" s="211">
        <v>25</v>
      </c>
      <c r="E59" s="211">
        <v>45</v>
      </c>
      <c r="F59" s="211">
        <v>10</v>
      </c>
      <c r="G59" s="211">
        <v>29</v>
      </c>
      <c r="H59" s="211">
        <v>2</v>
      </c>
      <c r="I59" s="211">
        <v>9</v>
      </c>
      <c r="J59" s="211">
        <v>0</v>
      </c>
      <c r="K59" s="211">
        <v>3</v>
      </c>
      <c r="L59" s="211">
        <v>0</v>
      </c>
      <c r="M59" s="211">
        <v>1</v>
      </c>
      <c r="N59" s="282"/>
      <c r="O59" s="187"/>
      <c r="P59" s="187"/>
      <c r="Q59" s="187"/>
      <c r="R59" s="187"/>
      <c r="S59" s="658" t="s">
        <v>145</v>
      </c>
      <c r="T59" s="658"/>
      <c r="U59" s="658"/>
      <c r="V59" s="658"/>
      <c r="W59" s="187"/>
      <c r="X59" s="187"/>
    </row>
    <row r="60" spans="1:26" ht="11.1" customHeight="1">
      <c r="A60" s="181"/>
      <c r="B60" s="211">
        <v>0</v>
      </c>
      <c r="C60" s="211">
        <v>0</v>
      </c>
      <c r="D60" s="211"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82"/>
      <c r="O60" s="187"/>
      <c r="P60" s="187"/>
      <c r="Q60" s="187"/>
      <c r="R60" s="187"/>
      <c r="S60" s="658" t="s">
        <v>148</v>
      </c>
      <c r="T60" s="658"/>
      <c r="U60" s="658"/>
      <c r="V60" s="658"/>
      <c r="W60" s="187"/>
      <c r="X60" s="187"/>
      <c r="Y60" s="182"/>
      <c r="Z60" s="182"/>
    </row>
    <row r="61" spans="1:26" ht="11.1" customHeight="1">
      <c r="A61" s="181"/>
      <c r="B61" s="211">
        <v>40</v>
      </c>
      <c r="C61" s="211">
        <v>69</v>
      </c>
      <c r="D61" s="211">
        <v>28</v>
      </c>
      <c r="E61" s="211">
        <v>48</v>
      </c>
      <c r="F61" s="211">
        <v>18</v>
      </c>
      <c r="G61" s="211">
        <v>17</v>
      </c>
      <c r="H61" s="211">
        <v>5</v>
      </c>
      <c r="I61" s="211">
        <v>9</v>
      </c>
      <c r="J61" s="211">
        <v>1</v>
      </c>
      <c r="K61" s="211">
        <v>3</v>
      </c>
      <c r="L61" s="211">
        <v>0</v>
      </c>
      <c r="M61" s="211">
        <v>0</v>
      </c>
      <c r="N61" s="282"/>
      <c r="O61" s="187"/>
      <c r="P61" s="187"/>
      <c r="Q61" s="187"/>
      <c r="R61" s="187"/>
      <c r="S61" s="658" t="s">
        <v>151</v>
      </c>
      <c r="T61" s="658"/>
      <c r="U61" s="658"/>
      <c r="V61" s="658"/>
      <c r="W61" s="187"/>
      <c r="X61" s="187"/>
      <c r="Y61" s="182"/>
      <c r="Z61" s="182"/>
    </row>
    <row r="62" spans="1:26" ht="11.1" customHeight="1">
      <c r="A62" s="181"/>
      <c r="B62" s="211">
        <v>68</v>
      </c>
      <c r="C62" s="211">
        <v>95</v>
      </c>
      <c r="D62" s="211">
        <v>46</v>
      </c>
      <c r="E62" s="211">
        <v>76</v>
      </c>
      <c r="F62" s="211">
        <v>23</v>
      </c>
      <c r="G62" s="211">
        <v>47</v>
      </c>
      <c r="H62" s="211">
        <v>3</v>
      </c>
      <c r="I62" s="211">
        <v>17</v>
      </c>
      <c r="J62" s="211">
        <v>2</v>
      </c>
      <c r="K62" s="211">
        <v>4</v>
      </c>
      <c r="L62" s="211">
        <v>0</v>
      </c>
      <c r="M62" s="211">
        <v>0</v>
      </c>
      <c r="N62" s="282"/>
      <c r="O62" s="187"/>
      <c r="P62" s="187"/>
      <c r="Q62" s="187"/>
      <c r="R62" s="187"/>
      <c r="S62" s="658" t="s">
        <v>152</v>
      </c>
      <c r="T62" s="658"/>
      <c r="U62" s="658"/>
      <c r="V62" s="658"/>
      <c r="W62" s="187"/>
      <c r="X62" s="187"/>
    </row>
    <row r="63" spans="1:26" ht="11.1" customHeight="1">
      <c r="A63" s="181"/>
      <c r="B63" s="211">
        <v>59</v>
      </c>
      <c r="C63" s="211">
        <v>86</v>
      </c>
      <c r="D63" s="211">
        <v>47</v>
      </c>
      <c r="E63" s="211">
        <v>43</v>
      </c>
      <c r="F63" s="211">
        <v>11</v>
      </c>
      <c r="G63" s="211">
        <v>30</v>
      </c>
      <c r="H63" s="211">
        <v>3</v>
      </c>
      <c r="I63" s="211">
        <v>13</v>
      </c>
      <c r="J63" s="211">
        <v>0</v>
      </c>
      <c r="K63" s="211">
        <v>1</v>
      </c>
      <c r="L63" s="211">
        <v>0</v>
      </c>
      <c r="M63" s="211">
        <v>1</v>
      </c>
      <c r="N63" s="282"/>
      <c r="O63" s="187"/>
      <c r="P63" s="187"/>
      <c r="Q63" s="187"/>
      <c r="R63" s="187"/>
      <c r="S63" s="658" t="s">
        <v>170</v>
      </c>
      <c r="T63" s="658"/>
      <c r="U63" s="658"/>
      <c r="V63" s="658"/>
      <c r="W63" s="187"/>
      <c r="X63" s="187"/>
    </row>
    <row r="64" spans="1:26" ht="11.1" customHeight="1">
      <c r="A64" s="181"/>
      <c r="B64" s="211">
        <v>92</v>
      </c>
      <c r="C64" s="211">
        <v>132</v>
      </c>
      <c r="D64" s="211">
        <v>55</v>
      </c>
      <c r="E64" s="211">
        <v>92</v>
      </c>
      <c r="F64" s="211">
        <v>19</v>
      </c>
      <c r="G64" s="211">
        <v>47</v>
      </c>
      <c r="H64" s="211">
        <v>6</v>
      </c>
      <c r="I64" s="211">
        <v>22</v>
      </c>
      <c r="J64" s="211">
        <v>2</v>
      </c>
      <c r="K64" s="211">
        <v>2</v>
      </c>
      <c r="L64" s="211">
        <v>0</v>
      </c>
      <c r="M64" s="211">
        <v>0</v>
      </c>
      <c r="N64" s="282"/>
      <c r="O64" s="187"/>
      <c r="P64" s="187"/>
      <c r="Q64" s="187"/>
      <c r="R64" s="187"/>
      <c r="S64" s="658" t="s">
        <v>171</v>
      </c>
      <c r="T64" s="658"/>
      <c r="U64" s="658"/>
      <c r="V64" s="658"/>
      <c r="W64" s="187"/>
      <c r="X64" s="187"/>
    </row>
    <row r="65" spans="1:24" ht="8.25" customHeight="1">
      <c r="A65" s="181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</row>
    <row r="66" spans="1:24" s="184" customFormat="1" ht="11.1" customHeight="1">
      <c r="A66" s="200"/>
      <c r="B66" s="210">
        <v>501</v>
      </c>
      <c r="C66" s="210">
        <v>658</v>
      </c>
      <c r="D66" s="210">
        <v>317</v>
      </c>
      <c r="E66" s="210">
        <v>470</v>
      </c>
      <c r="F66" s="210">
        <v>152</v>
      </c>
      <c r="G66" s="210">
        <v>206</v>
      </c>
      <c r="H66" s="210">
        <v>39</v>
      </c>
      <c r="I66" s="210">
        <v>106</v>
      </c>
      <c r="J66" s="210">
        <v>9</v>
      </c>
      <c r="K66" s="210">
        <v>25</v>
      </c>
      <c r="L66" s="210">
        <v>0</v>
      </c>
      <c r="M66" s="210">
        <v>5</v>
      </c>
      <c r="N66" s="284"/>
      <c r="O66" s="659" t="s">
        <v>172</v>
      </c>
      <c r="P66" s="659"/>
      <c r="Q66" s="659"/>
      <c r="R66" s="659"/>
      <c r="S66" s="659"/>
      <c r="T66" s="659"/>
      <c r="U66" s="659"/>
      <c r="V66" s="659"/>
      <c r="W66" s="186"/>
      <c r="X66" s="186"/>
    </row>
    <row r="67" spans="1:24" ht="11.1" customHeight="1">
      <c r="A67" s="181"/>
      <c r="B67" s="211">
        <v>115</v>
      </c>
      <c r="C67" s="211">
        <v>131</v>
      </c>
      <c r="D67" s="211">
        <v>68</v>
      </c>
      <c r="E67" s="211">
        <v>90</v>
      </c>
      <c r="F67" s="211">
        <v>17</v>
      </c>
      <c r="G67" s="211">
        <v>40</v>
      </c>
      <c r="H67" s="211">
        <v>5</v>
      </c>
      <c r="I67" s="211">
        <v>15</v>
      </c>
      <c r="J67" s="211">
        <v>1</v>
      </c>
      <c r="K67" s="211">
        <v>4</v>
      </c>
      <c r="L67" s="211">
        <v>0</v>
      </c>
      <c r="M67" s="211">
        <v>2</v>
      </c>
      <c r="N67" s="282"/>
      <c r="O67" s="187"/>
      <c r="P67" s="187"/>
      <c r="Q67" s="187"/>
      <c r="R67" s="187"/>
      <c r="S67" s="658" t="s">
        <v>140</v>
      </c>
      <c r="T67" s="658"/>
      <c r="U67" s="658"/>
      <c r="V67" s="658"/>
      <c r="W67" s="187"/>
      <c r="X67" s="187"/>
    </row>
    <row r="68" spans="1:24" ht="11.1" customHeight="1">
      <c r="A68" s="181"/>
      <c r="B68" s="211">
        <v>126</v>
      </c>
      <c r="C68" s="211">
        <v>185</v>
      </c>
      <c r="D68" s="211">
        <v>83</v>
      </c>
      <c r="E68" s="211">
        <v>166</v>
      </c>
      <c r="F68" s="211">
        <v>50</v>
      </c>
      <c r="G68" s="211">
        <v>73</v>
      </c>
      <c r="H68" s="211">
        <v>12</v>
      </c>
      <c r="I68" s="211">
        <v>29</v>
      </c>
      <c r="J68" s="211">
        <v>2</v>
      </c>
      <c r="K68" s="211">
        <v>6</v>
      </c>
      <c r="L68" s="211">
        <v>0</v>
      </c>
      <c r="M68" s="211">
        <v>0</v>
      </c>
      <c r="N68" s="282"/>
      <c r="O68" s="187"/>
      <c r="P68" s="187"/>
      <c r="Q68" s="187"/>
      <c r="R68" s="187"/>
      <c r="S68" s="658" t="s">
        <v>141</v>
      </c>
      <c r="T68" s="658"/>
      <c r="U68" s="658"/>
      <c r="V68" s="658"/>
      <c r="W68" s="187"/>
      <c r="X68" s="187"/>
    </row>
    <row r="69" spans="1:24" ht="11.1" customHeight="1">
      <c r="A69" s="181"/>
      <c r="B69" s="211">
        <v>90</v>
      </c>
      <c r="C69" s="211">
        <v>111</v>
      </c>
      <c r="D69" s="211">
        <v>55</v>
      </c>
      <c r="E69" s="211">
        <v>63</v>
      </c>
      <c r="F69" s="211">
        <v>29</v>
      </c>
      <c r="G69" s="211">
        <v>23</v>
      </c>
      <c r="H69" s="211">
        <v>5</v>
      </c>
      <c r="I69" s="211">
        <v>18</v>
      </c>
      <c r="J69" s="211">
        <v>1</v>
      </c>
      <c r="K69" s="211">
        <v>5</v>
      </c>
      <c r="L69" s="211">
        <v>0</v>
      </c>
      <c r="M69" s="211">
        <v>0</v>
      </c>
      <c r="N69" s="282"/>
      <c r="O69" s="187"/>
      <c r="P69" s="187"/>
      <c r="Q69" s="187"/>
      <c r="R69" s="187"/>
      <c r="S69" s="658" t="s">
        <v>145</v>
      </c>
      <c r="T69" s="658"/>
      <c r="U69" s="658"/>
      <c r="V69" s="658"/>
      <c r="W69" s="187"/>
      <c r="X69" s="187"/>
    </row>
    <row r="70" spans="1:24" ht="11.1" customHeight="1">
      <c r="A70" s="181"/>
      <c r="B70" s="211">
        <v>107</v>
      </c>
      <c r="C70" s="211">
        <v>162</v>
      </c>
      <c r="D70" s="211">
        <v>81</v>
      </c>
      <c r="E70" s="211">
        <v>102</v>
      </c>
      <c r="F70" s="211">
        <v>39</v>
      </c>
      <c r="G70" s="211">
        <v>51</v>
      </c>
      <c r="H70" s="211">
        <v>11</v>
      </c>
      <c r="I70" s="211">
        <v>35</v>
      </c>
      <c r="J70" s="211">
        <v>4</v>
      </c>
      <c r="K70" s="211">
        <v>9</v>
      </c>
      <c r="L70" s="211">
        <v>0</v>
      </c>
      <c r="M70" s="211">
        <v>2</v>
      </c>
      <c r="N70" s="282"/>
      <c r="O70" s="187"/>
      <c r="P70" s="187"/>
      <c r="Q70" s="187"/>
      <c r="R70" s="187"/>
      <c r="S70" s="658" t="s">
        <v>148</v>
      </c>
      <c r="T70" s="658"/>
      <c r="U70" s="658"/>
      <c r="V70" s="658"/>
      <c r="W70" s="187"/>
      <c r="X70" s="187"/>
    </row>
    <row r="71" spans="1:24" ht="11.1" customHeight="1">
      <c r="A71" s="181"/>
      <c r="B71" s="211">
        <v>63</v>
      </c>
      <c r="C71" s="211">
        <v>69</v>
      </c>
      <c r="D71" s="211">
        <v>30</v>
      </c>
      <c r="E71" s="211">
        <v>49</v>
      </c>
      <c r="F71" s="211">
        <v>17</v>
      </c>
      <c r="G71" s="211">
        <v>19</v>
      </c>
      <c r="H71" s="211">
        <v>6</v>
      </c>
      <c r="I71" s="211">
        <v>9</v>
      </c>
      <c r="J71" s="211">
        <v>1</v>
      </c>
      <c r="K71" s="211">
        <v>1</v>
      </c>
      <c r="L71" s="211">
        <v>0</v>
      </c>
      <c r="M71" s="211">
        <v>1</v>
      </c>
      <c r="N71" s="282"/>
      <c r="O71" s="187"/>
      <c r="P71" s="187"/>
      <c r="Q71" s="187"/>
      <c r="R71" s="187"/>
      <c r="S71" s="658" t="s">
        <v>151</v>
      </c>
      <c r="T71" s="658"/>
      <c r="U71" s="658"/>
      <c r="V71" s="658"/>
      <c r="W71" s="187"/>
      <c r="X71" s="187"/>
    </row>
    <row r="72" spans="1:24" ht="8.25" customHeight="1">
      <c r="A72" s="181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82"/>
      <c r="O72" s="187"/>
      <c r="P72" s="187"/>
      <c r="Q72" s="187"/>
      <c r="R72" s="187"/>
      <c r="S72" s="187"/>
      <c r="T72" s="187"/>
      <c r="U72" s="187"/>
      <c r="V72" s="187"/>
      <c r="W72" s="187"/>
      <c r="X72" s="187"/>
    </row>
    <row r="73" spans="1:24" s="184" customFormat="1" ht="11.1" customHeight="1">
      <c r="A73" s="200"/>
      <c r="B73" s="210">
        <v>616</v>
      </c>
      <c r="C73" s="210">
        <v>769</v>
      </c>
      <c r="D73" s="210">
        <v>333</v>
      </c>
      <c r="E73" s="210">
        <v>519</v>
      </c>
      <c r="F73" s="210">
        <v>117</v>
      </c>
      <c r="G73" s="210">
        <v>262</v>
      </c>
      <c r="H73" s="210">
        <v>42</v>
      </c>
      <c r="I73" s="210">
        <v>117</v>
      </c>
      <c r="J73" s="210">
        <v>6</v>
      </c>
      <c r="K73" s="210">
        <v>26</v>
      </c>
      <c r="L73" s="210">
        <v>2</v>
      </c>
      <c r="M73" s="210">
        <v>5</v>
      </c>
      <c r="N73" s="284"/>
      <c r="O73" s="659" t="s">
        <v>173</v>
      </c>
      <c r="P73" s="659"/>
      <c r="Q73" s="659"/>
      <c r="R73" s="659"/>
      <c r="S73" s="659"/>
      <c r="T73" s="659"/>
      <c r="U73" s="659"/>
      <c r="V73" s="659"/>
      <c r="W73" s="186"/>
      <c r="X73" s="186"/>
    </row>
    <row r="74" spans="1:24" ht="11.1" customHeight="1">
      <c r="A74" s="181"/>
      <c r="B74" s="211">
        <v>115</v>
      </c>
      <c r="C74" s="211">
        <v>130</v>
      </c>
      <c r="D74" s="211">
        <v>27</v>
      </c>
      <c r="E74" s="211">
        <v>75</v>
      </c>
      <c r="F74" s="211">
        <v>10</v>
      </c>
      <c r="G74" s="211">
        <v>31</v>
      </c>
      <c r="H74" s="211">
        <v>4</v>
      </c>
      <c r="I74" s="211">
        <v>12</v>
      </c>
      <c r="J74" s="211">
        <v>1</v>
      </c>
      <c r="K74" s="211">
        <v>1</v>
      </c>
      <c r="L74" s="211">
        <v>1</v>
      </c>
      <c r="M74" s="211">
        <v>1</v>
      </c>
      <c r="N74" s="282"/>
      <c r="O74" s="187"/>
      <c r="P74" s="187"/>
      <c r="Q74" s="187"/>
      <c r="R74" s="187"/>
      <c r="S74" s="658" t="s">
        <v>140</v>
      </c>
      <c r="T74" s="658"/>
      <c r="U74" s="658"/>
      <c r="V74" s="658"/>
      <c r="W74" s="187"/>
      <c r="X74" s="187"/>
    </row>
    <row r="75" spans="1:24" ht="11.1" customHeight="1">
      <c r="A75" s="181"/>
      <c r="B75" s="211">
        <v>107</v>
      </c>
      <c r="C75" s="211">
        <v>157</v>
      </c>
      <c r="D75" s="211">
        <v>58</v>
      </c>
      <c r="E75" s="211">
        <v>97</v>
      </c>
      <c r="F75" s="211">
        <v>24</v>
      </c>
      <c r="G75" s="211">
        <v>60</v>
      </c>
      <c r="H75" s="211">
        <v>11</v>
      </c>
      <c r="I75" s="211">
        <v>35</v>
      </c>
      <c r="J75" s="211">
        <v>1</v>
      </c>
      <c r="K75" s="211">
        <v>7</v>
      </c>
      <c r="L75" s="211">
        <v>0</v>
      </c>
      <c r="M75" s="211">
        <v>2</v>
      </c>
      <c r="N75" s="282"/>
      <c r="O75" s="187"/>
      <c r="P75" s="187"/>
      <c r="Q75" s="187"/>
      <c r="R75" s="187"/>
      <c r="S75" s="658" t="s">
        <v>141</v>
      </c>
      <c r="T75" s="658"/>
      <c r="U75" s="658"/>
      <c r="V75" s="658"/>
      <c r="W75" s="187"/>
      <c r="X75" s="187"/>
    </row>
    <row r="76" spans="1:24" ht="11.1" customHeight="1">
      <c r="A76" s="181"/>
      <c r="B76" s="211">
        <v>158</v>
      </c>
      <c r="C76" s="211">
        <v>206</v>
      </c>
      <c r="D76" s="211">
        <v>122</v>
      </c>
      <c r="E76" s="211">
        <v>166</v>
      </c>
      <c r="F76" s="211">
        <v>41</v>
      </c>
      <c r="G76" s="211">
        <v>71</v>
      </c>
      <c r="H76" s="211">
        <v>11</v>
      </c>
      <c r="I76" s="211">
        <v>28</v>
      </c>
      <c r="J76" s="211">
        <v>1</v>
      </c>
      <c r="K76" s="211">
        <v>5</v>
      </c>
      <c r="L76" s="211">
        <v>1</v>
      </c>
      <c r="M76" s="211">
        <v>1</v>
      </c>
      <c r="N76" s="282"/>
      <c r="O76" s="187"/>
      <c r="P76" s="187"/>
      <c r="Q76" s="187"/>
      <c r="R76" s="187"/>
      <c r="S76" s="658" t="s">
        <v>145</v>
      </c>
      <c r="T76" s="658"/>
      <c r="U76" s="658"/>
      <c r="V76" s="658"/>
      <c r="W76" s="187"/>
      <c r="X76" s="187"/>
    </row>
    <row r="77" spans="1:24" ht="11.1" customHeight="1">
      <c r="A77" s="181"/>
      <c r="B77" s="211">
        <v>0</v>
      </c>
      <c r="C77" s="211">
        <v>0</v>
      </c>
      <c r="D77" s="211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1">
        <v>0</v>
      </c>
      <c r="L77" s="211">
        <v>0</v>
      </c>
      <c r="M77" s="211">
        <v>0</v>
      </c>
      <c r="N77" s="282"/>
      <c r="O77" s="187"/>
      <c r="P77" s="187"/>
      <c r="Q77" s="187"/>
      <c r="R77" s="187"/>
      <c r="S77" s="658" t="s">
        <v>148</v>
      </c>
      <c r="T77" s="658"/>
      <c r="U77" s="658"/>
      <c r="V77" s="658"/>
      <c r="W77" s="187"/>
      <c r="X77" s="187"/>
    </row>
    <row r="78" spans="1:24" ht="11.1" customHeight="1">
      <c r="A78" s="181"/>
      <c r="B78" s="211">
        <v>97</v>
      </c>
      <c r="C78" s="211">
        <v>104</v>
      </c>
      <c r="D78" s="211">
        <v>45</v>
      </c>
      <c r="E78" s="211">
        <v>77</v>
      </c>
      <c r="F78" s="211">
        <v>20</v>
      </c>
      <c r="G78" s="211">
        <v>41</v>
      </c>
      <c r="H78" s="211">
        <v>3</v>
      </c>
      <c r="I78" s="211">
        <v>18</v>
      </c>
      <c r="J78" s="211">
        <v>2</v>
      </c>
      <c r="K78" s="211">
        <v>5</v>
      </c>
      <c r="L78" s="211">
        <v>0</v>
      </c>
      <c r="M78" s="211">
        <v>0</v>
      </c>
      <c r="N78" s="282"/>
      <c r="O78" s="187"/>
      <c r="P78" s="187"/>
      <c r="Q78" s="187"/>
      <c r="R78" s="187"/>
      <c r="S78" s="658" t="s">
        <v>151</v>
      </c>
      <c r="T78" s="658"/>
      <c r="U78" s="658"/>
      <c r="V78" s="658"/>
      <c r="W78" s="187"/>
      <c r="X78" s="187"/>
    </row>
    <row r="79" spans="1:24" ht="11.1" customHeight="1">
      <c r="A79" s="181"/>
      <c r="B79" s="211">
        <v>27</v>
      </c>
      <c r="C79" s="211">
        <v>33</v>
      </c>
      <c r="D79" s="211">
        <v>22</v>
      </c>
      <c r="E79" s="211">
        <v>22</v>
      </c>
      <c r="F79" s="211">
        <v>4</v>
      </c>
      <c r="G79" s="211">
        <v>17</v>
      </c>
      <c r="H79" s="211">
        <v>3</v>
      </c>
      <c r="I79" s="211">
        <v>5</v>
      </c>
      <c r="J79" s="211">
        <v>0</v>
      </c>
      <c r="K79" s="211">
        <v>2</v>
      </c>
      <c r="L79" s="211">
        <v>0</v>
      </c>
      <c r="M79" s="211">
        <v>0</v>
      </c>
      <c r="N79" s="282"/>
      <c r="O79" s="187"/>
      <c r="P79" s="187"/>
      <c r="Q79" s="187"/>
      <c r="R79" s="187"/>
      <c r="S79" s="658" t="s">
        <v>152</v>
      </c>
      <c r="T79" s="658"/>
      <c r="U79" s="658"/>
      <c r="V79" s="658"/>
      <c r="W79" s="187"/>
      <c r="X79" s="187"/>
    </row>
    <row r="80" spans="1:24" ht="11.1" customHeight="1">
      <c r="A80" s="181"/>
      <c r="B80" s="211">
        <v>112</v>
      </c>
      <c r="C80" s="211">
        <v>139</v>
      </c>
      <c r="D80" s="211">
        <v>59</v>
      </c>
      <c r="E80" s="211">
        <v>82</v>
      </c>
      <c r="F80" s="211">
        <v>18</v>
      </c>
      <c r="G80" s="211">
        <v>42</v>
      </c>
      <c r="H80" s="211">
        <v>10</v>
      </c>
      <c r="I80" s="211">
        <v>19</v>
      </c>
      <c r="J80" s="211">
        <v>1</v>
      </c>
      <c r="K80" s="211">
        <v>6</v>
      </c>
      <c r="L80" s="211">
        <v>0</v>
      </c>
      <c r="M80" s="211">
        <v>1</v>
      </c>
      <c r="N80" s="282"/>
      <c r="O80" s="187"/>
      <c r="P80" s="187"/>
      <c r="Q80" s="187"/>
      <c r="R80" s="187"/>
      <c r="S80" s="658" t="s">
        <v>170</v>
      </c>
      <c r="T80" s="658"/>
      <c r="U80" s="658"/>
      <c r="V80" s="658"/>
      <c r="W80" s="187"/>
      <c r="X80" s="187"/>
    </row>
    <row r="81" spans="1:24" ht="5.25" customHeight="1">
      <c r="A81" s="181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285"/>
      <c r="O81" s="190"/>
      <c r="P81" s="190"/>
      <c r="Q81" s="190"/>
      <c r="R81" s="197"/>
      <c r="S81" s="189"/>
      <c r="T81" s="189"/>
      <c r="U81" s="189"/>
      <c r="V81" s="189"/>
      <c r="W81" s="189"/>
      <c r="X81" s="182"/>
    </row>
    <row r="82" spans="1:24" ht="11.1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</row>
    <row r="83" spans="1:24" ht="11.1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</row>
    <row r="84" spans="1:24" ht="11.1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</row>
    <row r="85" spans="1:24" ht="11.1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</row>
  </sheetData>
  <mergeCells count="71">
    <mergeCell ref="S16:V16"/>
    <mergeCell ref="M1:X2"/>
    <mergeCell ref="B5:W5"/>
    <mergeCell ref="B6:W6"/>
    <mergeCell ref="B8:C8"/>
    <mergeCell ref="D8:E8"/>
    <mergeCell ref="F8:G8"/>
    <mergeCell ref="H8:I8"/>
    <mergeCell ref="J8:K8"/>
    <mergeCell ref="L8:M8"/>
    <mergeCell ref="N8:W9"/>
    <mergeCell ref="O11:V11"/>
    <mergeCell ref="S12:V12"/>
    <mergeCell ref="S13:V13"/>
    <mergeCell ref="S14:V14"/>
    <mergeCell ref="S15:V15"/>
    <mergeCell ref="S31:V31"/>
    <mergeCell ref="O18:V18"/>
    <mergeCell ref="S19:V19"/>
    <mergeCell ref="S20:V20"/>
    <mergeCell ref="O22:V22"/>
    <mergeCell ref="S23:V23"/>
    <mergeCell ref="S24:V24"/>
    <mergeCell ref="S25:V25"/>
    <mergeCell ref="S26:V26"/>
    <mergeCell ref="O28:V28"/>
    <mergeCell ref="S29:V29"/>
    <mergeCell ref="S30:V30"/>
    <mergeCell ref="S45:V45"/>
    <mergeCell ref="S32:V32"/>
    <mergeCell ref="O34:V34"/>
    <mergeCell ref="S35:V35"/>
    <mergeCell ref="S36:V36"/>
    <mergeCell ref="S37:V37"/>
    <mergeCell ref="S38:V38"/>
    <mergeCell ref="O40:V40"/>
    <mergeCell ref="S41:V41"/>
    <mergeCell ref="S42:V42"/>
    <mergeCell ref="S43:V43"/>
    <mergeCell ref="S44:V44"/>
    <mergeCell ref="S59:V59"/>
    <mergeCell ref="S46:V46"/>
    <mergeCell ref="O48:V48"/>
    <mergeCell ref="S49:V49"/>
    <mergeCell ref="S50:V50"/>
    <mergeCell ref="S51:V51"/>
    <mergeCell ref="S52:V52"/>
    <mergeCell ref="S53:V53"/>
    <mergeCell ref="S54:V54"/>
    <mergeCell ref="O56:V56"/>
    <mergeCell ref="S57:V57"/>
    <mergeCell ref="S58:V58"/>
    <mergeCell ref="O73:V73"/>
    <mergeCell ref="S60:V60"/>
    <mergeCell ref="S61:V61"/>
    <mergeCell ref="S62:V62"/>
    <mergeCell ref="S63:V63"/>
    <mergeCell ref="S64:V64"/>
    <mergeCell ref="O66:V66"/>
    <mergeCell ref="S67:V67"/>
    <mergeCell ref="S68:V68"/>
    <mergeCell ref="S69:V69"/>
    <mergeCell ref="S70:V70"/>
    <mergeCell ref="S71:V71"/>
    <mergeCell ref="S80:V80"/>
    <mergeCell ref="S74:V74"/>
    <mergeCell ref="S75:V75"/>
    <mergeCell ref="S76:V76"/>
    <mergeCell ref="S77:V77"/>
    <mergeCell ref="S78:V78"/>
    <mergeCell ref="S79:V7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view="pageBreakPreview" zoomScaleNormal="100" zoomScaleSheetLayoutView="100" workbookViewId="0">
      <selection sqref="A1:L2"/>
    </sheetView>
  </sheetViews>
  <sheetFormatPr defaultRowHeight="11.25"/>
  <cols>
    <col min="1" max="11" width="1.625" style="46" customWidth="1"/>
    <col min="12" max="13" width="8.375" style="46" customWidth="1"/>
    <col min="14" max="21" width="8.125" style="46" customWidth="1"/>
    <col min="22" max="22" width="1.625" style="46" customWidth="1"/>
    <col min="23" max="23" width="9" style="46" customWidth="1"/>
    <col min="24" max="24" width="9" style="177"/>
    <col min="25" max="16384" width="9" style="46"/>
  </cols>
  <sheetData>
    <row r="1" spans="1:24" customFormat="1" ht="11.1" customHeight="1">
      <c r="A1" s="460">
        <f>'33'!M1+1</f>
        <v>34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24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24" ht="11.1" customHeight="1"/>
    <row r="4" spans="1:24" ht="11.1" customHeight="1"/>
    <row r="5" spans="1:24" s="179" customFormat="1" ht="18" customHeight="1">
      <c r="B5" s="648" t="s">
        <v>507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209"/>
    </row>
    <row r="6" spans="1:24" s="177" customFormat="1" ht="12.95" customHeight="1"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199"/>
      <c r="W6" s="46"/>
    </row>
    <row r="7" spans="1:24" ht="11.1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4" ht="15" customHeight="1">
      <c r="B8" s="559" t="s">
        <v>126</v>
      </c>
      <c r="C8" s="560"/>
      <c r="D8" s="560"/>
      <c r="E8" s="560"/>
      <c r="F8" s="560"/>
      <c r="G8" s="560"/>
      <c r="H8" s="560"/>
      <c r="I8" s="560"/>
      <c r="J8" s="560"/>
      <c r="K8" s="560"/>
      <c r="L8" s="560" t="s">
        <v>1</v>
      </c>
      <c r="M8" s="560"/>
      <c r="N8" s="560" t="s">
        <v>234</v>
      </c>
      <c r="O8" s="560"/>
      <c r="P8" s="560" t="s">
        <v>235</v>
      </c>
      <c r="Q8" s="560"/>
      <c r="R8" s="560" t="s">
        <v>236</v>
      </c>
      <c r="S8" s="560"/>
      <c r="T8" s="560" t="s">
        <v>237</v>
      </c>
      <c r="U8" s="564"/>
      <c r="V8" s="55"/>
    </row>
    <row r="9" spans="1:24" ht="15" customHeight="1"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289" t="s">
        <v>2</v>
      </c>
      <c r="M9" s="289" t="s">
        <v>3</v>
      </c>
      <c r="N9" s="289" t="s">
        <v>2</v>
      </c>
      <c r="O9" s="289" t="s">
        <v>3</v>
      </c>
      <c r="P9" s="289" t="s">
        <v>2</v>
      </c>
      <c r="Q9" s="289" t="s">
        <v>3</v>
      </c>
      <c r="R9" s="289" t="s">
        <v>2</v>
      </c>
      <c r="S9" s="289" t="s">
        <v>3</v>
      </c>
      <c r="T9" s="289" t="s">
        <v>2</v>
      </c>
      <c r="U9" s="297" t="s">
        <v>3</v>
      </c>
      <c r="V9" s="55"/>
    </row>
    <row r="10" spans="1:24" ht="5.25" customHeight="1">
      <c r="B10" s="51"/>
      <c r="C10" s="296"/>
      <c r="D10" s="296"/>
      <c r="E10" s="296"/>
      <c r="F10" s="296"/>
      <c r="G10" s="296"/>
      <c r="H10" s="296"/>
      <c r="I10" s="296"/>
      <c r="J10" s="296"/>
      <c r="K10" s="264"/>
      <c r="L10" s="51"/>
      <c r="M10" s="51"/>
    </row>
    <row r="11" spans="1:24" s="66" customFormat="1" ht="11.1" customHeight="1">
      <c r="B11" s="72"/>
      <c r="C11" s="550" t="s">
        <v>174</v>
      </c>
      <c r="D11" s="550"/>
      <c r="E11" s="550"/>
      <c r="F11" s="550"/>
      <c r="G11" s="550"/>
      <c r="H11" s="550"/>
      <c r="I11" s="550"/>
      <c r="J11" s="550"/>
      <c r="K11" s="267"/>
      <c r="L11" s="205">
        <v>6382</v>
      </c>
      <c r="M11" s="205">
        <v>6474</v>
      </c>
      <c r="N11" s="210">
        <v>248</v>
      </c>
      <c r="O11" s="210">
        <v>225</v>
      </c>
      <c r="P11" s="210">
        <v>239</v>
      </c>
      <c r="Q11" s="210">
        <v>232</v>
      </c>
      <c r="R11" s="210">
        <v>292</v>
      </c>
      <c r="S11" s="210">
        <v>284</v>
      </c>
      <c r="T11" s="210">
        <v>331</v>
      </c>
      <c r="U11" s="210">
        <v>342</v>
      </c>
      <c r="V11" s="155"/>
      <c r="X11" s="184"/>
    </row>
    <row r="12" spans="1:24" ht="11.1" customHeight="1">
      <c r="B12" s="51"/>
      <c r="C12" s="76"/>
      <c r="D12" s="76"/>
      <c r="E12" s="76"/>
      <c r="F12" s="76"/>
      <c r="G12" s="548" t="s">
        <v>140</v>
      </c>
      <c r="H12" s="548"/>
      <c r="I12" s="548"/>
      <c r="J12" s="548"/>
      <c r="K12" s="271"/>
      <c r="L12" s="162">
        <v>2091</v>
      </c>
      <c r="M12" s="162">
        <v>2173</v>
      </c>
      <c r="N12" s="211">
        <v>99</v>
      </c>
      <c r="O12" s="211">
        <v>106</v>
      </c>
      <c r="P12" s="211">
        <v>102</v>
      </c>
      <c r="Q12" s="211">
        <v>95</v>
      </c>
      <c r="R12" s="211">
        <v>111</v>
      </c>
      <c r="S12" s="211">
        <v>107</v>
      </c>
      <c r="T12" s="211">
        <v>107</v>
      </c>
      <c r="U12" s="211">
        <v>123</v>
      </c>
      <c r="V12" s="151"/>
    </row>
    <row r="13" spans="1:24" ht="11.1" customHeight="1">
      <c r="B13" s="51"/>
      <c r="C13" s="76"/>
      <c r="D13" s="76"/>
      <c r="E13" s="76"/>
      <c r="F13" s="76"/>
      <c r="G13" s="548" t="s">
        <v>141</v>
      </c>
      <c r="H13" s="548"/>
      <c r="I13" s="548"/>
      <c r="J13" s="548"/>
      <c r="K13" s="271"/>
      <c r="L13" s="162">
        <v>2217</v>
      </c>
      <c r="M13" s="162">
        <v>2232</v>
      </c>
      <c r="N13" s="211">
        <v>58</v>
      </c>
      <c r="O13" s="211">
        <v>47</v>
      </c>
      <c r="P13" s="211">
        <v>67</v>
      </c>
      <c r="Q13" s="211">
        <v>68</v>
      </c>
      <c r="R13" s="211">
        <v>91</v>
      </c>
      <c r="S13" s="211">
        <v>91</v>
      </c>
      <c r="T13" s="211">
        <v>129</v>
      </c>
      <c r="U13" s="211">
        <v>120</v>
      </c>
      <c r="V13" s="151"/>
    </row>
    <row r="14" spans="1:24" ht="11.1" customHeight="1">
      <c r="B14" s="51"/>
      <c r="C14" s="76"/>
      <c r="D14" s="76"/>
      <c r="E14" s="76"/>
      <c r="F14" s="76"/>
      <c r="G14" s="548" t="s">
        <v>145</v>
      </c>
      <c r="H14" s="548"/>
      <c r="I14" s="548"/>
      <c r="J14" s="548"/>
      <c r="K14" s="271"/>
      <c r="L14" s="162">
        <v>2074</v>
      </c>
      <c r="M14" s="162">
        <v>2069</v>
      </c>
      <c r="N14" s="211">
        <v>91</v>
      </c>
      <c r="O14" s="211">
        <v>72</v>
      </c>
      <c r="P14" s="211">
        <v>70</v>
      </c>
      <c r="Q14" s="211">
        <v>69</v>
      </c>
      <c r="R14" s="211">
        <v>90</v>
      </c>
      <c r="S14" s="211">
        <v>86</v>
      </c>
      <c r="T14" s="211">
        <v>95</v>
      </c>
      <c r="U14" s="211">
        <v>99</v>
      </c>
      <c r="V14" s="151"/>
    </row>
    <row r="15" spans="1:24" ht="7.15" customHeight="1">
      <c r="B15" s="51"/>
      <c r="C15" s="76"/>
      <c r="D15" s="76"/>
      <c r="E15" s="76"/>
      <c r="F15" s="76"/>
      <c r="G15" s="76"/>
      <c r="H15" s="76"/>
      <c r="I15" s="76"/>
      <c r="J15" s="76"/>
      <c r="K15" s="271"/>
      <c r="L15" s="205"/>
      <c r="M15" s="205"/>
      <c r="N15" s="210"/>
      <c r="O15" s="210"/>
      <c r="P15" s="210"/>
      <c r="Q15" s="210"/>
      <c r="R15" s="210"/>
      <c r="S15" s="210"/>
      <c r="T15" s="210"/>
      <c r="U15" s="210"/>
      <c r="V15" s="151"/>
    </row>
    <row r="16" spans="1:24" s="66" customFormat="1" ht="11.1" customHeight="1">
      <c r="B16" s="72"/>
      <c r="C16" s="550" t="s">
        <v>175</v>
      </c>
      <c r="D16" s="550"/>
      <c r="E16" s="550"/>
      <c r="F16" s="550"/>
      <c r="G16" s="550"/>
      <c r="H16" s="550"/>
      <c r="I16" s="550"/>
      <c r="J16" s="550"/>
      <c r="K16" s="267"/>
      <c r="L16" s="205">
        <v>6370</v>
      </c>
      <c r="M16" s="205">
        <v>6351</v>
      </c>
      <c r="N16" s="210">
        <v>294</v>
      </c>
      <c r="O16" s="210">
        <v>315</v>
      </c>
      <c r="P16" s="210">
        <v>356</v>
      </c>
      <c r="Q16" s="210">
        <v>334</v>
      </c>
      <c r="R16" s="210">
        <v>378</v>
      </c>
      <c r="S16" s="210">
        <v>351</v>
      </c>
      <c r="T16" s="210">
        <v>327</v>
      </c>
      <c r="U16" s="210">
        <v>325</v>
      </c>
      <c r="V16" s="155"/>
      <c r="X16" s="184"/>
    </row>
    <row r="17" spans="2:24" ht="11.1" customHeight="1">
      <c r="B17" s="51"/>
      <c r="C17" s="76"/>
      <c r="D17" s="76"/>
      <c r="E17" s="76"/>
      <c r="F17" s="76"/>
      <c r="G17" s="548" t="s">
        <v>140</v>
      </c>
      <c r="H17" s="548"/>
      <c r="I17" s="548"/>
      <c r="J17" s="548"/>
      <c r="K17" s="271"/>
      <c r="L17" s="162">
        <v>1650</v>
      </c>
      <c r="M17" s="162">
        <v>1675</v>
      </c>
      <c r="N17" s="211">
        <v>59</v>
      </c>
      <c r="O17" s="211">
        <v>91</v>
      </c>
      <c r="P17" s="211">
        <v>95</v>
      </c>
      <c r="Q17" s="211">
        <v>88</v>
      </c>
      <c r="R17" s="211">
        <v>95</v>
      </c>
      <c r="S17" s="211">
        <v>117</v>
      </c>
      <c r="T17" s="211">
        <v>106</v>
      </c>
      <c r="U17" s="211">
        <v>94</v>
      </c>
      <c r="V17" s="151"/>
    </row>
    <row r="18" spans="2:24" ht="11.1" customHeight="1">
      <c r="B18" s="51"/>
      <c r="C18" s="76"/>
      <c r="D18" s="76"/>
      <c r="E18" s="76"/>
      <c r="F18" s="76"/>
      <c r="G18" s="548" t="s">
        <v>141</v>
      </c>
      <c r="H18" s="548"/>
      <c r="I18" s="548"/>
      <c r="J18" s="548"/>
      <c r="K18" s="271"/>
      <c r="L18" s="162">
        <v>1163</v>
      </c>
      <c r="M18" s="162">
        <v>1146</v>
      </c>
      <c r="N18" s="211">
        <v>57</v>
      </c>
      <c r="O18" s="211">
        <v>62</v>
      </c>
      <c r="P18" s="211">
        <v>63</v>
      </c>
      <c r="Q18" s="211">
        <v>46</v>
      </c>
      <c r="R18" s="211">
        <v>56</v>
      </c>
      <c r="S18" s="211">
        <v>54</v>
      </c>
      <c r="T18" s="211">
        <v>51</v>
      </c>
      <c r="U18" s="211">
        <v>52</v>
      </c>
      <c r="V18" s="151"/>
    </row>
    <row r="19" spans="2:24" ht="11.1" customHeight="1">
      <c r="B19" s="51"/>
      <c r="C19" s="76"/>
      <c r="D19" s="76"/>
      <c r="E19" s="76"/>
      <c r="F19" s="76"/>
      <c r="G19" s="548" t="s">
        <v>145</v>
      </c>
      <c r="H19" s="548"/>
      <c r="I19" s="548"/>
      <c r="J19" s="548"/>
      <c r="K19" s="271"/>
      <c r="L19" s="162">
        <v>1920</v>
      </c>
      <c r="M19" s="162">
        <v>1942</v>
      </c>
      <c r="N19" s="211">
        <v>92</v>
      </c>
      <c r="O19" s="211">
        <v>88</v>
      </c>
      <c r="P19" s="211">
        <v>111</v>
      </c>
      <c r="Q19" s="211">
        <v>121</v>
      </c>
      <c r="R19" s="211">
        <v>126</v>
      </c>
      <c r="S19" s="211">
        <v>109</v>
      </c>
      <c r="T19" s="211">
        <v>90</v>
      </c>
      <c r="U19" s="211">
        <v>101</v>
      </c>
      <c r="V19" s="151"/>
    </row>
    <row r="20" spans="2:24" ht="11.1" customHeight="1">
      <c r="B20" s="51"/>
      <c r="C20" s="76"/>
      <c r="D20" s="76"/>
      <c r="E20" s="76"/>
      <c r="F20" s="76"/>
      <c r="G20" s="548" t="s">
        <v>148</v>
      </c>
      <c r="H20" s="548"/>
      <c r="I20" s="548"/>
      <c r="J20" s="548"/>
      <c r="K20" s="271"/>
      <c r="L20" s="162">
        <v>1637</v>
      </c>
      <c r="M20" s="162">
        <v>1588</v>
      </c>
      <c r="N20" s="211">
        <v>86</v>
      </c>
      <c r="O20" s="211">
        <v>74</v>
      </c>
      <c r="P20" s="211">
        <v>87</v>
      </c>
      <c r="Q20" s="211">
        <v>79</v>
      </c>
      <c r="R20" s="211">
        <v>101</v>
      </c>
      <c r="S20" s="211">
        <v>71</v>
      </c>
      <c r="T20" s="211">
        <v>80</v>
      </c>
      <c r="U20" s="211">
        <v>78</v>
      </c>
      <c r="V20" s="151"/>
    </row>
    <row r="21" spans="2:24" ht="7.15" customHeight="1">
      <c r="B21" s="51"/>
      <c r="C21" s="76"/>
      <c r="D21" s="76"/>
      <c r="E21" s="76"/>
      <c r="F21" s="76"/>
      <c r="G21" s="76"/>
      <c r="H21" s="76"/>
      <c r="I21" s="76"/>
      <c r="J21" s="76"/>
      <c r="K21" s="271"/>
      <c r="L21" s="205"/>
      <c r="M21" s="205"/>
      <c r="N21" s="210"/>
      <c r="O21" s="210"/>
      <c r="P21" s="210"/>
      <c r="Q21" s="210"/>
      <c r="R21" s="210"/>
      <c r="S21" s="210"/>
      <c r="T21" s="210"/>
      <c r="U21" s="210"/>
      <c r="V21" s="151"/>
    </row>
    <row r="22" spans="2:24" s="66" customFormat="1" ht="11.1" customHeight="1">
      <c r="B22" s="72"/>
      <c r="C22" s="550" t="s">
        <v>176</v>
      </c>
      <c r="D22" s="550"/>
      <c r="E22" s="550"/>
      <c r="F22" s="550"/>
      <c r="G22" s="550"/>
      <c r="H22" s="550"/>
      <c r="I22" s="550"/>
      <c r="J22" s="550"/>
      <c r="K22" s="267"/>
      <c r="L22" s="205">
        <v>7484</v>
      </c>
      <c r="M22" s="205">
        <v>7701</v>
      </c>
      <c r="N22" s="210">
        <v>312</v>
      </c>
      <c r="O22" s="210">
        <v>256</v>
      </c>
      <c r="P22" s="210">
        <v>290</v>
      </c>
      <c r="Q22" s="210">
        <v>270</v>
      </c>
      <c r="R22" s="210">
        <v>365</v>
      </c>
      <c r="S22" s="210">
        <v>338</v>
      </c>
      <c r="T22" s="210">
        <v>365</v>
      </c>
      <c r="U22" s="210">
        <v>316</v>
      </c>
      <c r="V22" s="155"/>
      <c r="X22" s="184"/>
    </row>
    <row r="23" spans="2:24" ht="11.1" customHeight="1">
      <c r="B23" s="51"/>
      <c r="C23" s="76"/>
      <c r="D23" s="76"/>
      <c r="E23" s="76"/>
      <c r="F23" s="76"/>
      <c r="G23" s="548" t="s">
        <v>140</v>
      </c>
      <c r="H23" s="548"/>
      <c r="I23" s="548"/>
      <c r="J23" s="548"/>
      <c r="K23" s="271"/>
      <c r="L23" s="162">
        <v>1577</v>
      </c>
      <c r="M23" s="162">
        <v>1575</v>
      </c>
      <c r="N23" s="211">
        <v>66</v>
      </c>
      <c r="O23" s="211">
        <v>60</v>
      </c>
      <c r="P23" s="211">
        <v>60</v>
      </c>
      <c r="Q23" s="211">
        <v>53</v>
      </c>
      <c r="R23" s="211">
        <v>90</v>
      </c>
      <c r="S23" s="211">
        <v>79</v>
      </c>
      <c r="T23" s="211">
        <v>86</v>
      </c>
      <c r="U23" s="211">
        <v>67</v>
      </c>
      <c r="V23" s="151"/>
    </row>
    <row r="24" spans="2:24" ht="11.1" customHeight="1">
      <c r="B24" s="51"/>
      <c r="C24" s="76"/>
      <c r="D24" s="76"/>
      <c r="E24" s="76"/>
      <c r="F24" s="76"/>
      <c r="G24" s="548" t="s">
        <v>141</v>
      </c>
      <c r="H24" s="548"/>
      <c r="I24" s="548"/>
      <c r="J24" s="548"/>
      <c r="K24" s="271"/>
      <c r="L24" s="162">
        <v>2081</v>
      </c>
      <c r="M24" s="162">
        <v>2097</v>
      </c>
      <c r="N24" s="211">
        <v>70</v>
      </c>
      <c r="O24" s="211">
        <v>54</v>
      </c>
      <c r="P24" s="211">
        <v>71</v>
      </c>
      <c r="Q24" s="211">
        <v>63</v>
      </c>
      <c r="R24" s="211">
        <v>84</v>
      </c>
      <c r="S24" s="211">
        <v>79</v>
      </c>
      <c r="T24" s="211">
        <v>100</v>
      </c>
      <c r="U24" s="211">
        <v>81</v>
      </c>
      <c r="V24" s="151"/>
    </row>
    <row r="25" spans="2:24" ht="11.1" customHeight="1">
      <c r="B25" s="51"/>
      <c r="C25" s="76"/>
      <c r="D25" s="76"/>
      <c r="E25" s="76"/>
      <c r="F25" s="76"/>
      <c r="G25" s="548" t="s">
        <v>145</v>
      </c>
      <c r="H25" s="548"/>
      <c r="I25" s="548"/>
      <c r="J25" s="548"/>
      <c r="K25" s="271"/>
      <c r="L25" s="162">
        <v>1868</v>
      </c>
      <c r="M25" s="162">
        <v>2002</v>
      </c>
      <c r="N25" s="211">
        <v>81</v>
      </c>
      <c r="O25" s="211">
        <v>64</v>
      </c>
      <c r="P25" s="211">
        <v>73</v>
      </c>
      <c r="Q25" s="211">
        <v>66</v>
      </c>
      <c r="R25" s="211">
        <v>78</v>
      </c>
      <c r="S25" s="211">
        <v>62</v>
      </c>
      <c r="T25" s="211">
        <v>82</v>
      </c>
      <c r="U25" s="211">
        <v>68</v>
      </c>
      <c r="V25" s="151"/>
    </row>
    <row r="26" spans="2:24" ht="11.1" customHeight="1">
      <c r="B26" s="51"/>
      <c r="C26" s="76"/>
      <c r="D26" s="76"/>
      <c r="E26" s="76"/>
      <c r="F26" s="76"/>
      <c r="G26" s="548" t="s">
        <v>148</v>
      </c>
      <c r="H26" s="548"/>
      <c r="I26" s="548"/>
      <c r="J26" s="548"/>
      <c r="K26" s="271"/>
      <c r="L26" s="162">
        <v>1958</v>
      </c>
      <c r="M26" s="162">
        <v>2027</v>
      </c>
      <c r="N26" s="211">
        <v>95</v>
      </c>
      <c r="O26" s="211">
        <v>78</v>
      </c>
      <c r="P26" s="211">
        <v>86</v>
      </c>
      <c r="Q26" s="211">
        <v>88</v>
      </c>
      <c r="R26" s="211">
        <v>113</v>
      </c>
      <c r="S26" s="211">
        <v>118</v>
      </c>
      <c r="T26" s="211">
        <v>97</v>
      </c>
      <c r="U26" s="211">
        <v>100</v>
      </c>
      <c r="V26" s="151"/>
    </row>
    <row r="27" spans="2:24" ht="7.15" customHeight="1">
      <c r="B27" s="51"/>
      <c r="C27" s="76"/>
      <c r="D27" s="76"/>
      <c r="E27" s="76"/>
      <c r="F27" s="76"/>
      <c r="G27" s="76"/>
      <c r="H27" s="76"/>
      <c r="I27" s="76"/>
      <c r="J27" s="76"/>
      <c r="K27" s="271"/>
      <c r="L27" s="205"/>
      <c r="M27" s="205"/>
      <c r="N27" s="210"/>
      <c r="O27" s="210"/>
      <c r="P27" s="210"/>
      <c r="Q27" s="210"/>
      <c r="R27" s="210"/>
      <c r="S27" s="210"/>
      <c r="T27" s="210"/>
      <c r="U27" s="210"/>
      <c r="V27" s="151"/>
    </row>
    <row r="28" spans="2:24" s="66" customFormat="1" ht="11.1" customHeight="1">
      <c r="B28" s="72"/>
      <c r="C28" s="550" t="s">
        <v>177</v>
      </c>
      <c r="D28" s="550"/>
      <c r="E28" s="550"/>
      <c r="F28" s="550"/>
      <c r="G28" s="550"/>
      <c r="H28" s="550"/>
      <c r="I28" s="550"/>
      <c r="J28" s="550"/>
      <c r="K28" s="267"/>
      <c r="L28" s="205">
        <v>5659</v>
      </c>
      <c r="M28" s="205">
        <v>5868</v>
      </c>
      <c r="N28" s="210">
        <v>228</v>
      </c>
      <c r="O28" s="210">
        <v>213</v>
      </c>
      <c r="P28" s="210">
        <v>220</v>
      </c>
      <c r="Q28" s="210">
        <v>199</v>
      </c>
      <c r="R28" s="210">
        <v>246</v>
      </c>
      <c r="S28" s="210">
        <v>218</v>
      </c>
      <c r="T28" s="210">
        <v>234</v>
      </c>
      <c r="U28" s="210">
        <v>245</v>
      </c>
      <c r="V28" s="155"/>
      <c r="X28" s="184"/>
    </row>
    <row r="29" spans="2:24" ht="11.1" customHeight="1">
      <c r="B29" s="51"/>
      <c r="C29" s="76"/>
      <c r="D29" s="76"/>
      <c r="E29" s="76"/>
      <c r="F29" s="76"/>
      <c r="G29" s="548" t="s">
        <v>140</v>
      </c>
      <c r="H29" s="548"/>
      <c r="I29" s="548"/>
      <c r="J29" s="548"/>
      <c r="K29" s="271"/>
      <c r="L29" s="162">
        <v>1068</v>
      </c>
      <c r="M29" s="162">
        <v>1068</v>
      </c>
      <c r="N29" s="211">
        <v>53</v>
      </c>
      <c r="O29" s="211">
        <v>60</v>
      </c>
      <c r="P29" s="211">
        <v>43</v>
      </c>
      <c r="Q29" s="211">
        <v>35</v>
      </c>
      <c r="R29" s="211">
        <v>48</v>
      </c>
      <c r="S29" s="211">
        <v>36</v>
      </c>
      <c r="T29" s="211">
        <v>49</v>
      </c>
      <c r="U29" s="211">
        <v>37</v>
      </c>
      <c r="V29" s="151"/>
    </row>
    <row r="30" spans="2:24" ht="11.1" customHeight="1">
      <c r="B30" s="51"/>
      <c r="C30" s="76"/>
      <c r="D30" s="76"/>
      <c r="E30" s="76"/>
      <c r="F30" s="76"/>
      <c r="G30" s="548" t="s">
        <v>141</v>
      </c>
      <c r="H30" s="548"/>
      <c r="I30" s="548"/>
      <c r="J30" s="548"/>
      <c r="K30" s="271"/>
      <c r="L30" s="162">
        <v>807</v>
      </c>
      <c r="M30" s="162">
        <v>787</v>
      </c>
      <c r="N30" s="211">
        <v>48</v>
      </c>
      <c r="O30" s="211">
        <v>24</v>
      </c>
      <c r="P30" s="211">
        <v>39</v>
      </c>
      <c r="Q30" s="211">
        <v>36</v>
      </c>
      <c r="R30" s="211">
        <v>41</v>
      </c>
      <c r="S30" s="211">
        <v>32</v>
      </c>
      <c r="T30" s="211">
        <v>40</v>
      </c>
      <c r="U30" s="211">
        <v>58</v>
      </c>
      <c r="V30" s="151"/>
    </row>
    <row r="31" spans="2:24" ht="11.1" customHeight="1">
      <c r="B31" s="51"/>
      <c r="C31" s="76"/>
      <c r="D31" s="76"/>
      <c r="E31" s="76"/>
      <c r="F31" s="76"/>
      <c r="G31" s="548" t="s">
        <v>145</v>
      </c>
      <c r="H31" s="548"/>
      <c r="I31" s="548"/>
      <c r="J31" s="548"/>
      <c r="K31" s="271"/>
      <c r="L31" s="162">
        <v>1175</v>
      </c>
      <c r="M31" s="162">
        <v>1327</v>
      </c>
      <c r="N31" s="211">
        <v>41</v>
      </c>
      <c r="O31" s="211">
        <v>50</v>
      </c>
      <c r="P31" s="211">
        <v>39</v>
      </c>
      <c r="Q31" s="211">
        <v>33</v>
      </c>
      <c r="R31" s="211">
        <v>34</v>
      </c>
      <c r="S31" s="211">
        <v>40</v>
      </c>
      <c r="T31" s="211">
        <v>48</v>
      </c>
      <c r="U31" s="211">
        <v>39</v>
      </c>
      <c r="V31" s="151"/>
    </row>
    <row r="32" spans="2:24" ht="11.1" customHeight="1">
      <c r="B32" s="51"/>
      <c r="C32" s="76"/>
      <c r="D32" s="76"/>
      <c r="E32" s="76"/>
      <c r="F32" s="76"/>
      <c r="G32" s="548" t="s">
        <v>148</v>
      </c>
      <c r="H32" s="548"/>
      <c r="I32" s="548"/>
      <c r="J32" s="548"/>
      <c r="K32" s="271"/>
      <c r="L32" s="162">
        <v>1500</v>
      </c>
      <c r="M32" s="162">
        <v>1405</v>
      </c>
      <c r="N32" s="211">
        <v>67</v>
      </c>
      <c r="O32" s="211">
        <v>50</v>
      </c>
      <c r="P32" s="211">
        <v>66</v>
      </c>
      <c r="Q32" s="211">
        <v>63</v>
      </c>
      <c r="R32" s="211">
        <v>76</v>
      </c>
      <c r="S32" s="211">
        <v>59</v>
      </c>
      <c r="T32" s="211">
        <v>58</v>
      </c>
      <c r="U32" s="211">
        <v>66</v>
      </c>
      <c r="V32" s="151"/>
    </row>
    <row r="33" spans="2:24" ht="11.1" customHeight="1">
      <c r="B33" s="51"/>
      <c r="C33" s="76"/>
      <c r="D33" s="76"/>
      <c r="E33" s="76"/>
      <c r="F33" s="76"/>
      <c r="G33" s="548" t="s">
        <v>151</v>
      </c>
      <c r="H33" s="548"/>
      <c r="I33" s="548"/>
      <c r="J33" s="548"/>
      <c r="K33" s="271"/>
      <c r="L33" s="162">
        <v>1109</v>
      </c>
      <c r="M33" s="162">
        <v>1281</v>
      </c>
      <c r="N33" s="211">
        <v>19</v>
      </c>
      <c r="O33" s="211">
        <v>29</v>
      </c>
      <c r="P33" s="211">
        <v>33</v>
      </c>
      <c r="Q33" s="211">
        <v>32</v>
      </c>
      <c r="R33" s="211">
        <v>47</v>
      </c>
      <c r="S33" s="211">
        <v>51</v>
      </c>
      <c r="T33" s="211">
        <v>39</v>
      </c>
      <c r="U33" s="211">
        <v>45</v>
      </c>
      <c r="V33" s="151"/>
      <c r="X33" s="182"/>
    </row>
    <row r="34" spans="2:24" ht="7.15" customHeight="1">
      <c r="B34" s="51"/>
      <c r="C34" s="51"/>
      <c r="D34" s="51"/>
      <c r="E34" s="51"/>
      <c r="F34" s="51"/>
      <c r="G34" s="51"/>
      <c r="H34" s="51"/>
      <c r="I34" s="51"/>
      <c r="J34" s="51"/>
      <c r="K34" s="82"/>
      <c r="L34" s="205"/>
      <c r="M34" s="205"/>
      <c r="N34" s="210"/>
      <c r="O34" s="210"/>
      <c r="P34" s="210"/>
      <c r="Q34" s="210"/>
      <c r="R34" s="210"/>
      <c r="S34" s="210"/>
      <c r="T34" s="210"/>
      <c r="U34" s="210"/>
      <c r="V34" s="151"/>
      <c r="X34" s="182"/>
    </row>
    <row r="35" spans="2:24" s="66" customFormat="1" ht="11.1" customHeight="1">
      <c r="B35" s="72"/>
      <c r="C35" s="550" t="s">
        <v>178</v>
      </c>
      <c r="D35" s="550"/>
      <c r="E35" s="550"/>
      <c r="F35" s="550"/>
      <c r="G35" s="550"/>
      <c r="H35" s="550"/>
      <c r="I35" s="550"/>
      <c r="J35" s="550"/>
      <c r="K35" s="267"/>
      <c r="L35" s="205">
        <v>6873</v>
      </c>
      <c r="M35" s="205">
        <v>7342</v>
      </c>
      <c r="N35" s="210">
        <v>403</v>
      </c>
      <c r="O35" s="210">
        <v>348</v>
      </c>
      <c r="P35" s="210">
        <v>314</v>
      </c>
      <c r="Q35" s="210">
        <v>316</v>
      </c>
      <c r="R35" s="210">
        <v>311</v>
      </c>
      <c r="S35" s="210">
        <v>293</v>
      </c>
      <c r="T35" s="210">
        <v>307</v>
      </c>
      <c r="U35" s="210">
        <v>303</v>
      </c>
      <c r="V35" s="155"/>
      <c r="X35" s="184"/>
    </row>
    <row r="36" spans="2:24" ht="11.1" customHeight="1">
      <c r="B36" s="51"/>
      <c r="C36" s="76"/>
      <c r="D36" s="76"/>
      <c r="E36" s="76"/>
      <c r="F36" s="76"/>
      <c r="G36" s="548" t="s">
        <v>140</v>
      </c>
      <c r="H36" s="548"/>
      <c r="I36" s="548"/>
      <c r="J36" s="548"/>
      <c r="K36" s="271"/>
      <c r="L36" s="162">
        <v>1730</v>
      </c>
      <c r="M36" s="162">
        <v>1920</v>
      </c>
      <c r="N36" s="211">
        <v>109</v>
      </c>
      <c r="O36" s="211">
        <v>80</v>
      </c>
      <c r="P36" s="211">
        <v>83</v>
      </c>
      <c r="Q36" s="211">
        <v>72</v>
      </c>
      <c r="R36" s="211">
        <v>81</v>
      </c>
      <c r="S36" s="211">
        <v>69</v>
      </c>
      <c r="T36" s="211">
        <v>76</v>
      </c>
      <c r="U36" s="211">
        <v>77</v>
      </c>
      <c r="V36" s="151"/>
    </row>
    <row r="37" spans="2:24" ht="11.1" customHeight="1">
      <c r="B37" s="51"/>
      <c r="C37" s="76"/>
      <c r="D37" s="76"/>
      <c r="E37" s="76"/>
      <c r="F37" s="76"/>
      <c r="G37" s="548" t="s">
        <v>141</v>
      </c>
      <c r="H37" s="548"/>
      <c r="I37" s="548"/>
      <c r="J37" s="548"/>
      <c r="K37" s="271"/>
      <c r="L37" s="162">
        <v>1409</v>
      </c>
      <c r="M37" s="162">
        <v>1473</v>
      </c>
      <c r="N37" s="211">
        <v>102</v>
      </c>
      <c r="O37" s="211">
        <v>87</v>
      </c>
      <c r="P37" s="211">
        <v>74</v>
      </c>
      <c r="Q37" s="211">
        <v>87</v>
      </c>
      <c r="R37" s="211">
        <v>71</v>
      </c>
      <c r="S37" s="211">
        <v>73</v>
      </c>
      <c r="T37" s="211">
        <v>44</v>
      </c>
      <c r="U37" s="211">
        <v>45</v>
      </c>
      <c r="V37" s="151"/>
    </row>
    <row r="38" spans="2:24" ht="11.1" customHeight="1">
      <c r="B38" s="51"/>
      <c r="C38" s="76"/>
      <c r="D38" s="76"/>
      <c r="E38" s="76"/>
      <c r="F38" s="76"/>
      <c r="G38" s="548" t="s">
        <v>145</v>
      </c>
      <c r="H38" s="548"/>
      <c r="I38" s="548"/>
      <c r="J38" s="548"/>
      <c r="K38" s="271"/>
      <c r="L38" s="162">
        <v>1377</v>
      </c>
      <c r="M38" s="162">
        <v>1476</v>
      </c>
      <c r="N38" s="211">
        <v>58</v>
      </c>
      <c r="O38" s="211">
        <v>47</v>
      </c>
      <c r="P38" s="211">
        <v>53</v>
      </c>
      <c r="Q38" s="211">
        <v>51</v>
      </c>
      <c r="R38" s="211">
        <v>41</v>
      </c>
      <c r="S38" s="211">
        <v>47</v>
      </c>
      <c r="T38" s="211">
        <v>58</v>
      </c>
      <c r="U38" s="211">
        <v>58</v>
      </c>
      <c r="V38" s="151"/>
    </row>
    <row r="39" spans="2:24" ht="11.1" customHeight="1">
      <c r="B39" s="51"/>
      <c r="C39" s="76"/>
      <c r="D39" s="76"/>
      <c r="E39" s="76"/>
      <c r="F39" s="76"/>
      <c r="G39" s="548" t="s">
        <v>148</v>
      </c>
      <c r="H39" s="548"/>
      <c r="I39" s="548"/>
      <c r="J39" s="548"/>
      <c r="K39" s="271"/>
      <c r="L39" s="162">
        <v>1097</v>
      </c>
      <c r="M39" s="162">
        <v>1161</v>
      </c>
      <c r="N39" s="211">
        <v>63</v>
      </c>
      <c r="O39" s="211">
        <v>62</v>
      </c>
      <c r="P39" s="211">
        <v>51</v>
      </c>
      <c r="Q39" s="211">
        <v>51</v>
      </c>
      <c r="R39" s="211">
        <v>56</v>
      </c>
      <c r="S39" s="211">
        <v>52</v>
      </c>
      <c r="T39" s="211">
        <v>72</v>
      </c>
      <c r="U39" s="211">
        <v>58</v>
      </c>
      <c r="V39" s="151"/>
    </row>
    <row r="40" spans="2:24" ht="11.1" customHeight="1">
      <c r="B40" s="51"/>
      <c r="C40" s="76"/>
      <c r="D40" s="76"/>
      <c r="E40" s="76"/>
      <c r="F40" s="76"/>
      <c r="G40" s="548" t="s">
        <v>151</v>
      </c>
      <c r="H40" s="548"/>
      <c r="I40" s="548"/>
      <c r="J40" s="548"/>
      <c r="K40" s="271"/>
      <c r="L40" s="162">
        <v>1260</v>
      </c>
      <c r="M40" s="162">
        <v>1312</v>
      </c>
      <c r="N40" s="211">
        <v>71</v>
      </c>
      <c r="O40" s="211">
        <v>72</v>
      </c>
      <c r="P40" s="211">
        <v>53</v>
      </c>
      <c r="Q40" s="211">
        <v>55</v>
      </c>
      <c r="R40" s="211">
        <v>62</v>
      </c>
      <c r="S40" s="211">
        <v>52</v>
      </c>
      <c r="T40" s="211">
        <v>57</v>
      </c>
      <c r="U40" s="211">
        <v>65</v>
      </c>
      <c r="V40" s="151"/>
    </row>
    <row r="41" spans="2:24" ht="7.15" customHeight="1">
      <c r="B41" s="51"/>
      <c r="C41" s="76"/>
      <c r="D41" s="76"/>
      <c r="E41" s="76"/>
      <c r="F41" s="76"/>
      <c r="G41" s="76"/>
      <c r="H41" s="76"/>
      <c r="I41" s="76"/>
      <c r="J41" s="76"/>
      <c r="K41" s="271"/>
      <c r="L41" s="205"/>
      <c r="M41" s="205"/>
      <c r="N41" s="210"/>
      <c r="O41" s="210"/>
      <c r="P41" s="210"/>
      <c r="Q41" s="210"/>
      <c r="R41" s="210"/>
      <c r="S41" s="210"/>
      <c r="T41" s="210"/>
      <c r="U41" s="210"/>
      <c r="V41" s="151"/>
    </row>
    <row r="42" spans="2:24" s="66" customFormat="1" ht="11.1" customHeight="1">
      <c r="B42" s="72"/>
      <c r="C42" s="550" t="s">
        <v>179</v>
      </c>
      <c r="D42" s="550"/>
      <c r="E42" s="550"/>
      <c r="F42" s="550"/>
      <c r="G42" s="550"/>
      <c r="H42" s="550"/>
      <c r="I42" s="550"/>
      <c r="J42" s="550"/>
      <c r="K42" s="267"/>
      <c r="L42" s="205">
        <v>5995</v>
      </c>
      <c r="M42" s="205">
        <v>6159</v>
      </c>
      <c r="N42" s="210">
        <v>351</v>
      </c>
      <c r="O42" s="210">
        <v>359</v>
      </c>
      <c r="P42" s="210">
        <v>331</v>
      </c>
      <c r="Q42" s="210">
        <v>320</v>
      </c>
      <c r="R42" s="210">
        <v>297</v>
      </c>
      <c r="S42" s="210">
        <v>318</v>
      </c>
      <c r="T42" s="210">
        <v>280</v>
      </c>
      <c r="U42" s="210">
        <v>296</v>
      </c>
      <c r="V42" s="155"/>
      <c r="X42" s="184"/>
    </row>
    <row r="43" spans="2:24" ht="11.1" customHeight="1">
      <c r="B43" s="51"/>
      <c r="C43" s="76"/>
      <c r="D43" s="76"/>
      <c r="E43" s="76"/>
      <c r="F43" s="76"/>
      <c r="G43" s="548" t="s">
        <v>140</v>
      </c>
      <c r="H43" s="548"/>
      <c r="I43" s="548"/>
      <c r="J43" s="548"/>
      <c r="K43" s="271"/>
      <c r="L43" s="162">
        <v>888</v>
      </c>
      <c r="M43" s="162">
        <v>848</v>
      </c>
      <c r="N43" s="211">
        <v>54</v>
      </c>
      <c r="O43" s="211">
        <v>63</v>
      </c>
      <c r="P43" s="211">
        <v>51</v>
      </c>
      <c r="Q43" s="211">
        <v>44</v>
      </c>
      <c r="R43" s="211">
        <v>34</v>
      </c>
      <c r="S43" s="211">
        <v>46</v>
      </c>
      <c r="T43" s="211">
        <v>35</v>
      </c>
      <c r="U43" s="211">
        <v>34</v>
      </c>
      <c r="V43" s="151"/>
    </row>
    <row r="44" spans="2:24" ht="11.1" customHeight="1">
      <c r="B44" s="51"/>
      <c r="C44" s="76"/>
      <c r="D44" s="76"/>
      <c r="E44" s="76"/>
      <c r="F44" s="76"/>
      <c r="G44" s="548" t="s">
        <v>141</v>
      </c>
      <c r="H44" s="548"/>
      <c r="I44" s="548"/>
      <c r="J44" s="548"/>
      <c r="K44" s="271"/>
      <c r="L44" s="162">
        <v>878</v>
      </c>
      <c r="M44" s="162">
        <v>874</v>
      </c>
      <c r="N44" s="211">
        <v>43</v>
      </c>
      <c r="O44" s="211">
        <v>44</v>
      </c>
      <c r="P44" s="211">
        <v>35</v>
      </c>
      <c r="Q44" s="211">
        <v>45</v>
      </c>
      <c r="R44" s="211">
        <v>46</v>
      </c>
      <c r="S44" s="211">
        <v>43</v>
      </c>
      <c r="T44" s="211">
        <v>36</v>
      </c>
      <c r="U44" s="211">
        <v>47</v>
      </c>
      <c r="V44" s="151"/>
    </row>
    <row r="45" spans="2:24" ht="11.1" customHeight="1">
      <c r="B45" s="51"/>
      <c r="C45" s="76"/>
      <c r="D45" s="76"/>
      <c r="E45" s="76"/>
      <c r="F45" s="76"/>
      <c r="G45" s="548" t="s">
        <v>145</v>
      </c>
      <c r="H45" s="548"/>
      <c r="I45" s="548"/>
      <c r="J45" s="548"/>
      <c r="K45" s="271"/>
      <c r="L45" s="162">
        <v>921</v>
      </c>
      <c r="M45" s="162">
        <v>1020</v>
      </c>
      <c r="N45" s="211">
        <v>60</v>
      </c>
      <c r="O45" s="211">
        <v>59</v>
      </c>
      <c r="P45" s="211">
        <v>60</v>
      </c>
      <c r="Q45" s="211">
        <v>64</v>
      </c>
      <c r="R45" s="211">
        <v>47</v>
      </c>
      <c r="S45" s="211">
        <v>55</v>
      </c>
      <c r="T45" s="211">
        <v>54</v>
      </c>
      <c r="U45" s="211">
        <v>51</v>
      </c>
      <c r="V45" s="151"/>
    </row>
    <row r="46" spans="2:24" ht="11.1" customHeight="1">
      <c r="B46" s="51"/>
      <c r="C46" s="76"/>
      <c r="D46" s="76"/>
      <c r="E46" s="76"/>
      <c r="F46" s="76"/>
      <c r="G46" s="548" t="s">
        <v>148</v>
      </c>
      <c r="H46" s="548"/>
      <c r="I46" s="548"/>
      <c r="J46" s="548"/>
      <c r="K46" s="271"/>
      <c r="L46" s="162">
        <v>881</v>
      </c>
      <c r="M46" s="162">
        <v>859</v>
      </c>
      <c r="N46" s="211">
        <v>70</v>
      </c>
      <c r="O46" s="211">
        <v>52</v>
      </c>
      <c r="P46" s="211">
        <v>71</v>
      </c>
      <c r="Q46" s="211">
        <v>60</v>
      </c>
      <c r="R46" s="211">
        <v>52</v>
      </c>
      <c r="S46" s="211">
        <v>55</v>
      </c>
      <c r="T46" s="211">
        <v>43</v>
      </c>
      <c r="U46" s="211">
        <v>39</v>
      </c>
      <c r="V46" s="151"/>
    </row>
    <row r="47" spans="2:24" ht="11.1" customHeight="1">
      <c r="B47" s="51"/>
      <c r="C47" s="76"/>
      <c r="D47" s="76"/>
      <c r="E47" s="76"/>
      <c r="F47" s="76"/>
      <c r="G47" s="548" t="s">
        <v>151</v>
      </c>
      <c r="H47" s="548"/>
      <c r="I47" s="548"/>
      <c r="J47" s="548"/>
      <c r="K47" s="271"/>
      <c r="L47" s="162">
        <v>1312</v>
      </c>
      <c r="M47" s="162">
        <v>1425</v>
      </c>
      <c r="N47" s="211">
        <v>73</v>
      </c>
      <c r="O47" s="211">
        <v>95</v>
      </c>
      <c r="P47" s="211">
        <v>54</v>
      </c>
      <c r="Q47" s="211">
        <v>62</v>
      </c>
      <c r="R47" s="211">
        <v>59</v>
      </c>
      <c r="S47" s="211">
        <v>64</v>
      </c>
      <c r="T47" s="211">
        <v>46</v>
      </c>
      <c r="U47" s="211">
        <v>64</v>
      </c>
      <c r="V47" s="151"/>
    </row>
    <row r="48" spans="2:24" ht="11.1" customHeight="1">
      <c r="B48" s="51"/>
      <c r="C48" s="76"/>
      <c r="D48" s="76"/>
      <c r="E48" s="76"/>
      <c r="F48" s="76"/>
      <c r="G48" s="548" t="s">
        <v>152</v>
      </c>
      <c r="H48" s="548"/>
      <c r="I48" s="548"/>
      <c r="J48" s="548"/>
      <c r="K48" s="271"/>
      <c r="L48" s="162">
        <v>1115</v>
      </c>
      <c r="M48" s="162">
        <v>1133</v>
      </c>
      <c r="N48" s="211">
        <v>51</v>
      </c>
      <c r="O48" s="211">
        <v>46</v>
      </c>
      <c r="P48" s="211">
        <v>60</v>
      </c>
      <c r="Q48" s="211">
        <v>45</v>
      </c>
      <c r="R48" s="211">
        <v>59</v>
      </c>
      <c r="S48" s="211">
        <v>55</v>
      </c>
      <c r="T48" s="211">
        <v>66</v>
      </c>
      <c r="U48" s="211">
        <v>61</v>
      </c>
      <c r="V48" s="151"/>
    </row>
    <row r="49" spans="2:24" ht="7.15" customHeight="1">
      <c r="B49" s="51"/>
      <c r="C49" s="76"/>
      <c r="D49" s="76"/>
      <c r="E49" s="76"/>
      <c r="F49" s="76"/>
      <c r="G49" s="76"/>
      <c r="H49" s="76"/>
      <c r="I49" s="76"/>
      <c r="J49" s="76"/>
      <c r="K49" s="271"/>
      <c r="L49" s="205"/>
      <c r="M49" s="205"/>
      <c r="N49" s="210"/>
      <c r="O49" s="210"/>
      <c r="P49" s="210"/>
      <c r="Q49" s="210"/>
      <c r="R49" s="210"/>
      <c r="S49" s="210"/>
      <c r="T49" s="210"/>
      <c r="U49" s="210"/>
      <c r="V49" s="151"/>
    </row>
    <row r="50" spans="2:24" s="66" customFormat="1" ht="11.1" customHeight="1">
      <c r="B50" s="72"/>
      <c r="C50" s="550" t="s">
        <v>180</v>
      </c>
      <c r="D50" s="550"/>
      <c r="E50" s="550"/>
      <c r="F50" s="550"/>
      <c r="G50" s="550"/>
      <c r="H50" s="550"/>
      <c r="I50" s="550"/>
      <c r="J50" s="550"/>
      <c r="K50" s="267"/>
      <c r="L50" s="205">
        <v>4754</v>
      </c>
      <c r="M50" s="205">
        <v>4759</v>
      </c>
      <c r="N50" s="210">
        <v>231</v>
      </c>
      <c r="O50" s="210">
        <v>211</v>
      </c>
      <c r="P50" s="210">
        <v>257</v>
      </c>
      <c r="Q50" s="210">
        <v>215</v>
      </c>
      <c r="R50" s="210">
        <v>291</v>
      </c>
      <c r="S50" s="210">
        <v>232</v>
      </c>
      <c r="T50" s="210">
        <v>244</v>
      </c>
      <c r="U50" s="210">
        <v>258</v>
      </c>
      <c r="V50" s="213"/>
      <c r="X50" s="184"/>
    </row>
    <row r="51" spans="2:24" ht="11.1" customHeight="1">
      <c r="B51" s="51"/>
      <c r="C51" s="76"/>
      <c r="D51" s="76"/>
      <c r="E51" s="76"/>
      <c r="F51" s="76"/>
      <c r="G51" s="548" t="s">
        <v>140</v>
      </c>
      <c r="H51" s="548"/>
      <c r="I51" s="548"/>
      <c r="J51" s="548"/>
      <c r="K51" s="271"/>
      <c r="L51" s="162">
        <v>2037</v>
      </c>
      <c r="M51" s="162">
        <v>2038</v>
      </c>
      <c r="N51" s="211">
        <v>87</v>
      </c>
      <c r="O51" s="211">
        <v>89</v>
      </c>
      <c r="P51" s="211">
        <v>103</v>
      </c>
      <c r="Q51" s="211">
        <v>88</v>
      </c>
      <c r="R51" s="211">
        <v>120</v>
      </c>
      <c r="S51" s="211">
        <v>79</v>
      </c>
      <c r="T51" s="211">
        <v>91</v>
      </c>
      <c r="U51" s="211">
        <v>88</v>
      </c>
      <c r="V51" s="151"/>
    </row>
    <row r="52" spans="2:24" ht="11.1" customHeight="1">
      <c r="B52" s="51"/>
      <c r="C52" s="76"/>
      <c r="D52" s="76"/>
      <c r="E52" s="76"/>
      <c r="F52" s="76"/>
      <c r="G52" s="548" t="s">
        <v>141</v>
      </c>
      <c r="H52" s="548"/>
      <c r="I52" s="548"/>
      <c r="J52" s="548"/>
      <c r="K52" s="271"/>
      <c r="L52" s="162">
        <v>1070</v>
      </c>
      <c r="M52" s="162">
        <v>1014</v>
      </c>
      <c r="N52" s="211">
        <v>65</v>
      </c>
      <c r="O52" s="211">
        <v>56</v>
      </c>
      <c r="P52" s="211">
        <v>77</v>
      </c>
      <c r="Q52" s="211">
        <v>73</v>
      </c>
      <c r="R52" s="211">
        <v>75</v>
      </c>
      <c r="S52" s="211">
        <v>61</v>
      </c>
      <c r="T52" s="211">
        <v>62</v>
      </c>
      <c r="U52" s="211">
        <v>52</v>
      </c>
      <c r="V52" s="151"/>
    </row>
    <row r="53" spans="2:24" ht="11.1" customHeight="1">
      <c r="B53" s="51"/>
      <c r="C53" s="76"/>
      <c r="D53" s="76"/>
      <c r="E53" s="76"/>
      <c r="F53" s="76"/>
      <c r="G53" s="548" t="s">
        <v>145</v>
      </c>
      <c r="H53" s="548"/>
      <c r="I53" s="548"/>
      <c r="J53" s="548"/>
      <c r="K53" s="271"/>
      <c r="L53" s="162">
        <v>1647</v>
      </c>
      <c r="M53" s="162">
        <v>1707</v>
      </c>
      <c r="N53" s="211">
        <v>79</v>
      </c>
      <c r="O53" s="211">
        <v>66</v>
      </c>
      <c r="P53" s="211">
        <v>77</v>
      </c>
      <c r="Q53" s="211">
        <v>54</v>
      </c>
      <c r="R53" s="211">
        <v>96</v>
      </c>
      <c r="S53" s="211">
        <v>92</v>
      </c>
      <c r="T53" s="211">
        <v>91</v>
      </c>
      <c r="U53" s="211">
        <v>118</v>
      </c>
      <c r="V53" s="151"/>
    </row>
    <row r="54" spans="2:24" ht="7.15" customHeight="1">
      <c r="B54" s="51"/>
      <c r="C54" s="76"/>
      <c r="D54" s="76"/>
      <c r="E54" s="76"/>
      <c r="F54" s="55"/>
      <c r="G54" s="51"/>
      <c r="H54" s="51"/>
      <c r="I54" s="51"/>
      <c r="J54" s="51"/>
      <c r="K54" s="82"/>
      <c r="L54" s="205"/>
      <c r="M54" s="205"/>
      <c r="N54" s="210"/>
      <c r="O54" s="210"/>
      <c r="P54" s="210"/>
      <c r="Q54" s="210"/>
      <c r="R54" s="210"/>
      <c r="S54" s="210"/>
      <c r="T54" s="210"/>
      <c r="U54" s="210"/>
      <c r="V54" s="214"/>
    </row>
    <row r="55" spans="2:24" s="66" customFormat="1" ht="11.1" customHeight="1">
      <c r="B55" s="72"/>
      <c r="C55" s="550" t="s">
        <v>181</v>
      </c>
      <c r="D55" s="550"/>
      <c r="E55" s="550"/>
      <c r="F55" s="550"/>
      <c r="G55" s="550"/>
      <c r="H55" s="550"/>
      <c r="I55" s="550"/>
      <c r="J55" s="550"/>
      <c r="K55" s="267"/>
      <c r="L55" s="205">
        <v>12886</v>
      </c>
      <c r="M55" s="205">
        <v>14005</v>
      </c>
      <c r="N55" s="210">
        <v>534</v>
      </c>
      <c r="O55" s="210">
        <v>569</v>
      </c>
      <c r="P55" s="210">
        <v>520</v>
      </c>
      <c r="Q55" s="210">
        <v>528</v>
      </c>
      <c r="R55" s="210">
        <v>576</v>
      </c>
      <c r="S55" s="210">
        <v>500</v>
      </c>
      <c r="T55" s="210">
        <v>519</v>
      </c>
      <c r="U55" s="210">
        <v>513</v>
      </c>
      <c r="V55" s="155"/>
      <c r="X55" s="184"/>
    </row>
    <row r="56" spans="2:24" ht="11.1" customHeight="1">
      <c r="B56" s="51"/>
      <c r="C56" s="76"/>
      <c r="D56" s="76"/>
      <c r="E56" s="76"/>
      <c r="F56" s="76"/>
      <c r="G56" s="548" t="s">
        <v>140</v>
      </c>
      <c r="H56" s="548"/>
      <c r="I56" s="548"/>
      <c r="J56" s="548"/>
      <c r="K56" s="271"/>
      <c r="L56" s="162">
        <v>1439</v>
      </c>
      <c r="M56" s="162">
        <v>1751</v>
      </c>
      <c r="N56" s="211">
        <v>46</v>
      </c>
      <c r="O56" s="211">
        <v>40</v>
      </c>
      <c r="P56" s="211">
        <v>49</v>
      </c>
      <c r="Q56" s="211">
        <v>47</v>
      </c>
      <c r="R56" s="211">
        <v>42</v>
      </c>
      <c r="S56" s="211">
        <v>54</v>
      </c>
      <c r="T56" s="211">
        <v>53</v>
      </c>
      <c r="U56" s="211">
        <v>55</v>
      </c>
      <c r="V56" s="151"/>
    </row>
    <row r="57" spans="2:24" ht="11.1" customHeight="1">
      <c r="B57" s="51"/>
      <c r="C57" s="76"/>
      <c r="D57" s="76"/>
      <c r="E57" s="76"/>
      <c r="F57" s="76"/>
      <c r="G57" s="548" t="s">
        <v>141</v>
      </c>
      <c r="H57" s="548"/>
      <c r="I57" s="548"/>
      <c r="J57" s="548"/>
      <c r="K57" s="271"/>
      <c r="L57" s="162">
        <v>2072</v>
      </c>
      <c r="M57" s="162">
        <v>2418</v>
      </c>
      <c r="N57" s="211">
        <v>89</v>
      </c>
      <c r="O57" s="211">
        <v>104</v>
      </c>
      <c r="P57" s="211">
        <v>74</v>
      </c>
      <c r="Q57" s="211">
        <v>109</v>
      </c>
      <c r="R57" s="211">
        <v>109</v>
      </c>
      <c r="S57" s="211">
        <v>112</v>
      </c>
      <c r="T57" s="211">
        <v>96</v>
      </c>
      <c r="U57" s="211">
        <v>104</v>
      </c>
      <c r="V57" s="151"/>
    </row>
    <row r="58" spans="2:24" ht="11.1" customHeight="1">
      <c r="B58" s="51"/>
      <c r="C58" s="76"/>
      <c r="D58" s="76"/>
      <c r="E58" s="76"/>
      <c r="F58" s="76"/>
      <c r="G58" s="548" t="s">
        <v>145</v>
      </c>
      <c r="H58" s="548"/>
      <c r="I58" s="548"/>
      <c r="J58" s="548"/>
      <c r="K58" s="271"/>
      <c r="L58" s="162">
        <v>1408</v>
      </c>
      <c r="M58" s="162">
        <v>1565</v>
      </c>
      <c r="N58" s="211">
        <v>64</v>
      </c>
      <c r="O58" s="211">
        <v>71</v>
      </c>
      <c r="P58" s="211">
        <v>47</v>
      </c>
      <c r="Q58" s="211">
        <v>34</v>
      </c>
      <c r="R58" s="211">
        <v>57</v>
      </c>
      <c r="S58" s="211">
        <v>32</v>
      </c>
      <c r="T58" s="211">
        <v>47</v>
      </c>
      <c r="U58" s="211">
        <v>44</v>
      </c>
      <c r="V58" s="151"/>
    </row>
    <row r="59" spans="2:24" ht="11.1" customHeight="1">
      <c r="B59" s="51"/>
      <c r="C59" s="76"/>
      <c r="D59" s="76"/>
      <c r="E59" s="76"/>
      <c r="F59" s="76"/>
      <c r="G59" s="548" t="s">
        <v>148</v>
      </c>
      <c r="H59" s="548"/>
      <c r="I59" s="548"/>
      <c r="J59" s="548"/>
      <c r="K59" s="271"/>
      <c r="L59" s="162">
        <v>1609</v>
      </c>
      <c r="M59" s="162">
        <v>1633</v>
      </c>
      <c r="N59" s="211">
        <v>65</v>
      </c>
      <c r="O59" s="211">
        <v>85</v>
      </c>
      <c r="P59" s="211">
        <v>79</v>
      </c>
      <c r="Q59" s="211">
        <v>81</v>
      </c>
      <c r="R59" s="211">
        <v>77</v>
      </c>
      <c r="S59" s="211">
        <v>50</v>
      </c>
      <c r="T59" s="211">
        <v>61</v>
      </c>
      <c r="U59" s="211">
        <v>63</v>
      </c>
      <c r="V59" s="151"/>
    </row>
    <row r="60" spans="2:24" ht="11.1" customHeight="1">
      <c r="B60" s="51"/>
      <c r="C60" s="76"/>
      <c r="D60" s="76"/>
      <c r="E60" s="76"/>
      <c r="F60" s="76"/>
      <c r="G60" s="548" t="s">
        <v>151</v>
      </c>
      <c r="H60" s="548"/>
      <c r="I60" s="548"/>
      <c r="J60" s="548"/>
      <c r="K60" s="271"/>
      <c r="L60" s="162">
        <v>828</v>
      </c>
      <c r="M60" s="162">
        <v>807</v>
      </c>
      <c r="N60" s="211">
        <v>41</v>
      </c>
      <c r="O60" s="211">
        <v>42</v>
      </c>
      <c r="P60" s="211">
        <v>44</v>
      </c>
      <c r="Q60" s="211">
        <v>20</v>
      </c>
      <c r="R60" s="211">
        <v>20</v>
      </c>
      <c r="S60" s="211">
        <v>25</v>
      </c>
      <c r="T60" s="211">
        <v>28</v>
      </c>
      <c r="U60" s="211">
        <v>27</v>
      </c>
      <c r="V60" s="151"/>
      <c r="W60" s="51"/>
    </row>
    <row r="61" spans="2:24" ht="11.1" customHeight="1">
      <c r="B61" s="51"/>
      <c r="C61" s="76"/>
      <c r="D61" s="76"/>
      <c r="E61" s="76"/>
      <c r="F61" s="76"/>
      <c r="G61" s="548" t="s">
        <v>152</v>
      </c>
      <c r="H61" s="548"/>
      <c r="I61" s="548"/>
      <c r="J61" s="548"/>
      <c r="K61" s="271"/>
      <c r="L61" s="162">
        <v>1324</v>
      </c>
      <c r="M61" s="162">
        <v>1406</v>
      </c>
      <c r="N61" s="211">
        <v>62</v>
      </c>
      <c r="O61" s="211">
        <v>58</v>
      </c>
      <c r="P61" s="211">
        <v>50</v>
      </c>
      <c r="Q61" s="211">
        <v>41</v>
      </c>
      <c r="R61" s="211">
        <v>53</v>
      </c>
      <c r="S61" s="211">
        <v>35</v>
      </c>
      <c r="T61" s="211">
        <v>51</v>
      </c>
      <c r="U61" s="211">
        <v>41</v>
      </c>
      <c r="V61" s="151"/>
      <c r="W61" s="51"/>
    </row>
    <row r="62" spans="2:24" ht="11.1" customHeight="1">
      <c r="B62" s="51"/>
      <c r="C62" s="76"/>
      <c r="D62" s="76"/>
      <c r="E62" s="76"/>
      <c r="F62" s="76"/>
      <c r="G62" s="548" t="s">
        <v>170</v>
      </c>
      <c r="H62" s="548"/>
      <c r="I62" s="548"/>
      <c r="J62" s="548"/>
      <c r="K62" s="271"/>
      <c r="L62" s="162">
        <v>1976</v>
      </c>
      <c r="M62" s="162">
        <v>2068</v>
      </c>
      <c r="N62" s="211">
        <v>74</v>
      </c>
      <c r="O62" s="211">
        <v>82</v>
      </c>
      <c r="P62" s="211">
        <v>88</v>
      </c>
      <c r="Q62" s="211">
        <v>92</v>
      </c>
      <c r="R62" s="211">
        <v>103</v>
      </c>
      <c r="S62" s="211">
        <v>92</v>
      </c>
      <c r="T62" s="211">
        <v>78</v>
      </c>
      <c r="U62" s="211">
        <v>82</v>
      </c>
      <c r="V62" s="151"/>
    </row>
    <row r="63" spans="2:24" ht="11.1" customHeight="1">
      <c r="B63" s="51"/>
      <c r="C63" s="76"/>
      <c r="D63" s="76"/>
      <c r="E63" s="76"/>
      <c r="F63" s="76"/>
      <c r="G63" s="548" t="s">
        <v>171</v>
      </c>
      <c r="H63" s="548"/>
      <c r="I63" s="548"/>
      <c r="J63" s="548"/>
      <c r="K63" s="271"/>
      <c r="L63" s="162">
        <v>2230</v>
      </c>
      <c r="M63" s="162">
        <v>2357</v>
      </c>
      <c r="N63" s="211">
        <v>93</v>
      </c>
      <c r="O63" s="211">
        <v>87</v>
      </c>
      <c r="P63" s="211">
        <v>89</v>
      </c>
      <c r="Q63" s="211">
        <v>104</v>
      </c>
      <c r="R63" s="211">
        <v>115</v>
      </c>
      <c r="S63" s="211">
        <v>100</v>
      </c>
      <c r="T63" s="211">
        <v>105</v>
      </c>
      <c r="U63" s="211">
        <v>97</v>
      </c>
      <c r="V63" s="151"/>
    </row>
    <row r="64" spans="2:24" ht="7.15" customHeight="1">
      <c r="B64" s="51"/>
      <c r="C64" s="76"/>
      <c r="D64" s="76"/>
      <c r="E64" s="76"/>
      <c r="F64" s="76"/>
      <c r="G64" s="76"/>
      <c r="H64" s="76"/>
      <c r="I64" s="76"/>
      <c r="J64" s="76"/>
      <c r="K64" s="271"/>
      <c r="L64" s="205"/>
      <c r="M64" s="205"/>
      <c r="N64" s="210"/>
      <c r="O64" s="210"/>
      <c r="P64" s="210"/>
      <c r="Q64" s="210"/>
      <c r="R64" s="210"/>
      <c r="S64" s="210"/>
      <c r="T64" s="210"/>
      <c r="U64" s="210"/>
      <c r="V64" s="151"/>
    </row>
    <row r="65" spans="2:24" s="66" customFormat="1" ht="11.1" customHeight="1">
      <c r="B65" s="72"/>
      <c r="C65" s="550" t="s">
        <v>182</v>
      </c>
      <c r="D65" s="550"/>
      <c r="E65" s="550"/>
      <c r="F65" s="550"/>
      <c r="G65" s="550"/>
      <c r="H65" s="550"/>
      <c r="I65" s="550"/>
      <c r="J65" s="550"/>
      <c r="K65" s="267"/>
      <c r="L65" s="205">
        <v>14827</v>
      </c>
      <c r="M65" s="205">
        <v>15476</v>
      </c>
      <c r="N65" s="210">
        <v>662</v>
      </c>
      <c r="O65" s="210">
        <v>576</v>
      </c>
      <c r="P65" s="210">
        <v>692</v>
      </c>
      <c r="Q65" s="210">
        <v>642</v>
      </c>
      <c r="R65" s="210">
        <v>777</v>
      </c>
      <c r="S65" s="210">
        <v>720</v>
      </c>
      <c r="T65" s="210">
        <v>845</v>
      </c>
      <c r="U65" s="210">
        <v>757</v>
      </c>
      <c r="V65" s="155"/>
      <c r="X65" s="184"/>
    </row>
    <row r="66" spans="2:24" ht="11.1" customHeight="1">
      <c r="B66" s="51"/>
      <c r="C66" s="76"/>
      <c r="D66" s="76"/>
      <c r="E66" s="76"/>
      <c r="F66" s="76"/>
      <c r="G66" s="548" t="s">
        <v>140</v>
      </c>
      <c r="H66" s="548"/>
      <c r="I66" s="548"/>
      <c r="J66" s="548"/>
      <c r="K66" s="271"/>
      <c r="L66" s="162">
        <v>814</v>
      </c>
      <c r="M66" s="162">
        <v>841</v>
      </c>
      <c r="N66" s="211">
        <v>44</v>
      </c>
      <c r="O66" s="211">
        <v>31</v>
      </c>
      <c r="P66" s="211">
        <v>40</v>
      </c>
      <c r="Q66" s="211">
        <v>38</v>
      </c>
      <c r="R66" s="211">
        <v>48</v>
      </c>
      <c r="S66" s="211">
        <v>38</v>
      </c>
      <c r="T66" s="211">
        <v>36</v>
      </c>
      <c r="U66" s="211">
        <v>49</v>
      </c>
      <c r="V66" s="151"/>
    </row>
    <row r="67" spans="2:24" ht="11.1" customHeight="1">
      <c r="B67" s="51"/>
      <c r="C67" s="76"/>
      <c r="D67" s="76"/>
      <c r="E67" s="76"/>
      <c r="F67" s="76"/>
      <c r="G67" s="548" t="s">
        <v>141</v>
      </c>
      <c r="H67" s="548"/>
      <c r="I67" s="548"/>
      <c r="J67" s="548"/>
      <c r="K67" s="271"/>
      <c r="L67" s="162">
        <v>2210</v>
      </c>
      <c r="M67" s="162">
        <v>2272</v>
      </c>
      <c r="N67" s="211">
        <v>86</v>
      </c>
      <c r="O67" s="211">
        <v>78</v>
      </c>
      <c r="P67" s="211">
        <v>93</v>
      </c>
      <c r="Q67" s="211">
        <v>86</v>
      </c>
      <c r="R67" s="211">
        <v>110</v>
      </c>
      <c r="S67" s="211">
        <v>103</v>
      </c>
      <c r="T67" s="211">
        <v>128</v>
      </c>
      <c r="U67" s="211">
        <v>103</v>
      </c>
      <c r="V67" s="151"/>
    </row>
    <row r="68" spans="2:24" ht="11.1" customHeight="1">
      <c r="B68" s="51"/>
      <c r="C68" s="76"/>
      <c r="D68" s="76"/>
      <c r="E68" s="76"/>
      <c r="F68" s="76"/>
      <c r="G68" s="548" t="s">
        <v>145</v>
      </c>
      <c r="H68" s="548"/>
      <c r="I68" s="548"/>
      <c r="J68" s="548"/>
      <c r="K68" s="271"/>
      <c r="L68" s="162">
        <v>2687</v>
      </c>
      <c r="M68" s="162">
        <v>2774</v>
      </c>
      <c r="N68" s="211">
        <v>125</v>
      </c>
      <c r="O68" s="211">
        <v>91</v>
      </c>
      <c r="P68" s="211">
        <v>106</v>
      </c>
      <c r="Q68" s="211">
        <v>95</v>
      </c>
      <c r="R68" s="211">
        <v>164</v>
      </c>
      <c r="S68" s="211">
        <v>132</v>
      </c>
      <c r="T68" s="211">
        <v>172</v>
      </c>
      <c r="U68" s="211">
        <v>164</v>
      </c>
      <c r="V68" s="151"/>
    </row>
    <row r="69" spans="2:24" ht="11.1" customHeight="1">
      <c r="B69" s="51"/>
      <c r="C69" s="76"/>
      <c r="D69" s="76"/>
      <c r="E69" s="76"/>
      <c r="F69" s="76"/>
      <c r="G69" s="548" t="s">
        <v>148</v>
      </c>
      <c r="H69" s="548"/>
      <c r="I69" s="548"/>
      <c r="J69" s="548"/>
      <c r="K69" s="271"/>
      <c r="L69" s="162">
        <v>2105</v>
      </c>
      <c r="M69" s="162">
        <v>2430</v>
      </c>
      <c r="N69" s="211">
        <v>70</v>
      </c>
      <c r="O69" s="211">
        <v>61</v>
      </c>
      <c r="P69" s="211">
        <v>87</v>
      </c>
      <c r="Q69" s="211">
        <v>72</v>
      </c>
      <c r="R69" s="211">
        <v>111</v>
      </c>
      <c r="S69" s="211">
        <v>101</v>
      </c>
      <c r="T69" s="211">
        <v>136</v>
      </c>
      <c r="U69" s="211">
        <v>117</v>
      </c>
      <c r="V69" s="151"/>
    </row>
    <row r="70" spans="2:24" ht="11.1" customHeight="1">
      <c r="B70" s="51"/>
      <c r="C70" s="76"/>
      <c r="D70" s="76"/>
      <c r="E70" s="76"/>
      <c r="F70" s="76"/>
      <c r="G70" s="548" t="s">
        <v>151</v>
      </c>
      <c r="H70" s="548"/>
      <c r="I70" s="548"/>
      <c r="J70" s="548"/>
      <c r="K70" s="271"/>
      <c r="L70" s="162">
        <v>1988</v>
      </c>
      <c r="M70" s="162">
        <v>1978</v>
      </c>
      <c r="N70" s="211">
        <v>108</v>
      </c>
      <c r="O70" s="211">
        <v>104</v>
      </c>
      <c r="P70" s="211">
        <v>112</v>
      </c>
      <c r="Q70" s="211">
        <v>112</v>
      </c>
      <c r="R70" s="211">
        <v>120</v>
      </c>
      <c r="S70" s="211">
        <v>104</v>
      </c>
      <c r="T70" s="211">
        <v>107</v>
      </c>
      <c r="U70" s="211">
        <v>91</v>
      </c>
      <c r="V70" s="151"/>
    </row>
    <row r="71" spans="2:24" ht="11.1" customHeight="1">
      <c r="B71" s="51"/>
      <c r="C71" s="76"/>
      <c r="D71" s="76"/>
      <c r="E71" s="76"/>
      <c r="F71" s="76"/>
      <c r="G71" s="548" t="s">
        <v>152</v>
      </c>
      <c r="H71" s="548"/>
      <c r="I71" s="548"/>
      <c r="J71" s="548"/>
      <c r="K71" s="271"/>
      <c r="L71" s="162">
        <v>1416</v>
      </c>
      <c r="M71" s="162">
        <v>1464</v>
      </c>
      <c r="N71" s="211">
        <v>73</v>
      </c>
      <c r="O71" s="211">
        <v>67</v>
      </c>
      <c r="P71" s="211">
        <v>66</v>
      </c>
      <c r="Q71" s="211">
        <v>60</v>
      </c>
      <c r="R71" s="211">
        <v>62</v>
      </c>
      <c r="S71" s="211">
        <v>75</v>
      </c>
      <c r="T71" s="211">
        <v>87</v>
      </c>
      <c r="U71" s="211">
        <v>78</v>
      </c>
      <c r="V71" s="151"/>
    </row>
    <row r="72" spans="2:24" ht="11.1" customHeight="1">
      <c r="B72" s="51"/>
      <c r="C72" s="76"/>
      <c r="D72" s="76"/>
      <c r="E72" s="76"/>
      <c r="F72" s="76"/>
      <c r="G72" s="548" t="s">
        <v>170</v>
      </c>
      <c r="H72" s="548"/>
      <c r="I72" s="548"/>
      <c r="J72" s="548"/>
      <c r="K72" s="271"/>
      <c r="L72" s="162">
        <v>1778</v>
      </c>
      <c r="M72" s="162">
        <v>1841</v>
      </c>
      <c r="N72" s="211">
        <v>54</v>
      </c>
      <c r="O72" s="211">
        <v>67</v>
      </c>
      <c r="P72" s="211">
        <v>92</v>
      </c>
      <c r="Q72" s="211">
        <v>86</v>
      </c>
      <c r="R72" s="211">
        <v>68</v>
      </c>
      <c r="S72" s="211">
        <v>81</v>
      </c>
      <c r="T72" s="211">
        <v>90</v>
      </c>
      <c r="U72" s="211">
        <v>64</v>
      </c>
      <c r="V72" s="151"/>
    </row>
    <row r="73" spans="2:24" ht="11.1" customHeight="1">
      <c r="B73" s="51"/>
      <c r="C73" s="76"/>
      <c r="D73" s="76"/>
      <c r="E73" s="76"/>
      <c r="F73" s="76"/>
      <c r="G73" s="548" t="s">
        <v>171</v>
      </c>
      <c r="H73" s="548"/>
      <c r="I73" s="548"/>
      <c r="J73" s="548"/>
      <c r="K73" s="271"/>
      <c r="L73" s="162">
        <v>1829</v>
      </c>
      <c r="M73" s="162">
        <v>1876</v>
      </c>
      <c r="N73" s="211">
        <v>102</v>
      </c>
      <c r="O73" s="211">
        <v>77</v>
      </c>
      <c r="P73" s="211">
        <v>96</v>
      </c>
      <c r="Q73" s="211">
        <v>93</v>
      </c>
      <c r="R73" s="211">
        <v>94</v>
      </c>
      <c r="S73" s="211">
        <v>86</v>
      </c>
      <c r="T73" s="211">
        <v>89</v>
      </c>
      <c r="U73" s="211">
        <v>91</v>
      </c>
      <c r="V73" s="151"/>
    </row>
    <row r="74" spans="2:24" ht="7.15" customHeight="1">
      <c r="B74" s="51"/>
      <c r="C74" s="76"/>
      <c r="D74" s="76"/>
      <c r="E74" s="76"/>
      <c r="F74" s="76"/>
      <c r="G74" s="76"/>
      <c r="H74" s="76"/>
      <c r="I74" s="76"/>
      <c r="J74" s="76"/>
      <c r="K74" s="271"/>
      <c r="L74" s="205"/>
      <c r="M74" s="205"/>
      <c r="N74" s="210"/>
      <c r="O74" s="210"/>
      <c r="P74" s="210"/>
      <c r="Q74" s="210"/>
      <c r="R74" s="210"/>
      <c r="S74" s="210"/>
      <c r="T74" s="210"/>
      <c r="U74" s="210"/>
      <c r="V74" s="151"/>
    </row>
    <row r="75" spans="2:24" s="66" customFormat="1" ht="11.1" customHeight="1">
      <c r="B75" s="72"/>
      <c r="C75" s="550" t="s">
        <v>183</v>
      </c>
      <c r="D75" s="550"/>
      <c r="E75" s="550"/>
      <c r="F75" s="550"/>
      <c r="G75" s="550"/>
      <c r="H75" s="550"/>
      <c r="I75" s="550"/>
      <c r="J75" s="550"/>
      <c r="K75" s="267"/>
      <c r="L75" s="205">
        <v>8740</v>
      </c>
      <c r="M75" s="205">
        <v>9123</v>
      </c>
      <c r="N75" s="210">
        <v>290</v>
      </c>
      <c r="O75" s="210">
        <v>312</v>
      </c>
      <c r="P75" s="210">
        <v>276</v>
      </c>
      <c r="Q75" s="210">
        <v>242</v>
      </c>
      <c r="R75" s="210">
        <v>277</v>
      </c>
      <c r="S75" s="210">
        <v>282</v>
      </c>
      <c r="T75" s="210">
        <v>329</v>
      </c>
      <c r="U75" s="210">
        <v>355</v>
      </c>
      <c r="V75" s="155"/>
      <c r="X75" s="184"/>
    </row>
    <row r="76" spans="2:24" ht="11.1" customHeight="1">
      <c r="B76" s="51"/>
      <c r="C76" s="76"/>
      <c r="D76" s="76"/>
      <c r="E76" s="76"/>
      <c r="F76" s="76"/>
      <c r="G76" s="548" t="s">
        <v>140</v>
      </c>
      <c r="H76" s="548"/>
      <c r="I76" s="548"/>
      <c r="J76" s="548"/>
      <c r="K76" s="271"/>
      <c r="L76" s="162">
        <v>2510</v>
      </c>
      <c r="M76" s="162">
        <v>2635</v>
      </c>
      <c r="N76" s="211">
        <v>70</v>
      </c>
      <c r="O76" s="211">
        <v>76</v>
      </c>
      <c r="P76" s="211">
        <v>64</v>
      </c>
      <c r="Q76" s="211">
        <v>54</v>
      </c>
      <c r="R76" s="211">
        <v>62</v>
      </c>
      <c r="S76" s="211">
        <v>81</v>
      </c>
      <c r="T76" s="211">
        <v>63</v>
      </c>
      <c r="U76" s="211">
        <v>75</v>
      </c>
      <c r="V76" s="151"/>
    </row>
    <row r="77" spans="2:24" ht="11.1" customHeight="1">
      <c r="B77" s="51"/>
      <c r="C77" s="76"/>
      <c r="D77" s="76"/>
      <c r="E77" s="76"/>
      <c r="F77" s="76"/>
      <c r="G77" s="548" t="s">
        <v>141</v>
      </c>
      <c r="H77" s="548"/>
      <c r="I77" s="548"/>
      <c r="J77" s="548"/>
      <c r="K77" s="271"/>
      <c r="L77" s="162">
        <v>1958</v>
      </c>
      <c r="M77" s="162">
        <v>2045</v>
      </c>
      <c r="N77" s="211">
        <v>78</v>
      </c>
      <c r="O77" s="211">
        <v>85</v>
      </c>
      <c r="P77" s="211">
        <v>66</v>
      </c>
      <c r="Q77" s="211">
        <v>50</v>
      </c>
      <c r="R77" s="211">
        <v>60</v>
      </c>
      <c r="S77" s="211">
        <v>61</v>
      </c>
      <c r="T77" s="211">
        <v>93</v>
      </c>
      <c r="U77" s="211">
        <v>94</v>
      </c>
      <c r="V77" s="151"/>
    </row>
    <row r="78" spans="2:24" ht="11.1" customHeight="1">
      <c r="B78" s="51"/>
      <c r="C78" s="76"/>
      <c r="D78" s="76"/>
      <c r="E78" s="76"/>
      <c r="F78" s="76"/>
      <c r="G78" s="548" t="s">
        <v>145</v>
      </c>
      <c r="H78" s="548"/>
      <c r="I78" s="548"/>
      <c r="J78" s="548"/>
      <c r="K78" s="271"/>
      <c r="L78" s="162">
        <v>2238</v>
      </c>
      <c r="M78" s="162">
        <v>2354</v>
      </c>
      <c r="N78" s="211">
        <v>79</v>
      </c>
      <c r="O78" s="211">
        <v>81</v>
      </c>
      <c r="P78" s="211">
        <v>71</v>
      </c>
      <c r="Q78" s="211">
        <v>76</v>
      </c>
      <c r="R78" s="211">
        <v>93</v>
      </c>
      <c r="S78" s="211">
        <v>79</v>
      </c>
      <c r="T78" s="211">
        <v>102</v>
      </c>
      <c r="U78" s="211">
        <v>89</v>
      </c>
      <c r="V78" s="151"/>
    </row>
    <row r="79" spans="2:24" ht="11.1" customHeight="1">
      <c r="B79" s="51"/>
      <c r="C79" s="76"/>
      <c r="D79" s="76"/>
      <c r="E79" s="76"/>
      <c r="F79" s="76"/>
      <c r="G79" s="548" t="s">
        <v>148</v>
      </c>
      <c r="H79" s="548"/>
      <c r="I79" s="548"/>
      <c r="J79" s="548"/>
      <c r="K79" s="271"/>
      <c r="L79" s="162">
        <v>2034</v>
      </c>
      <c r="M79" s="162">
        <v>2089</v>
      </c>
      <c r="N79" s="211">
        <v>63</v>
      </c>
      <c r="O79" s="211">
        <v>70</v>
      </c>
      <c r="P79" s="211">
        <v>75</v>
      </c>
      <c r="Q79" s="211">
        <v>62</v>
      </c>
      <c r="R79" s="211">
        <v>62</v>
      </c>
      <c r="S79" s="211">
        <v>61</v>
      </c>
      <c r="T79" s="211">
        <v>71</v>
      </c>
      <c r="U79" s="211">
        <v>97</v>
      </c>
      <c r="V79" s="151"/>
    </row>
    <row r="80" spans="2:24" ht="7.15" customHeight="1">
      <c r="B80" s="51"/>
      <c r="C80" s="51"/>
      <c r="D80" s="51"/>
      <c r="E80" s="51"/>
      <c r="F80" s="51"/>
      <c r="G80" s="51"/>
      <c r="H80" s="51"/>
      <c r="I80" s="51"/>
      <c r="J80" s="51"/>
      <c r="K80" s="82"/>
      <c r="L80" s="205"/>
      <c r="M80" s="205"/>
      <c r="N80" s="210"/>
      <c r="O80" s="210"/>
      <c r="P80" s="210"/>
      <c r="Q80" s="210"/>
      <c r="R80" s="210"/>
      <c r="S80" s="210"/>
      <c r="T80" s="210"/>
      <c r="U80" s="210"/>
      <c r="V80" s="151"/>
    </row>
    <row r="81" spans="2:24" s="66" customFormat="1" ht="11.1" customHeight="1">
      <c r="B81" s="72"/>
      <c r="C81" s="550" t="s">
        <v>184</v>
      </c>
      <c r="D81" s="550"/>
      <c r="E81" s="550"/>
      <c r="F81" s="550"/>
      <c r="G81" s="550"/>
      <c r="H81" s="550"/>
      <c r="I81" s="550"/>
      <c r="J81" s="550"/>
      <c r="K81" s="267"/>
      <c r="L81" s="205">
        <v>1034</v>
      </c>
      <c r="M81" s="205">
        <v>1075</v>
      </c>
      <c r="N81" s="210">
        <v>45</v>
      </c>
      <c r="O81" s="210">
        <v>47</v>
      </c>
      <c r="P81" s="210">
        <v>39</v>
      </c>
      <c r="Q81" s="210">
        <v>38</v>
      </c>
      <c r="R81" s="210">
        <v>42</v>
      </c>
      <c r="S81" s="210">
        <v>30</v>
      </c>
      <c r="T81" s="210">
        <v>45</v>
      </c>
      <c r="U81" s="210">
        <v>46</v>
      </c>
      <c r="V81" s="155"/>
      <c r="X81" s="184"/>
    </row>
    <row r="82" spans="2:24" ht="5.25" customHeight="1">
      <c r="B82" s="57"/>
      <c r="C82" s="57"/>
      <c r="D82" s="57"/>
      <c r="E82" s="57"/>
      <c r="F82" s="57"/>
      <c r="G82" s="57"/>
      <c r="H82" s="57"/>
      <c r="I82" s="57"/>
      <c r="J82" s="57"/>
      <c r="K82" s="99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4"/>
    </row>
    <row r="83" spans="2:24" ht="11.1" customHeight="1"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</row>
  </sheetData>
  <mergeCells count="70">
    <mergeCell ref="G17:J17"/>
    <mergeCell ref="A1:L2"/>
    <mergeCell ref="B5:U5"/>
    <mergeCell ref="B6:U6"/>
    <mergeCell ref="B8:K9"/>
    <mergeCell ref="L8:M8"/>
    <mergeCell ref="N8:O8"/>
    <mergeCell ref="P8:Q8"/>
    <mergeCell ref="R8:S8"/>
    <mergeCell ref="T8:U8"/>
    <mergeCell ref="C11:J11"/>
    <mergeCell ref="G12:J12"/>
    <mergeCell ref="G13:J13"/>
    <mergeCell ref="G14:J14"/>
    <mergeCell ref="C16:J16"/>
    <mergeCell ref="G31:J31"/>
    <mergeCell ref="G18:J18"/>
    <mergeCell ref="G19:J19"/>
    <mergeCell ref="G20:J20"/>
    <mergeCell ref="C22:J22"/>
    <mergeCell ref="G23:J23"/>
    <mergeCell ref="G24:J24"/>
    <mergeCell ref="G25:J25"/>
    <mergeCell ref="G26:J26"/>
    <mergeCell ref="C28:J28"/>
    <mergeCell ref="G29:J29"/>
    <mergeCell ref="G30:J30"/>
    <mergeCell ref="G45:J45"/>
    <mergeCell ref="G32:J32"/>
    <mergeCell ref="G33:J33"/>
    <mergeCell ref="C35:J35"/>
    <mergeCell ref="G36:J36"/>
    <mergeCell ref="G37:J37"/>
    <mergeCell ref="G38:J38"/>
    <mergeCell ref="G39:J39"/>
    <mergeCell ref="G40:J40"/>
    <mergeCell ref="C42:J42"/>
    <mergeCell ref="G43:J43"/>
    <mergeCell ref="G44:J44"/>
    <mergeCell ref="G59:J59"/>
    <mergeCell ref="G46:J46"/>
    <mergeCell ref="G47:J47"/>
    <mergeCell ref="G48:J48"/>
    <mergeCell ref="C50:J50"/>
    <mergeCell ref="G51:J51"/>
    <mergeCell ref="G52:J52"/>
    <mergeCell ref="G53:J53"/>
    <mergeCell ref="C55:J55"/>
    <mergeCell ref="G56:J56"/>
    <mergeCell ref="G57:J57"/>
    <mergeCell ref="G58:J58"/>
    <mergeCell ref="G72:J72"/>
    <mergeCell ref="G60:J60"/>
    <mergeCell ref="G61:J61"/>
    <mergeCell ref="G62:J62"/>
    <mergeCell ref="G63:J63"/>
    <mergeCell ref="C65:J65"/>
    <mergeCell ref="G66:J66"/>
    <mergeCell ref="G67:J67"/>
    <mergeCell ref="G68:J68"/>
    <mergeCell ref="G69:J69"/>
    <mergeCell ref="G70:J70"/>
    <mergeCell ref="G71:J71"/>
    <mergeCell ref="C81:J81"/>
    <mergeCell ref="G73:J73"/>
    <mergeCell ref="C75:J75"/>
    <mergeCell ref="G76:J76"/>
    <mergeCell ref="G77:J77"/>
    <mergeCell ref="G78:J78"/>
    <mergeCell ref="G79:J7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3"/>
  <sheetViews>
    <sheetView view="pageBreakPreview" zoomScaleNormal="100" zoomScaleSheetLayoutView="100" workbookViewId="0"/>
  </sheetViews>
  <sheetFormatPr defaultRowHeight="11.25"/>
  <cols>
    <col min="1" max="1" width="1" style="46" customWidth="1"/>
    <col min="2" max="13" width="6.875" style="46" customWidth="1"/>
    <col min="14" max="24" width="1.625" style="46" customWidth="1"/>
    <col min="25" max="16384" width="9" style="46"/>
  </cols>
  <sheetData>
    <row r="1" spans="1:63" customFormat="1" ht="13.5" customHeight="1">
      <c r="M1" s="470">
        <f>'34'!A1+1</f>
        <v>35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"/>
      <c r="Z1" s="46"/>
      <c r="AA1" s="46"/>
      <c r="AB1" s="46"/>
      <c r="AI1" s="18"/>
      <c r="AJ1" s="18"/>
      <c r="AK1" s="18"/>
      <c r="AL1" s="18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customFormat="1" ht="13.5" customHeight="1"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"/>
      <c r="Z2" s="46"/>
      <c r="AA2" s="46"/>
      <c r="AB2" s="46"/>
      <c r="AI2" s="18"/>
      <c r="AJ2" s="18"/>
      <c r="AK2" s="18"/>
      <c r="AL2" s="18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ht="11.1" customHeight="1"/>
    <row r="4" spans="1:63" ht="11.1" customHeight="1"/>
    <row r="5" spans="1:63" s="179" customFormat="1" ht="18" customHeight="1">
      <c r="A5" s="209"/>
      <c r="B5" s="650" t="s">
        <v>525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</row>
    <row r="6" spans="1:63" s="177" customFormat="1" ht="12.95" customHeight="1">
      <c r="A6" s="199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199"/>
      <c r="Y6" s="46"/>
      <c r="Z6" s="46"/>
    </row>
    <row r="7" spans="1:63" ht="11.1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63" ht="15" customHeight="1">
      <c r="B8" s="559" t="s">
        <v>238</v>
      </c>
      <c r="C8" s="560"/>
      <c r="D8" s="560" t="s">
        <v>239</v>
      </c>
      <c r="E8" s="560"/>
      <c r="F8" s="560" t="s">
        <v>240</v>
      </c>
      <c r="G8" s="560"/>
      <c r="H8" s="560" t="s">
        <v>241</v>
      </c>
      <c r="I8" s="560"/>
      <c r="J8" s="560" t="s">
        <v>242</v>
      </c>
      <c r="K8" s="560"/>
      <c r="L8" s="560" t="s">
        <v>243</v>
      </c>
      <c r="M8" s="560"/>
      <c r="N8" s="560" t="s">
        <v>126</v>
      </c>
      <c r="O8" s="560"/>
      <c r="P8" s="560"/>
      <c r="Q8" s="560"/>
      <c r="R8" s="560"/>
      <c r="S8" s="560"/>
      <c r="T8" s="560"/>
      <c r="U8" s="560"/>
      <c r="V8" s="560"/>
      <c r="W8" s="564"/>
      <c r="X8" s="51"/>
    </row>
    <row r="9" spans="1:63" ht="15" customHeight="1">
      <c r="B9" s="288" t="s">
        <v>2</v>
      </c>
      <c r="C9" s="289" t="s">
        <v>3</v>
      </c>
      <c r="D9" s="289" t="s">
        <v>2</v>
      </c>
      <c r="E9" s="289" t="s">
        <v>3</v>
      </c>
      <c r="F9" s="289" t="s">
        <v>2</v>
      </c>
      <c r="G9" s="289" t="s">
        <v>3</v>
      </c>
      <c r="H9" s="289" t="s">
        <v>2</v>
      </c>
      <c r="I9" s="289" t="s">
        <v>3</v>
      </c>
      <c r="J9" s="289" t="s">
        <v>2</v>
      </c>
      <c r="K9" s="289" t="s">
        <v>3</v>
      </c>
      <c r="L9" s="289" t="s">
        <v>2</v>
      </c>
      <c r="M9" s="289" t="s">
        <v>3</v>
      </c>
      <c r="N9" s="562"/>
      <c r="O9" s="562"/>
      <c r="P9" s="562"/>
      <c r="Q9" s="562"/>
      <c r="R9" s="562"/>
      <c r="S9" s="562"/>
      <c r="T9" s="562"/>
      <c r="U9" s="562"/>
      <c r="V9" s="562"/>
      <c r="W9" s="652"/>
      <c r="X9" s="51"/>
    </row>
    <row r="10" spans="1:63" ht="5.25" customHeight="1">
      <c r="N10" s="290"/>
      <c r="O10" s="51"/>
      <c r="P10" s="51"/>
      <c r="Q10" s="51"/>
      <c r="R10" s="51"/>
      <c r="S10" s="51"/>
      <c r="T10" s="51"/>
      <c r="U10" s="51"/>
      <c r="V10" s="51"/>
      <c r="W10" s="51"/>
    </row>
    <row r="11" spans="1:63" s="66" customFormat="1" ht="11.1" customHeight="1">
      <c r="A11" s="216"/>
      <c r="B11" s="205">
        <v>386</v>
      </c>
      <c r="C11" s="205">
        <v>395</v>
      </c>
      <c r="D11" s="205">
        <v>451</v>
      </c>
      <c r="E11" s="205">
        <v>410</v>
      </c>
      <c r="F11" s="205">
        <v>567</v>
      </c>
      <c r="G11" s="205">
        <v>447</v>
      </c>
      <c r="H11" s="205">
        <v>525</v>
      </c>
      <c r="I11" s="205">
        <v>474</v>
      </c>
      <c r="J11" s="205">
        <v>566</v>
      </c>
      <c r="K11" s="205">
        <v>541</v>
      </c>
      <c r="L11" s="205">
        <v>499</v>
      </c>
      <c r="M11" s="205">
        <v>493</v>
      </c>
      <c r="N11" s="291"/>
      <c r="O11" s="550" t="s">
        <v>174</v>
      </c>
      <c r="P11" s="550"/>
      <c r="Q11" s="550"/>
      <c r="R11" s="550"/>
      <c r="S11" s="550"/>
      <c r="T11" s="550"/>
      <c r="U11" s="550"/>
      <c r="V11" s="550"/>
      <c r="W11" s="67"/>
      <c r="X11" s="155"/>
    </row>
    <row r="12" spans="1:63" ht="11.1" customHeight="1">
      <c r="A12" s="214"/>
      <c r="B12" s="162">
        <v>110</v>
      </c>
      <c r="C12" s="162">
        <v>110</v>
      </c>
      <c r="D12" s="162">
        <v>123</v>
      </c>
      <c r="E12" s="162">
        <v>110</v>
      </c>
      <c r="F12" s="162">
        <v>167</v>
      </c>
      <c r="G12" s="162">
        <v>123</v>
      </c>
      <c r="H12" s="162">
        <v>165</v>
      </c>
      <c r="I12" s="162">
        <v>172</v>
      </c>
      <c r="J12" s="162">
        <v>198</v>
      </c>
      <c r="K12" s="162">
        <v>186</v>
      </c>
      <c r="L12" s="162">
        <v>163</v>
      </c>
      <c r="M12" s="162">
        <v>153</v>
      </c>
      <c r="N12" s="79"/>
      <c r="O12" s="76"/>
      <c r="P12" s="76"/>
      <c r="Q12" s="76"/>
      <c r="R12" s="76"/>
      <c r="S12" s="548" t="s">
        <v>140</v>
      </c>
      <c r="T12" s="548"/>
      <c r="U12" s="548"/>
      <c r="V12" s="548"/>
      <c r="W12" s="76"/>
      <c r="X12" s="151"/>
    </row>
    <row r="13" spans="1:63" ht="11.1" customHeight="1">
      <c r="A13" s="214"/>
      <c r="B13" s="162">
        <v>155</v>
      </c>
      <c r="C13" s="162">
        <v>146</v>
      </c>
      <c r="D13" s="162">
        <v>173</v>
      </c>
      <c r="E13" s="162">
        <v>133</v>
      </c>
      <c r="F13" s="162">
        <v>194</v>
      </c>
      <c r="G13" s="162">
        <v>137</v>
      </c>
      <c r="H13" s="162">
        <v>156</v>
      </c>
      <c r="I13" s="162">
        <v>140</v>
      </c>
      <c r="J13" s="162">
        <v>193</v>
      </c>
      <c r="K13" s="162">
        <v>175</v>
      </c>
      <c r="L13" s="162">
        <v>150</v>
      </c>
      <c r="M13" s="162">
        <v>154</v>
      </c>
      <c r="N13" s="79"/>
      <c r="O13" s="76"/>
      <c r="P13" s="76"/>
      <c r="Q13" s="76"/>
      <c r="R13" s="76"/>
      <c r="S13" s="548" t="s">
        <v>141</v>
      </c>
      <c r="T13" s="548"/>
      <c r="U13" s="548"/>
      <c r="V13" s="548"/>
      <c r="W13" s="76"/>
      <c r="X13" s="151"/>
    </row>
    <row r="14" spans="1:63" ht="11.1" customHeight="1">
      <c r="A14" s="214"/>
      <c r="B14" s="162">
        <v>121</v>
      </c>
      <c r="C14" s="162">
        <v>139</v>
      </c>
      <c r="D14" s="162">
        <v>155</v>
      </c>
      <c r="E14" s="162">
        <v>167</v>
      </c>
      <c r="F14" s="162">
        <v>206</v>
      </c>
      <c r="G14" s="162">
        <v>187</v>
      </c>
      <c r="H14" s="162">
        <v>204</v>
      </c>
      <c r="I14" s="162">
        <v>162</v>
      </c>
      <c r="J14" s="162">
        <v>175</v>
      </c>
      <c r="K14" s="162">
        <v>180</v>
      </c>
      <c r="L14" s="162">
        <v>186</v>
      </c>
      <c r="M14" s="162">
        <v>186</v>
      </c>
      <c r="N14" s="79"/>
      <c r="O14" s="76"/>
      <c r="P14" s="76"/>
      <c r="Q14" s="76"/>
      <c r="R14" s="76"/>
      <c r="S14" s="548" t="s">
        <v>145</v>
      </c>
      <c r="T14" s="548"/>
      <c r="U14" s="548"/>
      <c r="V14" s="548"/>
      <c r="W14" s="76"/>
      <c r="X14" s="151"/>
    </row>
    <row r="15" spans="1:63" ht="7.35" customHeight="1">
      <c r="A15" s="21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79"/>
      <c r="O15" s="76"/>
      <c r="P15" s="76"/>
      <c r="Q15" s="76"/>
      <c r="R15" s="76"/>
      <c r="S15" s="76"/>
      <c r="T15" s="76"/>
      <c r="U15" s="76"/>
      <c r="V15" s="76"/>
      <c r="W15" s="76"/>
      <c r="X15" s="151"/>
    </row>
    <row r="16" spans="1:63" s="66" customFormat="1" ht="11.1" customHeight="1">
      <c r="A16" s="216"/>
      <c r="B16" s="205">
        <v>272</v>
      </c>
      <c r="C16" s="205">
        <v>295</v>
      </c>
      <c r="D16" s="205">
        <v>338</v>
      </c>
      <c r="E16" s="205">
        <v>310</v>
      </c>
      <c r="F16" s="205">
        <v>389</v>
      </c>
      <c r="G16" s="205">
        <v>380</v>
      </c>
      <c r="H16" s="205">
        <v>577</v>
      </c>
      <c r="I16" s="205">
        <v>495</v>
      </c>
      <c r="J16" s="205">
        <v>620</v>
      </c>
      <c r="K16" s="205">
        <v>577</v>
      </c>
      <c r="L16" s="205">
        <v>521</v>
      </c>
      <c r="M16" s="205">
        <v>450</v>
      </c>
      <c r="N16" s="291"/>
      <c r="O16" s="550" t="s">
        <v>175</v>
      </c>
      <c r="P16" s="550"/>
      <c r="Q16" s="550"/>
      <c r="R16" s="550"/>
      <c r="S16" s="550"/>
      <c r="T16" s="550"/>
      <c r="U16" s="550"/>
      <c r="V16" s="550"/>
      <c r="W16" s="67"/>
      <c r="X16" s="155"/>
    </row>
    <row r="17" spans="1:24" ht="11.1" customHeight="1">
      <c r="A17" s="214"/>
      <c r="B17" s="162">
        <v>88</v>
      </c>
      <c r="C17" s="162">
        <v>82</v>
      </c>
      <c r="D17" s="162">
        <v>86</v>
      </c>
      <c r="E17" s="162">
        <v>85</v>
      </c>
      <c r="F17" s="162">
        <v>105</v>
      </c>
      <c r="G17" s="162">
        <v>112</v>
      </c>
      <c r="H17" s="162">
        <v>153</v>
      </c>
      <c r="I17" s="162">
        <v>135</v>
      </c>
      <c r="J17" s="162">
        <v>183</v>
      </c>
      <c r="K17" s="162">
        <v>178</v>
      </c>
      <c r="L17" s="162">
        <v>152</v>
      </c>
      <c r="M17" s="162">
        <v>130</v>
      </c>
      <c r="N17" s="79"/>
      <c r="O17" s="76"/>
      <c r="P17" s="76"/>
      <c r="Q17" s="76"/>
      <c r="R17" s="76"/>
      <c r="S17" s="548" t="s">
        <v>140</v>
      </c>
      <c r="T17" s="548"/>
      <c r="U17" s="548"/>
      <c r="V17" s="548"/>
      <c r="W17" s="76"/>
      <c r="X17" s="151"/>
    </row>
    <row r="18" spans="1:24" ht="11.1" customHeight="1">
      <c r="A18" s="214"/>
      <c r="B18" s="162">
        <v>40</v>
      </c>
      <c r="C18" s="162">
        <v>60</v>
      </c>
      <c r="D18" s="162">
        <v>72</v>
      </c>
      <c r="E18" s="162">
        <v>64</v>
      </c>
      <c r="F18" s="162">
        <v>87</v>
      </c>
      <c r="G18" s="162">
        <v>89</v>
      </c>
      <c r="H18" s="162">
        <v>120</v>
      </c>
      <c r="I18" s="162">
        <v>96</v>
      </c>
      <c r="J18" s="162">
        <v>102</v>
      </c>
      <c r="K18" s="162">
        <v>87</v>
      </c>
      <c r="L18" s="162">
        <v>84</v>
      </c>
      <c r="M18" s="162">
        <v>66</v>
      </c>
      <c r="N18" s="79"/>
      <c r="O18" s="76"/>
      <c r="P18" s="76"/>
      <c r="Q18" s="76"/>
      <c r="R18" s="76"/>
      <c r="S18" s="548" t="s">
        <v>141</v>
      </c>
      <c r="T18" s="548"/>
      <c r="U18" s="548"/>
      <c r="V18" s="548"/>
      <c r="W18" s="76"/>
      <c r="X18" s="151"/>
    </row>
    <row r="19" spans="1:24" ht="11.1" customHeight="1">
      <c r="A19" s="214"/>
      <c r="B19" s="162">
        <v>71</v>
      </c>
      <c r="C19" s="162">
        <v>88</v>
      </c>
      <c r="D19" s="162">
        <v>114</v>
      </c>
      <c r="E19" s="162">
        <v>100</v>
      </c>
      <c r="F19" s="162">
        <v>102</v>
      </c>
      <c r="G19" s="162">
        <v>85</v>
      </c>
      <c r="H19" s="162">
        <v>172</v>
      </c>
      <c r="I19" s="162">
        <v>147</v>
      </c>
      <c r="J19" s="162">
        <v>182</v>
      </c>
      <c r="K19" s="162">
        <v>183</v>
      </c>
      <c r="L19" s="162">
        <v>155</v>
      </c>
      <c r="M19" s="162">
        <v>126</v>
      </c>
      <c r="N19" s="79"/>
      <c r="O19" s="76"/>
      <c r="P19" s="76"/>
      <c r="Q19" s="76"/>
      <c r="R19" s="76"/>
      <c r="S19" s="548" t="s">
        <v>145</v>
      </c>
      <c r="T19" s="548"/>
      <c r="U19" s="548"/>
      <c r="V19" s="548"/>
      <c r="W19" s="76"/>
      <c r="X19" s="151"/>
    </row>
    <row r="20" spans="1:24" ht="11.1" customHeight="1">
      <c r="A20" s="214"/>
      <c r="B20" s="162">
        <v>73</v>
      </c>
      <c r="C20" s="162">
        <v>65</v>
      </c>
      <c r="D20" s="162">
        <v>66</v>
      </c>
      <c r="E20" s="162">
        <v>61</v>
      </c>
      <c r="F20" s="162">
        <v>95</v>
      </c>
      <c r="G20" s="162">
        <v>94</v>
      </c>
      <c r="H20" s="162">
        <v>132</v>
      </c>
      <c r="I20" s="162">
        <v>117</v>
      </c>
      <c r="J20" s="162">
        <v>153</v>
      </c>
      <c r="K20" s="162">
        <v>129</v>
      </c>
      <c r="L20" s="162">
        <v>130</v>
      </c>
      <c r="M20" s="162">
        <v>128</v>
      </c>
      <c r="N20" s="79"/>
      <c r="O20" s="76"/>
      <c r="P20" s="76"/>
      <c r="Q20" s="76"/>
      <c r="R20" s="76"/>
      <c r="S20" s="548" t="s">
        <v>148</v>
      </c>
      <c r="T20" s="548"/>
      <c r="U20" s="548"/>
      <c r="V20" s="548"/>
      <c r="W20" s="76"/>
      <c r="X20" s="151"/>
    </row>
    <row r="21" spans="1:24" ht="7.35" customHeight="1">
      <c r="A21" s="21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79"/>
      <c r="O21" s="76"/>
      <c r="P21" s="76"/>
      <c r="Q21" s="76"/>
      <c r="R21" s="76"/>
      <c r="S21" s="76"/>
      <c r="T21" s="76"/>
      <c r="U21" s="76"/>
      <c r="V21" s="76"/>
      <c r="W21" s="76"/>
      <c r="X21" s="151"/>
    </row>
    <row r="22" spans="1:24" s="66" customFormat="1" ht="11.1" customHeight="1">
      <c r="A22" s="216"/>
      <c r="B22" s="205">
        <v>418</v>
      </c>
      <c r="C22" s="205">
        <v>402</v>
      </c>
      <c r="D22" s="205">
        <v>504</v>
      </c>
      <c r="E22" s="205">
        <v>531</v>
      </c>
      <c r="F22" s="205">
        <v>543</v>
      </c>
      <c r="G22" s="205">
        <v>520</v>
      </c>
      <c r="H22" s="205">
        <v>603</v>
      </c>
      <c r="I22" s="205">
        <v>605</v>
      </c>
      <c r="J22" s="205">
        <v>671</v>
      </c>
      <c r="K22" s="205">
        <v>611</v>
      </c>
      <c r="L22" s="205">
        <v>574</v>
      </c>
      <c r="M22" s="205">
        <v>556</v>
      </c>
      <c r="N22" s="291"/>
      <c r="O22" s="550" t="s">
        <v>176</v>
      </c>
      <c r="P22" s="550"/>
      <c r="Q22" s="550"/>
      <c r="R22" s="550"/>
      <c r="S22" s="550"/>
      <c r="T22" s="550"/>
      <c r="U22" s="550"/>
      <c r="V22" s="550"/>
      <c r="W22" s="67"/>
      <c r="X22" s="155"/>
    </row>
    <row r="23" spans="1:24" ht="11.1" customHeight="1">
      <c r="A23" s="214"/>
      <c r="B23" s="162">
        <v>103</v>
      </c>
      <c r="C23" s="162">
        <v>64</v>
      </c>
      <c r="D23" s="162">
        <v>100</v>
      </c>
      <c r="E23" s="162">
        <v>88</v>
      </c>
      <c r="F23" s="162">
        <v>109</v>
      </c>
      <c r="G23" s="162">
        <v>101</v>
      </c>
      <c r="H23" s="162">
        <v>106</v>
      </c>
      <c r="I23" s="162">
        <v>139</v>
      </c>
      <c r="J23" s="162">
        <v>139</v>
      </c>
      <c r="K23" s="162">
        <v>130</v>
      </c>
      <c r="L23" s="162">
        <v>134</v>
      </c>
      <c r="M23" s="162">
        <v>121</v>
      </c>
      <c r="N23" s="79"/>
      <c r="O23" s="76"/>
      <c r="P23" s="76"/>
      <c r="Q23" s="76"/>
      <c r="R23" s="76"/>
      <c r="S23" s="548" t="s">
        <v>140</v>
      </c>
      <c r="T23" s="548"/>
      <c r="U23" s="548"/>
      <c r="V23" s="548"/>
      <c r="W23" s="76"/>
      <c r="X23" s="151"/>
    </row>
    <row r="24" spans="1:24" ht="11.1" customHeight="1">
      <c r="A24" s="214"/>
      <c r="B24" s="162">
        <v>105</v>
      </c>
      <c r="C24" s="162">
        <v>104</v>
      </c>
      <c r="D24" s="162">
        <v>135</v>
      </c>
      <c r="E24" s="162">
        <v>135</v>
      </c>
      <c r="F24" s="162">
        <v>148</v>
      </c>
      <c r="G24" s="162">
        <v>135</v>
      </c>
      <c r="H24" s="162">
        <v>172</v>
      </c>
      <c r="I24" s="162">
        <v>128</v>
      </c>
      <c r="J24" s="162">
        <v>184</v>
      </c>
      <c r="K24" s="162">
        <v>157</v>
      </c>
      <c r="L24" s="162">
        <v>161</v>
      </c>
      <c r="M24" s="162">
        <v>158</v>
      </c>
      <c r="N24" s="79"/>
      <c r="O24" s="76"/>
      <c r="P24" s="76"/>
      <c r="Q24" s="76"/>
      <c r="R24" s="76"/>
      <c r="S24" s="548" t="s">
        <v>141</v>
      </c>
      <c r="T24" s="548"/>
      <c r="U24" s="548"/>
      <c r="V24" s="548"/>
      <c r="W24" s="76"/>
      <c r="X24" s="151"/>
    </row>
    <row r="25" spans="1:24" ht="11.1" customHeight="1">
      <c r="A25" s="214"/>
      <c r="B25" s="162">
        <v>112</v>
      </c>
      <c r="C25" s="162">
        <v>129</v>
      </c>
      <c r="D25" s="162">
        <v>162</v>
      </c>
      <c r="E25" s="162">
        <v>170</v>
      </c>
      <c r="F25" s="162">
        <v>147</v>
      </c>
      <c r="G25" s="162">
        <v>148</v>
      </c>
      <c r="H25" s="162">
        <v>149</v>
      </c>
      <c r="I25" s="162">
        <v>156</v>
      </c>
      <c r="J25" s="162">
        <v>167</v>
      </c>
      <c r="K25" s="162">
        <v>164</v>
      </c>
      <c r="L25" s="162">
        <v>124</v>
      </c>
      <c r="M25" s="162">
        <v>136</v>
      </c>
      <c r="N25" s="79"/>
      <c r="O25" s="76"/>
      <c r="P25" s="76"/>
      <c r="Q25" s="76"/>
      <c r="R25" s="76"/>
      <c r="S25" s="548" t="s">
        <v>145</v>
      </c>
      <c r="T25" s="548"/>
      <c r="U25" s="548"/>
      <c r="V25" s="548"/>
      <c r="W25" s="76"/>
      <c r="X25" s="151"/>
    </row>
    <row r="26" spans="1:24" ht="11.1" customHeight="1">
      <c r="A26" s="214"/>
      <c r="B26" s="162">
        <v>98</v>
      </c>
      <c r="C26" s="162">
        <v>105</v>
      </c>
      <c r="D26" s="162">
        <v>107</v>
      </c>
      <c r="E26" s="162">
        <v>138</v>
      </c>
      <c r="F26" s="162">
        <v>139</v>
      </c>
      <c r="G26" s="162">
        <v>136</v>
      </c>
      <c r="H26" s="162">
        <v>176</v>
      </c>
      <c r="I26" s="162">
        <v>182</v>
      </c>
      <c r="J26" s="162">
        <v>181</v>
      </c>
      <c r="K26" s="162">
        <v>160</v>
      </c>
      <c r="L26" s="162">
        <v>155</v>
      </c>
      <c r="M26" s="162">
        <v>141</v>
      </c>
      <c r="N26" s="79"/>
      <c r="O26" s="76"/>
      <c r="P26" s="76"/>
      <c r="Q26" s="76"/>
      <c r="R26" s="76"/>
      <c r="S26" s="548" t="s">
        <v>148</v>
      </c>
      <c r="T26" s="548"/>
      <c r="U26" s="548"/>
      <c r="V26" s="548"/>
      <c r="W26" s="76"/>
      <c r="X26" s="151"/>
    </row>
    <row r="27" spans="1:24" ht="7.35" customHeight="1">
      <c r="A27" s="21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79"/>
      <c r="O27" s="76"/>
      <c r="P27" s="76"/>
      <c r="Q27" s="76"/>
      <c r="R27" s="76"/>
      <c r="S27" s="76"/>
      <c r="T27" s="76"/>
      <c r="U27" s="76"/>
      <c r="V27" s="76"/>
      <c r="W27" s="76"/>
      <c r="X27" s="151"/>
    </row>
    <row r="28" spans="1:24" s="66" customFormat="1" ht="11.1" customHeight="1">
      <c r="A28" s="216"/>
      <c r="B28" s="205">
        <v>306</v>
      </c>
      <c r="C28" s="205">
        <v>322</v>
      </c>
      <c r="D28" s="205">
        <v>414</v>
      </c>
      <c r="E28" s="205">
        <v>393</v>
      </c>
      <c r="F28" s="205">
        <v>433</v>
      </c>
      <c r="G28" s="205">
        <v>399</v>
      </c>
      <c r="H28" s="205">
        <v>522</v>
      </c>
      <c r="I28" s="205">
        <v>403</v>
      </c>
      <c r="J28" s="205">
        <v>474</v>
      </c>
      <c r="K28" s="205">
        <v>472</v>
      </c>
      <c r="L28" s="205">
        <v>478</v>
      </c>
      <c r="M28" s="205">
        <v>403</v>
      </c>
      <c r="N28" s="291"/>
      <c r="O28" s="550" t="s">
        <v>177</v>
      </c>
      <c r="P28" s="550"/>
      <c r="Q28" s="550"/>
      <c r="R28" s="550"/>
      <c r="S28" s="550"/>
      <c r="T28" s="550"/>
      <c r="U28" s="550"/>
      <c r="V28" s="550"/>
      <c r="W28" s="67"/>
      <c r="X28" s="155"/>
    </row>
    <row r="29" spans="1:24" ht="11.1" customHeight="1">
      <c r="A29" s="214"/>
      <c r="B29" s="162">
        <v>61</v>
      </c>
      <c r="C29" s="162">
        <v>73</v>
      </c>
      <c r="D29" s="162">
        <v>89</v>
      </c>
      <c r="E29" s="162">
        <v>82</v>
      </c>
      <c r="F29" s="162">
        <v>91</v>
      </c>
      <c r="G29" s="162">
        <v>89</v>
      </c>
      <c r="H29" s="162">
        <v>123</v>
      </c>
      <c r="I29" s="162">
        <v>91</v>
      </c>
      <c r="J29" s="162">
        <v>106</v>
      </c>
      <c r="K29" s="162">
        <v>102</v>
      </c>
      <c r="L29" s="162">
        <v>90</v>
      </c>
      <c r="M29" s="162">
        <v>72</v>
      </c>
      <c r="N29" s="79"/>
      <c r="O29" s="76"/>
      <c r="P29" s="76"/>
      <c r="Q29" s="76"/>
      <c r="R29" s="76"/>
      <c r="S29" s="548" t="s">
        <v>140</v>
      </c>
      <c r="T29" s="548"/>
      <c r="U29" s="548"/>
      <c r="V29" s="548"/>
      <c r="W29" s="76"/>
      <c r="X29" s="151"/>
    </row>
    <row r="30" spans="1:24" ht="11.1" customHeight="1">
      <c r="A30" s="214"/>
      <c r="B30" s="162">
        <v>63</v>
      </c>
      <c r="C30" s="162">
        <v>51</v>
      </c>
      <c r="D30" s="162">
        <v>66</v>
      </c>
      <c r="E30" s="162">
        <v>52</v>
      </c>
      <c r="F30" s="162">
        <v>63</v>
      </c>
      <c r="G30" s="162">
        <v>72</v>
      </c>
      <c r="H30" s="162">
        <v>67</v>
      </c>
      <c r="I30" s="162">
        <v>65</v>
      </c>
      <c r="J30" s="162">
        <v>65</v>
      </c>
      <c r="K30" s="162">
        <v>59</v>
      </c>
      <c r="L30" s="162">
        <v>75</v>
      </c>
      <c r="M30" s="162">
        <v>71</v>
      </c>
      <c r="N30" s="79"/>
      <c r="O30" s="76"/>
      <c r="P30" s="76"/>
      <c r="Q30" s="76"/>
      <c r="R30" s="76"/>
      <c r="S30" s="548" t="s">
        <v>141</v>
      </c>
      <c r="T30" s="548"/>
      <c r="U30" s="548"/>
      <c r="V30" s="548"/>
      <c r="W30" s="76"/>
      <c r="X30" s="151"/>
    </row>
    <row r="31" spans="1:24" ht="11.1" customHeight="1">
      <c r="A31" s="214"/>
      <c r="B31" s="162">
        <v>61</v>
      </c>
      <c r="C31" s="162">
        <v>75</v>
      </c>
      <c r="D31" s="162">
        <v>87</v>
      </c>
      <c r="E31" s="162">
        <v>104</v>
      </c>
      <c r="F31" s="162">
        <v>96</v>
      </c>
      <c r="G31" s="162">
        <v>89</v>
      </c>
      <c r="H31" s="162">
        <v>103</v>
      </c>
      <c r="I31" s="162">
        <v>72</v>
      </c>
      <c r="J31" s="162">
        <v>88</v>
      </c>
      <c r="K31" s="162">
        <v>89</v>
      </c>
      <c r="L31" s="162">
        <v>97</v>
      </c>
      <c r="M31" s="162">
        <v>75</v>
      </c>
      <c r="N31" s="79"/>
      <c r="O31" s="76"/>
      <c r="P31" s="76"/>
      <c r="Q31" s="76"/>
      <c r="R31" s="76"/>
      <c r="S31" s="548" t="s">
        <v>145</v>
      </c>
      <c r="T31" s="548"/>
      <c r="U31" s="548"/>
      <c r="V31" s="548"/>
      <c r="W31" s="76"/>
      <c r="X31" s="151"/>
    </row>
    <row r="32" spans="1:24" ht="11.1" customHeight="1">
      <c r="A32" s="214"/>
      <c r="B32" s="162">
        <v>89</v>
      </c>
      <c r="C32" s="162">
        <v>90</v>
      </c>
      <c r="D32" s="162">
        <v>109</v>
      </c>
      <c r="E32" s="162">
        <v>105</v>
      </c>
      <c r="F32" s="162">
        <v>124</v>
      </c>
      <c r="G32" s="162">
        <v>100</v>
      </c>
      <c r="H32" s="162">
        <v>149</v>
      </c>
      <c r="I32" s="162">
        <v>101</v>
      </c>
      <c r="J32" s="162">
        <v>145</v>
      </c>
      <c r="K32" s="162">
        <v>118</v>
      </c>
      <c r="L32" s="162">
        <v>113</v>
      </c>
      <c r="M32" s="162">
        <v>93</v>
      </c>
      <c r="N32" s="79"/>
      <c r="O32" s="76"/>
      <c r="P32" s="76"/>
      <c r="Q32" s="76"/>
      <c r="R32" s="76"/>
      <c r="S32" s="548" t="s">
        <v>148</v>
      </c>
      <c r="T32" s="548"/>
      <c r="U32" s="548"/>
      <c r="V32" s="548"/>
      <c r="W32" s="76"/>
      <c r="X32" s="151"/>
    </row>
    <row r="33" spans="1:24" ht="11.1" customHeight="1">
      <c r="A33" s="214"/>
      <c r="B33" s="162">
        <v>32</v>
      </c>
      <c r="C33" s="162">
        <v>33</v>
      </c>
      <c r="D33" s="162">
        <v>63</v>
      </c>
      <c r="E33" s="162">
        <v>50</v>
      </c>
      <c r="F33" s="162">
        <v>59</v>
      </c>
      <c r="G33" s="162">
        <v>49</v>
      </c>
      <c r="H33" s="162">
        <v>80</v>
      </c>
      <c r="I33" s="162">
        <v>74</v>
      </c>
      <c r="J33" s="162">
        <v>70</v>
      </c>
      <c r="K33" s="162">
        <v>104</v>
      </c>
      <c r="L33" s="162">
        <v>103</v>
      </c>
      <c r="M33" s="162">
        <v>92</v>
      </c>
      <c r="N33" s="79"/>
      <c r="O33" s="76"/>
      <c r="P33" s="76"/>
      <c r="Q33" s="76"/>
      <c r="R33" s="76"/>
      <c r="S33" s="548" t="s">
        <v>151</v>
      </c>
      <c r="T33" s="548"/>
      <c r="U33" s="548"/>
      <c r="V33" s="548"/>
      <c r="W33" s="76"/>
      <c r="X33" s="151"/>
    </row>
    <row r="34" spans="1:24" ht="7.35" customHeight="1">
      <c r="A34" s="21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79"/>
      <c r="O34" s="51"/>
      <c r="P34" s="51"/>
      <c r="Q34" s="51"/>
      <c r="R34" s="51"/>
      <c r="S34" s="51"/>
      <c r="T34" s="51"/>
      <c r="U34" s="51"/>
      <c r="V34" s="51"/>
      <c r="W34" s="51"/>
      <c r="X34" s="151"/>
    </row>
    <row r="35" spans="1:24" s="66" customFormat="1" ht="11.1" customHeight="1">
      <c r="A35" s="216"/>
      <c r="B35" s="205">
        <v>356</v>
      </c>
      <c r="C35" s="205">
        <v>387</v>
      </c>
      <c r="D35" s="205">
        <v>446</v>
      </c>
      <c r="E35" s="205">
        <v>488</v>
      </c>
      <c r="F35" s="205">
        <v>567</v>
      </c>
      <c r="G35" s="205">
        <v>580</v>
      </c>
      <c r="H35" s="205">
        <v>724</v>
      </c>
      <c r="I35" s="205">
        <v>697</v>
      </c>
      <c r="J35" s="205">
        <v>662</v>
      </c>
      <c r="K35" s="205">
        <v>657</v>
      </c>
      <c r="L35" s="205">
        <v>534</v>
      </c>
      <c r="M35" s="205">
        <v>511</v>
      </c>
      <c r="N35" s="291"/>
      <c r="O35" s="550" t="s">
        <v>178</v>
      </c>
      <c r="P35" s="550"/>
      <c r="Q35" s="550"/>
      <c r="R35" s="550"/>
      <c r="S35" s="550"/>
      <c r="T35" s="550"/>
      <c r="U35" s="550"/>
      <c r="V35" s="550"/>
      <c r="W35" s="67"/>
      <c r="X35" s="155"/>
    </row>
    <row r="36" spans="1:24" ht="11.1" customHeight="1">
      <c r="A36" s="214"/>
      <c r="B36" s="162">
        <v>85</v>
      </c>
      <c r="C36" s="162">
        <v>109</v>
      </c>
      <c r="D36" s="162">
        <v>110</v>
      </c>
      <c r="E36" s="162">
        <v>131</v>
      </c>
      <c r="F36" s="162">
        <v>138</v>
      </c>
      <c r="G36" s="162">
        <v>153</v>
      </c>
      <c r="H36" s="162">
        <v>176</v>
      </c>
      <c r="I36" s="162">
        <v>185</v>
      </c>
      <c r="J36" s="162">
        <v>148</v>
      </c>
      <c r="K36" s="162">
        <v>169</v>
      </c>
      <c r="L36" s="162">
        <v>127</v>
      </c>
      <c r="M36" s="162">
        <v>130</v>
      </c>
      <c r="N36" s="79"/>
      <c r="O36" s="76"/>
      <c r="P36" s="76"/>
      <c r="Q36" s="76"/>
      <c r="R36" s="76"/>
      <c r="S36" s="548" t="s">
        <v>140</v>
      </c>
      <c r="T36" s="548"/>
      <c r="U36" s="548"/>
      <c r="V36" s="548"/>
      <c r="W36" s="76"/>
      <c r="X36" s="151"/>
    </row>
    <row r="37" spans="1:24" ht="11.1" customHeight="1">
      <c r="A37" s="214"/>
      <c r="B37" s="162">
        <v>49</v>
      </c>
      <c r="C37" s="162">
        <v>80</v>
      </c>
      <c r="D37" s="162">
        <v>77</v>
      </c>
      <c r="E37" s="162">
        <v>106</v>
      </c>
      <c r="F37" s="162">
        <v>125</v>
      </c>
      <c r="G37" s="162">
        <v>138</v>
      </c>
      <c r="H37" s="162">
        <v>179</v>
      </c>
      <c r="I37" s="162">
        <v>176</v>
      </c>
      <c r="J37" s="162">
        <v>187</v>
      </c>
      <c r="K37" s="162">
        <v>147</v>
      </c>
      <c r="L37" s="162">
        <v>115</v>
      </c>
      <c r="M37" s="162">
        <v>101</v>
      </c>
      <c r="N37" s="79"/>
      <c r="O37" s="76"/>
      <c r="P37" s="76"/>
      <c r="Q37" s="76"/>
      <c r="R37" s="76"/>
      <c r="S37" s="548" t="s">
        <v>141</v>
      </c>
      <c r="T37" s="548"/>
      <c r="U37" s="548"/>
      <c r="V37" s="548"/>
      <c r="W37" s="76"/>
      <c r="X37" s="151"/>
    </row>
    <row r="38" spans="1:24" ht="11.1" customHeight="1">
      <c r="A38" s="214"/>
      <c r="B38" s="162">
        <v>83</v>
      </c>
      <c r="C38" s="162">
        <v>62</v>
      </c>
      <c r="D38" s="162">
        <v>107</v>
      </c>
      <c r="E38" s="162">
        <v>99</v>
      </c>
      <c r="F38" s="162">
        <v>115</v>
      </c>
      <c r="G38" s="162">
        <v>102</v>
      </c>
      <c r="H38" s="162">
        <v>126</v>
      </c>
      <c r="I38" s="162">
        <v>108</v>
      </c>
      <c r="J38" s="162">
        <v>101</v>
      </c>
      <c r="K38" s="162">
        <v>112</v>
      </c>
      <c r="L38" s="162">
        <v>93</v>
      </c>
      <c r="M38" s="162">
        <v>98</v>
      </c>
      <c r="N38" s="79"/>
      <c r="O38" s="76"/>
      <c r="P38" s="76"/>
      <c r="Q38" s="76"/>
      <c r="R38" s="76"/>
      <c r="S38" s="548" t="s">
        <v>145</v>
      </c>
      <c r="T38" s="548"/>
      <c r="U38" s="548"/>
      <c r="V38" s="548"/>
      <c r="W38" s="76"/>
      <c r="X38" s="151"/>
    </row>
    <row r="39" spans="1:24" ht="11.1" customHeight="1">
      <c r="A39" s="214"/>
      <c r="B39" s="162">
        <v>57</v>
      </c>
      <c r="C39" s="162">
        <v>74</v>
      </c>
      <c r="D39" s="162">
        <v>67</v>
      </c>
      <c r="E39" s="162">
        <v>89</v>
      </c>
      <c r="F39" s="162">
        <v>99</v>
      </c>
      <c r="G39" s="162">
        <v>93</v>
      </c>
      <c r="H39" s="162">
        <v>110</v>
      </c>
      <c r="I39" s="162">
        <v>100</v>
      </c>
      <c r="J39" s="162">
        <v>114</v>
      </c>
      <c r="K39" s="162">
        <v>116</v>
      </c>
      <c r="L39" s="162">
        <v>90</v>
      </c>
      <c r="M39" s="162">
        <v>91</v>
      </c>
      <c r="N39" s="79"/>
      <c r="O39" s="76"/>
      <c r="P39" s="76"/>
      <c r="Q39" s="76"/>
      <c r="R39" s="76"/>
      <c r="S39" s="548" t="s">
        <v>148</v>
      </c>
      <c r="T39" s="548"/>
      <c r="U39" s="548"/>
      <c r="V39" s="548"/>
      <c r="W39" s="76"/>
      <c r="X39" s="151"/>
    </row>
    <row r="40" spans="1:24" ht="11.1" customHeight="1">
      <c r="A40" s="214"/>
      <c r="B40" s="162">
        <v>82</v>
      </c>
      <c r="C40" s="162">
        <v>62</v>
      </c>
      <c r="D40" s="162">
        <v>85</v>
      </c>
      <c r="E40" s="162">
        <v>63</v>
      </c>
      <c r="F40" s="162">
        <v>90</v>
      </c>
      <c r="G40" s="162">
        <v>94</v>
      </c>
      <c r="H40" s="162">
        <v>133</v>
      </c>
      <c r="I40" s="162">
        <v>128</v>
      </c>
      <c r="J40" s="162">
        <v>112</v>
      </c>
      <c r="K40" s="162">
        <v>113</v>
      </c>
      <c r="L40" s="162">
        <v>109</v>
      </c>
      <c r="M40" s="162">
        <v>91</v>
      </c>
      <c r="N40" s="79"/>
      <c r="O40" s="76"/>
      <c r="P40" s="76"/>
      <c r="Q40" s="76"/>
      <c r="R40" s="76"/>
      <c r="S40" s="548" t="s">
        <v>151</v>
      </c>
      <c r="T40" s="548"/>
      <c r="U40" s="548"/>
      <c r="V40" s="548"/>
      <c r="W40" s="76"/>
      <c r="X40" s="151"/>
    </row>
    <row r="41" spans="1:24" ht="7.35" customHeight="1">
      <c r="A41" s="214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79"/>
      <c r="O41" s="76"/>
      <c r="P41" s="76"/>
      <c r="Q41" s="76"/>
      <c r="R41" s="76"/>
      <c r="S41" s="76"/>
      <c r="T41" s="76"/>
      <c r="U41" s="76"/>
      <c r="V41" s="76"/>
      <c r="W41" s="76"/>
      <c r="X41" s="151"/>
    </row>
    <row r="42" spans="1:24" s="66" customFormat="1" ht="11.1" customHeight="1">
      <c r="A42" s="216"/>
      <c r="B42" s="205">
        <v>304</v>
      </c>
      <c r="C42" s="205">
        <v>306</v>
      </c>
      <c r="D42" s="205">
        <v>354</v>
      </c>
      <c r="E42" s="205">
        <v>347</v>
      </c>
      <c r="F42" s="205">
        <v>453</v>
      </c>
      <c r="G42" s="205">
        <v>455</v>
      </c>
      <c r="H42" s="205">
        <v>570</v>
      </c>
      <c r="I42" s="205">
        <v>533</v>
      </c>
      <c r="J42" s="205">
        <v>620</v>
      </c>
      <c r="K42" s="205">
        <v>558</v>
      </c>
      <c r="L42" s="205">
        <v>487</v>
      </c>
      <c r="M42" s="205">
        <v>438</v>
      </c>
      <c r="N42" s="291"/>
      <c r="O42" s="550" t="s">
        <v>179</v>
      </c>
      <c r="P42" s="550"/>
      <c r="Q42" s="550"/>
      <c r="R42" s="550"/>
      <c r="S42" s="550"/>
      <c r="T42" s="550"/>
      <c r="U42" s="550"/>
      <c r="V42" s="550"/>
      <c r="W42" s="67"/>
      <c r="X42" s="155"/>
    </row>
    <row r="43" spans="1:24" ht="11.1" customHeight="1">
      <c r="A43" s="214"/>
      <c r="B43" s="162">
        <v>56</v>
      </c>
      <c r="C43" s="162">
        <v>50</v>
      </c>
      <c r="D43" s="162">
        <v>66</v>
      </c>
      <c r="E43" s="162">
        <v>79</v>
      </c>
      <c r="F43" s="162">
        <v>102</v>
      </c>
      <c r="G43" s="162">
        <v>95</v>
      </c>
      <c r="H43" s="162">
        <v>100</v>
      </c>
      <c r="I43" s="162">
        <v>77</v>
      </c>
      <c r="J43" s="162">
        <v>94</v>
      </c>
      <c r="K43" s="162">
        <v>72</v>
      </c>
      <c r="L43" s="162">
        <v>67</v>
      </c>
      <c r="M43" s="162">
        <v>54</v>
      </c>
      <c r="N43" s="79"/>
      <c r="O43" s="76"/>
      <c r="P43" s="76"/>
      <c r="Q43" s="76"/>
      <c r="R43" s="76"/>
      <c r="S43" s="548" t="s">
        <v>140</v>
      </c>
      <c r="T43" s="548"/>
      <c r="U43" s="548"/>
      <c r="V43" s="548"/>
      <c r="W43" s="76"/>
      <c r="X43" s="151"/>
    </row>
    <row r="44" spans="1:24" ht="11.1" customHeight="1">
      <c r="A44" s="214"/>
      <c r="B44" s="162">
        <v>57</v>
      </c>
      <c r="C44" s="162">
        <v>33</v>
      </c>
      <c r="D44" s="162">
        <v>58</v>
      </c>
      <c r="E44" s="162">
        <v>52</v>
      </c>
      <c r="F44" s="162">
        <v>71</v>
      </c>
      <c r="G44" s="162">
        <v>63</v>
      </c>
      <c r="H44" s="162">
        <v>68</v>
      </c>
      <c r="I44" s="162">
        <v>59</v>
      </c>
      <c r="J44" s="162">
        <v>82</v>
      </c>
      <c r="K44" s="162">
        <v>87</v>
      </c>
      <c r="L44" s="162">
        <v>85</v>
      </c>
      <c r="M44" s="162">
        <v>72</v>
      </c>
      <c r="N44" s="79"/>
      <c r="O44" s="76"/>
      <c r="P44" s="76"/>
      <c r="Q44" s="76"/>
      <c r="R44" s="76"/>
      <c r="S44" s="548" t="s">
        <v>141</v>
      </c>
      <c r="T44" s="548"/>
      <c r="U44" s="548"/>
      <c r="V44" s="548"/>
      <c r="W44" s="76"/>
      <c r="X44" s="151"/>
    </row>
    <row r="45" spans="1:24" ht="11.1" customHeight="1">
      <c r="A45" s="214"/>
      <c r="B45" s="162">
        <v>49</v>
      </c>
      <c r="C45" s="162">
        <v>40</v>
      </c>
      <c r="D45" s="162">
        <v>43</v>
      </c>
      <c r="E45" s="162">
        <v>50</v>
      </c>
      <c r="F45" s="162">
        <v>58</v>
      </c>
      <c r="G45" s="162">
        <v>75</v>
      </c>
      <c r="H45" s="162">
        <v>93</v>
      </c>
      <c r="I45" s="162">
        <v>89</v>
      </c>
      <c r="J45" s="162">
        <v>104</v>
      </c>
      <c r="K45" s="162">
        <v>91</v>
      </c>
      <c r="L45" s="162">
        <v>74</v>
      </c>
      <c r="M45" s="162">
        <v>71</v>
      </c>
      <c r="N45" s="79"/>
      <c r="O45" s="76"/>
      <c r="P45" s="76"/>
      <c r="Q45" s="76"/>
      <c r="R45" s="76"/>
      <c r="S45" s="548" t="s">
        <v>145</v>
      </c>
      <c r="T45" s="548"/>
      <c r="U45" s="548"/>
      <c r="V45" s="548"/>
      <c r="W45" s="76"/>
      <c r="X45" s="151"/>
    </row>
    <row r="46" spans="1:24" ht="11.1" customHeight="1">
      <c r="A46" s="214"/>
      <c r="B46" s="162">
        <v>31</v>
      </c>
      <c r="C46" s="162">
        <v>35</v>
      </c>
      <c r="D46" s="162">
        <v>45</v>
      </c>
      <c r="E46" s="162">
        <v>36</v>
      </c>
      <c r="F46" s="162">
        <v>53</v>
      </c>
      <c r="G46" s="162">
        <v>59</v>
      </c>
      <c r="H46" s="162">
        <v>75</v>
      </c>
      <c r="I46" s="162">
        <v>78</v>
      </c>
      <c r="J46" s="162">
        <v>85</v>
      </c>
      <c r="K46" s="162">
        <v>91</v>
      </c>
      <c r="L46" s="162">
        <v>76</v>
      </c>
      <c r="M46" s="162">
        <v>65</v>
      </c>
      <c r="N46" s="79"/>
      <c r="O46" s="76"/>
      <c r="P46" s="76"/>
      <c r="Q46" s="76"/>
      <c r="R46" s="76"/>
      <c r="S46" s="548" t="s">
        <v>148</v>
      </c>
      <c r="T46" s="548"/>
      <c r="U46" s="548"/>
      <c r="V46" s="548"/>
      <c r="W46" s="76"/>
      <c r="X46" s="151"/>
    </row>
    <row r="47" spans="1:24" ht="11.1" customHeight="1">
      <c r="A47" s="214"/>
      <c r="B47" s="162">
        <v>69</v>
      </c>
      <c r="C47" s="162">
        <v>85</v>
      </c>
      <c r="D47" s="162">
        <v>92</v>
      </c>
      <c r="E47" s="162">
        <v>82</v>
      </c>
      <c r="F47" s="162">
        <v>112</v>
      </c>
      <c r="G47" s="162">
        <v>111</v>
      </c>
      <c r="H47" s="162">
        <v>131</v>
      </c>
      <c r="I47" s="162">
        <v>139</v>
      </c>
      <c r="J47" s="162">
        <v>151</v>
      </c>
      <c r="K47" s="162">
        <v>127</v>
      </c>
      <c r="L47" s="162">
        <v>96</v>
      </c>
      <c r="M47" s="162">
        <v>90</v>
      </c>
      <c r="N47" s="79"/>
      <c r="O47" s="76"/>
      <c r="P47" s="76"/>
      <c r="Q47" s="76"/>
      <c r="R47" s="76"/>
      <c r="S47" s="548" t="s">
        <v>151</v>
      </c>
      <c r="T47" s="548"/>
      <c r="U47" s="548"/>
      <c r="V47" s="548"/>
      <c r="W47" s="76"/>
      <c r="X47" s="151"/>
    </row>
    <row r="48" spans="1:24" ht="11.1" customHeight="1">
      <c r="A48" s="214"/>
      <c r="B48" s="162">
        <v>42</v>
      </c>
      <c r="C48" s="162">
        <v>63</v>
      </c>
      <c r="D48" s="162">
        <v>50</v>
      </c>
      <c r="E48" s="162">
        <v>48</v>
      </c>
      <c r="F48" s="162">
        <v>57</v>
      </c>
      <c r="G48" s="162">
        <v>52</v>
      </c>
      <c r="H48" s="162">
        <v>103</v>
      </c>
      <c r="I48" s="162">
        <v>91</v>
      </c>
      <c r="J48" s="162">
        <v>104</v>
      </c>
      <c r="K48" s="162">
        <v>90</v>
      </c>
      <c r="L48" s="162">
        <v>89</v>
      </c>
      <c r="M48" s="162">
        <v>86</v>
      </c>
      <c r="N48" s="79"/>
      <c r="O48" s="76"/>
      <c r="P48" s="76"/>
      <c r="Q48" s="76"/>
      <c r="R48" s="76"/>
      <c r="S48" s="548" t="s">
        <v>152</v>
      </c>
      <c r="T48" s="548"/>
      <c r="U48" s="548"/>
      <c r="V48" s="548"/>
      <c r="W48" s="76"/>
      <c r="X48" s="151"/>
    </row>
    <row r="49" spans="1:26" ht="7.35" customHeight="1">
      <c r="A49" s="214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79"/>
      <c r="O49" s="76"/>
      <c r="P49" s="76"/>
      <c r="Q49" s="76"/>
      <c r="R49" s="76"/>
      <c r="S49" s="76"/>
      <c r="T49" s="76"/>
      <c r="U49" s="76"/>
      <c r="V49" s="76"/>
      <c r="W49" s="76"/>
      <c r="X49" s="151"/>
    </row>
    <row r="50" spans="1:26" s="66" customFormat="1" ht="11.1" customHeight="1">
      <c r="A50" s="216"/>
      <c r="B50" s="205">
        <v>232</v>
      </c>
      <c r="C50" s="205">
        <v>241</v>
      </c>
      <c r="D50" s="205">
        <v>277</v>
      </c>
      <c r="E50" s="205">
        <v>274</v>
      </c>
      <c r="F50" s="205">
        <v>305</v>
      </c>
      <c r="G50" s="205">
        <v>302</v>
      </c>
      <c r="H50" s="205">
        <v>400</v>
      </c>
      <c r="I50" s="205">
        <v>378</v>
      </c>
      <c r="J50" s="205">
        <v>453</v>
      </c>
      <c r="K50" s="205">
        <v>448</v>
      </c>
      <c r="L50" s="205">
        <v>405</v>
      </c>
      <c r="M50" s="205">
        <v>384</v>
      </c>
      <c r="N50" s="291"/>
      <c r="O50" s="550" t="s">
        <v>180</v>
      </c>
      <c r="P50" s="550"/>
      <c r="Q50" s="550"/>
      <c r="R50" s="550"/>
      <c r="S50" s="550"/>
      <c r="T50" s="550"/>
      <c r="U50" s="550"/>
      <c r="V50" s="550"/>
      <c r="W50" s="67"/>
      <c r="X50" s="155"/>
    </row>
    <row r="51" spans="1:26" ht="11.1" customHeight="1">
      <c r="A51" s="214"/>
      <c r="B51" s="162">
        <v>102</v>
      </c>
      <c r="C51" s="162">
        <v>113</v>
      </c>
      <c r="D51" s="162">
        <v>121</v>
      </c>
      <c r="E51" s="162">
        <v>126</v>
      </c>
      <c r="F51" s="162">
        <v>144</v>
      </c>
      <c r="G51" s="162">
        <v>136</v>
      </c>
      <c r="H51" s="162">
        <v>170</v>
      </c>
      <c r="I51" s="162">
        <v>162</v>
      </c>
      <c r="J51" s="162">
        <v>198</v>
      </c>
      <c r="K51" s="162">
        <v>190</v>
      </c>
      <c r="L51" s="162">
        <v>184</v>
      </c>
      <c r="M51" s="162">
        <v>169</v>
      </c>
      <c r="N51" s="79"/>
      <c r="O51" s="76"/>
      <c r="P51" s="76"/>
      <c r="Q51" s="76"/>
      <c r="R51" s="76"/>
      <c r="S51" s="548" t="s">
        <v>140</v>
      </c>
      <c r="T51" s="548"/>
      <c r="U51" s="548"/>
      <c r="V51" s="548"/>
      <c r="W51" s="76"/>
      <c r="X51" s="151"/>
    </row>
    <row r="52" spans="1:26" ht="11.1" customHeight="1">
      <c r="A52" s="214"/>
      <c r="B52" s="162">
        <v>44</v>
      </c>
      <c r="C52" s="162">
        <v>43</v>
      </c>
      <c r="D52" s="162">
        <v>52</v>
      </c>
      <c r="E52" s="162">
        <v>54</v>
      </c>
      <c r="F52" s="162">
        <v>75</v>
      </c>
      <c r="G52" s="162">
        <v>75</v>
      </c>
      <c r="H52" s="162">
        <v>105</v>
      </c>
      <c r="I52" s="162">
        <v>96</v>
      </c>
      <c r="J52" s="162">
        <v>124</v>
      </c>
      <c r="K52" s="162">
        <v>111</v>
      </c>
      <c r="L52" s="162">
        <v>88</v>
      </c>
      <c r="M52" s="162">
        <v>66</v>
      </c>
      <c r="N52" s="79"/>
      <c r="O52" s="76"/>
      <c r="P52" s="76"/>
      <c r="Q52" s="76"/>
      <c r="R52" s="76"/>
      <c r="S52" s="548" t="s">
        <v>141</v>
      </c>
      <c r="T52" s="548"/>
      <c r="U52" s="548"/>
      <c r="V52" s="548"/>
      <c r="W52" s="76"/>
      <c r="X52" s="151"/>
    </row>
    <row r="53" spans="1:26" ht="11.1" customHeight="1">
      <c r="A53" s="214"/>
      <c r="B53" s="162">
        <v>86</v>
      </c>
      <c r="C53" s="162">
        <v>85</v>
      </c>
      <c r="D53" s="162">
        <v>104</v>
      </c>
      <c r="E53" s="162">
        <v>94</v>
      </c>
      <c r="F53" s="162">
        <v>86</v>
      </c>
      <c r="G53" s="162">
        <v>91</v>
      </c>
      <c r="H53" s="162">
        <v>125</v>
      </c>
      <c r="I53" s="162">
        <v>120</v>
      </c>
      <c r="J53" s="162">
        <v>131</v>
      </c>
      <c r="K53" s="162">
        <v>147</v>
      </c>
      <c r="L53" s="162">
        <v>133</v>
      </c>
      <c r="M53" s="162">
        <v>149</v>
      </c>
      <c r="N53" s="79"/>
      <c r="O53" s="76"/>
      <c r="P53" s="76"/>
      <c r="Q53" s="76"/>
      <c r="R53" s="76"/>
      <c r="S53" s="548" t="s">
        <v>145</v>
      </c>
      <c r="T53" s="548"/>
      <c r="U53" s="548"/>
      <c r="V53" s="548"/>
      <c r="W53" s="76"/>
      <c r="X53" s="151"/>
    </row>
    <row r="54" spans="1:26" ht="7.35" customHeight="1">
      <c r="A54" s="214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79"/>
      <c r="O54" s="76"/>
      <c r="P54" s="76"/>
      <c r="Q54" s="76"/>
      <c r="R54" s="55"/>
      <c r="S54" s="51"/>
      <c r="T54" s="51"/>
      <c r="U54" s="51"/>
      <c r="V54" s="51"/>
      <c r="W54" s="51"/>
      <c r="X54" s="214"/>
    </row>
    <row r="55" spans="1:26" s="66" customFormat="1" ht="11.1" customHeight="1">
      <c r="A55" s="216"/>
      <c r="B55" s="205">
        <v>598</v>
      </c>
      <c r="C55" s="205">
        <v>765</v>
      </c>
      <c r="D55" s="205">
        <v>892</v>
      </c>
      <c r="E55" s="205">
        <v>951</v>
      </c>
      <c r="F55" s="205">
        <v>1023</v>
      </c>
      <c r="G55" s="205">
        <v>1045</v>
      </c>
      <c r="H55" s="205">
        <v>1169</v>
      </c>
      <c r="I55" s="205">
        <v>1155</v>
      </c>
      <c r="J55" s="205">
        <v>1221</v>
      </c>
      <c r="K55" s="205">
        <v>1214</v>
      </c>
      <c r="L55" s="205">
        <v>1045</v>
      </c>
      <c r="M55" s="205">
        <v>1001</v>
      </c>
      <c r="N55" s="291"/>
      <c r="O55" s="550" t="s">
        <v>181</v>
      </c>
      <c r="P55" s="550"/>
      <c r="Q55" s="550"/>
      <c r="R55" s="550"/>
      <c r="S55" s="550"/>
      <c r="T55" s="550"/>
      <c r="U55" s="550"/>
      <c r="V55" s="550"/>
      <c r="W55" s="67"/>
      <c r="X55" s="155"/>
    </row>
    <row r="56" spans="1:26" ht="11.1" customHeight="1">
      <c r="A56" s="214"/>
      <c r="B56" s="162">
        <v>56</v>
      </c>
      <c r="C56" s="162">
        <v>60</v>
      </c>
      <c r="D56" s="162">
        <v>66</v>
      </c>
      <c r="E56" s="162">
        <v>82</v>
      </c>
      <c r="F56" s="162">
        <v>70</v>
      </c>
      <c r="G56" s="162">
        <v>93</v>
      </c>
      <c r="H56" s="162">
        <v>99</v>
      </c>
      <c r="I56" s="162">
        <v>110</v>
      </c>
      <c r="J56" s="162">
        <v>112</v>
      </c>
      <c r="K56" s="162">
        <v>110</v>
      </c>
      <c r="L56" s="162">
        <v>105</v>
      </c>
      <c r="M56" s="162">
        <v>102</v>
      </c>
      <c r="N56" s="79"/>
      <c r="O56" s="76"/>
      <c r="P56" s="76"/>
      <c r="Q56" s="76"/>
      <c r="R56" s="76"/>
      <c r="S56" s="548" t="s">
        <v>140</v>
      </c>
      <c r="T56" s="548"/>
      <c r="U56" s="548"/>
      <c r="V56" s="548"/>
      <c r="W56" s="76"/>
      <c r="X56" s="151"/>
    </row>
    <row r="57" spans="1:26" ht="11.1" customHeight="1">
      <c r="A57" s="214"/>
      <c r="B57" s="162">
        <v>112</v>
      </c>
      <c r="C57" s="162">
        <v>137</v>
      </c>
      <c r="D57" s="162">
        <v>149</v>
      </c>
      <c r="E57" s="162">
        <v>177</v>
      </c>
      <c r="F57" s="162">
        <v>190</v>
      </c>
      <c r="G57" s="162">
        <v>202</v>
      </c>
      <c r="H57" s="162">
        <v>157</v>
      </c>
      <c r="I57" s="162">
        <v>190</v>
      </c>
      <c r="J57" s="162">
        <v>190</v>
      </c>
      <c r="K57" s="162">
        <v>214</v>
      </c>
      <c r="L57" s="162">
        <v>176</v>
      </c>
      <c r="M57" s="162">
        <v>197</v>
      </c>
      <c r="N57" s="79"/>
      <c r="O57" s="76"/>
      <c r="P57" s="76"/>
      <c r="Q57" s="76"/>
      <c r="R57" s="76"/>
      <c r="S57" s="548" t="s">
        <v>141</v>
      </c>
      <c r="T57" s="548"/>
      <c r="U57" s="548"/>
      <c r="V57" s="548"/>
      <c r="W57" s="76"/>
      <c r="X57" s="151"/>
    </row>
    <row r="58" spans="1:26" ht="11.1" customHeight="1">
      <c r="A58" s="214"/>
      <c r="B58" s="162">
        <v>48</v>
      </c>
      <c r="C58" s="162">
        <v>98</v>
      </c>
      <c r="D58" s="162">
        <v>105</v>
      </c>
      <c r="E58" s="162">
        <v>130</v>
      </c>
      <c r="F58" s="162">
        <v>134</v>
      </c>
      <c r="G58" s="162">
        <v>148</v>
      </c>
      <c r="H58" s="162">
        <v>169</v>
      </c>
      <c r="I58" s="162">
        <v>154</v>
      </c>
      <c r="J58" s="162">
        <v>137</v>
      </c>
      <c r="K58" s="162">
        <v>161</v>
      </c>
      <c r="L58" s="162">
        <v>114</v>
      </c>
      <c r="M58" s="162">
        <v>104</v>
      </c>
      <c r="N58" s="79"/>
      <c r="O58" s="76"/>
      <c r="P58" s="76"/>
      <c r="Q58" s="76"/>
      <c r="R58" s="76"/>
      <c r="S58" s="548" t="s">
        <v>145</v>
      </c>
      <c r="T58" s="548"/>
      <c r="U58" s="548"/>
      <c r="V58" s="548"/>
      <c r="W58" s="76"/>
      <c r="X58" s="151"/>
    </row>
    <row r="59" spans="1:26" ht="11.1" customHeight="1">
      <c r="A59" s="214"/>
      <c r="B59" s="162">
        <v>71</v>
      </c>
      <c r="C59" s="162">
        <v>81</v>
      </c>
      <c r="D59" s="162">
        <v>131</v>
      </c>
      <c r="E59" s="162">
        <v>139</v>
      </c>
      <c r="F59" s="162">
        <v>162</v>
      </c>
      <c r="G59" s="162">
        <v>143</v>
      </c>
      <c r="H59" s="162">
        <v>175</v>
      </c>
      <c r="I59" s="162">
        <v>150</v>
      </c>
      <c r="J59" s="162">
        <v>165</v>
      </c>
      <c r="K59" s="162">
        <v>161</v>
      </c>
      <c r="L59" s="162">
        <v>133</v>
      </c>
      <c r="M59" s="162">
        <v>119</v>
      </c>
      <c r="N59" s="79"/>
      <c r="O59" s="76"/>
      <c r="P59" s="76"/>
      <c r="Q59" s="76"/>
      <c r="R59" s="76"/>
      <c r="S59" s="548" t="s">
        <v>148</v>
      </c>
      <c r="T59" s="548"/>
      <c r="U59" s="548"/>
      <c r="V59" s="548"/>
      <c r="W59" s="76"/>
      <c r="X59" s="151"/>
    </row>
    <row r="60" spans="1:26" ht="11.1" customHeight="1">
      <c r="A60" s="214"/>
      <c r="B60" s="162">
        <v>46</v>
      </c>
      <c r="C60" s="162">
        <v>56</v>
      </c>
      <c r="D60" s="162">
        <v>67</v>
      </c>
      <c r="E60" s="162">
        <v>67</v>
      </c>
      <c r="F60" s="162">
        <v>76</v>
      </c>
      <c r="G60" s="162">
        <v>79</v>
      </c>
      <c r="H60" s="162">
        <v>87</v>
      </c>
      <c r="I60" s="162">
        <v>73</v>
      </c>
      <c r="J60" s="162">
        <v>74</v>
      </c>
      <c r="K60" s="162">
        <v>71</v>
      </c>
      <c r="L60" s="162">
        <v>59</v>
      </c>
      <c r="M60" s="162">
        <v>58</v>
      </c>
      <c r="N60" s="79"/>
      <c r="O60" s="76"/>
      <c r="P60" s="76"/>
      <c r="Q60" s="76"/>
      <c r="R60" s="76"/>
      <c r="S60" s="548" t="s">
        <v>151</v>
      </c>
      <c r="T60" s="548"/>
      <c r="U60" s="548"/>
      <c r="V60" s="548"/>
      <c r="W60" s="76"/>
      <c r="X60" s="151"/>
      <c r="Y60" s="51"/>
      <c r="Z60" s="51"/>
    </row>
    <row r="61" spans="1:26" ht="11.1" customHeight="1">
      <c r="A61" s="214"/>
      <c r="B61" s="162">
        <v>67</v>
      </c>
      <c r="C61" s="162">
        <v>88</v>
      </c>
      <c r="D61" s="162">
        <v>94</v>
      </c>
      <c r="E61" s="162">
        <v>96</v>
      </c>
      <c r="F61" s="162">
        <v>96</v>
      </c>
      <c r="G61" s="162">
        <v>118</v>
      </c>
      <c r="H61" s="162">
        <v>129</v>
      </c>
      <c r="I61" s="162">
        <v>107</v>
      </c>
      <c r="J61" s="162">
        <v>114</v>
      </c>
      <c r="K61" s="162">
        <v>112</v>
      </c>
      <c r="L61" s="162">
        <v>115</v>
      </c>
      <c r="M61" s="162">
        <v>94</v>
      </c>
      <c r="N61" s="79"/>
      <c r="O61" s="76"/>
      <c r="P61" s="76"/>
      <c r="Q61" s="76"/>
      <c r="R61" s="76"/>
      <c r="S61" s="548" t="s">
        <v>152</v>
      </c>
      <c r="T61" s="548"/>
      <c r="U61" s="548"/>
      <c r="V61" s="548"/>
      <c r="W61" s="76"/>
      <c r="X61" s="151"/>
      <c r="Y61" s="51"/>
      <c r="Z61" s="51"/>
    </row>
    <row r="62" spans="1:26" ht="11.1" customHeight="1">
      <c r="A62" s="214"/>
      <c r="B62" s="162">
        <v>86</v>
      </c>
      <c r="C62" s="162">
        <v>117</v>
      </c>
      <c r="D62" s="162">
        <v>124</v>
      </c>
      <c r="E62" s="162">
        <v>128</v>
      </c>
      <c r="F62" s="162">
        <v>139</v>
      </c>
      <c r="G62" s="162">
        <v>119</v>
      </c>
      <c r="H62" s="162">
        <v>182</v>
      </c>
      <c r="I62" s="162">
        <v>191</v>
      </c>
      <c r="J62" s="162">
        <v>211</v>
      </c>
      <c r="K62" s="162">
        <v>186</v>
      </c>
      <c r="L62" s="162">
        <v>183</v>
      </c>
      <c r="M62" s="162">
        <v>158</v>
      </c>
      <c r="N62" s="79"/>
      <c r="O62" s="76"/>
      <c r="P62" s="76"/>
      <c r="Q62" s="76"/>
      <c r="R62" s="76"/>
      <c r="S62" s="548" t="s">
        <v>170</v>
      </c>
      <c r="T62" s="548"/>
      <c r="U62" s="548"/>
      <c r="V62" s="548"/>
      <c r="W62" s="76"/>
      <c r="X62" s="151"/>
    </row>
    <row r="63" spans="1:26" ht="11.1" customHeight="1">
      <c r="A63" s="214"/>
      <c r="B63" s="162">
        <v>112</v>
      </c>
      <c r="C63" s="162">
        <v>128</v>
      </c>
      <c r="D63" s="162">
        <v>156</v>
      </c>
      <c r="E63" s="162">
        <v>132</v>
      </c>
      <c r="F63" s="162">
        <v>156</v>
      </c>
      <c r="G63" s="162">
        <v>143</v>
      </c>
      <c r="H63" s="162">
        <v>171</v>
      </c>
      <c r="I63" s="162">
        <v>180</v>
      </c>
      <c r="J63" s="162">
        <v>218</v>
      </c>
      <c r="K63" s="162">
        <v>199</v>
      </c>
      <c r="L63" s="162">
        <v>160</v>
      </c>
      <c r="M63" s="162">
        <v>169</v>
      </c>
      <c r="N63" s="79"/>
      <c r="O63" s="76"/>
      <c r="P63" s="76"/>
      <c r="Q63" s="76"/>
      <c r="R63" s="76"/>
      <c r="S63" s="548" t="s">
        <v>171</v>
      </c>
      <c r="T63" s="548"/>
      <c r="U63" s="548"/>
      <c r="V63" s="548"/>
      <c r="W63" s="76"/>
      <c r="X63" s="151"/>
    </row>
    <row r="64" spans="1:26" ht="7.35" customHeight="1">
      <c r="A64" s="214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79"/>
      <c r="O64" s="76"/>
      <c r="P64" s="76"/>
      <c r="Q64" s="76"/>
      <c r="R64" s="76"/>
      <c r="S64" s="76"/>
      <c r="T64" s="76"/>
      <c r="U64" s="76"/>
      <c r="V64" s="76"/>
      <c r="W64" s="76"/>
      <c r="X64" s="151"/>
    </row>
    <row r="65" spans="1:24" s="66" customFormat="1" ht="11.1" customHeight="1">
      <c r="A65" s="216"/>
      <c r="B65" s="205">
        <v>910</v>
      </c>
      <c r="C65" s="205">
        <v>827</v>
      </c>
      <c r="D65" s="205">
        <v>926</v>
      </c>
      <c r="E65" s="205">
        <v>930</v>
      </c>
      <c r="F65" s="205">
        <v>996</v>
      </c>
      <c r="G65" s="205">
        <v>984</v>
      </c>
      <c r="H65" s="205">
        <v>1216</v>
      </c>
      <c r="I65" s="205">
        <v>1146</v>
      </c>
      <c r="J65" s="205">
        <v>1238</v>
      </c>
      <c r="K65" s="205">
        <v>1283</v>
      </c>
      <c r="L65" s="205">
        <v>1203</v>
      </c>
      <c r="M65" s="205">
        <v>1231</v>
      </c>
      <c r="N65" s="291"/>
      <c r="O65" s="550" t="s">
        <v>182</v>
      </c>
      <c r="P65" s="550"/>
      <c r="Q65" s="550"/>
      <c r="R65" s="550"/>
      <c r="S65" s="550"/>
      <c r="T65" s="550"/>
      <c r="U65" s="550"/>
      <c r="V65" s="550"/>
      <c r="W65" s="67"/>
      <c r="X65" s="155"/>
    </row>
    <row r="66" spans="1:24" ht="11.1" customHeight="1">
      <c r="A66" s="214"/>
      <c r="B66" s="162">
        <v>36</v>
      </c>
      <c r="C66" s="162">
        <v>40</v>
      </c>
      <c r="D66" s="162">
        <v>47</v>
      </c>
      <c r="E66" s="162">
        <v>53</v>
      </c>
      <c r="F66" s="162">
        <v>44</v>
      </c>
      <c r="G66" s="162">
        <v>60</v>
      </c>
      <c r="H66" s="162">
        <v>67</v>
      </c>
      <c r="I66" s="162">
        <v>54</v>
      </c>
      <c r="J66" s="162">
        <v>79</v>
      </c>
      <c r="K66" s="162">
        <v>73</v>
      </c>
      <c r="L66" s="162">
        <v>67</v>
      </c>
      <c r="M66" s="162">
        <v>74</v>
      </c>
      <c r="N66" s="79"/>
      <c r="O66" s="76"/>
      <c r="P66" s="76"/>
      <c r="Q66" s="76"/>
      <c r="R66" s="76"/>
      <c r="S66" s="548" t="s">
        <v>140</v>
      </c>
      <c r="T66" s="548"/>
      <c r="U66" s="548"/>
      <c r="V66" s="548"/>
      <c r="W66" s="76"/>
      <c r="X66" s="151"/>
    </row>
    <row r="67" spans="1:24" ht="11.1" customHeight="1">
      <c r="A67" s="214"/>
      <c r="B67" s="162">
        <v>140</v>
      </c>
      <c r="C67" s="162">
        <v>125</v>
      </c>
      <c r="D67" s="162">
        <v>145</v>
      </c>
      <c r="E67" s="162">
        <v>132</v>
      </c>
      <c r="F67" s="162">
        <v>149</v>
      </c>
      <c r="G67" s="162">
        <v>122</v>
      </c>
      <c r="H67" s="162">
        <v>169</v>
      </c>
      <c r="I67" s="162">
        <v>177</v>
      </c>
      <c r="J67" s="162">
        <v>183</v>
      </c>
      <c r="K67" s="162">
        <v>191</v>
      </c>
      <c r="L67" s="162">
        <v>165</v>
      </c>
      <c r="M67" s="162">
        <v>175</v>
      </c>
      <c r="N67" s="79"/>
      <c r="O67" s="76"/>
      <c r="P67" s="76"/>
      <c r="Q67" s="76"/>
      <c r="R67" s="76"/>
      <c r="S67" s="548" t="s">
        <v>141</v>
      </c>
      <c r="T67" s="548"/>
      <c r="U67" s="548"/>
      <c r="V67" s="548"/>
      <c r="W67" s="76"/>
      <c r="X67" s="151"/>
    </row>
    <row r="68" spans="1:24" ht="11.1" customHeight="1">
      <c r="A68" s="214"/>
      <c r="B68" s="162">
        <v>186</v>
      </c>
      <c r="C68" s="162">
        <v>183</v>
      </c>
      <c r="D68" s="162">
        <v>192</v>
      </c>
      <c r="E68" s="162">
        <v>191</v>
      </c>
      <c r="F68" s="162">
        <v>182</v>
      </c>
      <c r="G68" s="162">
        <v>184</v>
      </c>
      <c r="H68" s="162">
        <v>204</v>
      </c>
      <c r="I68" s="162">
        <v>186</v>
      </c>
      <c r="J68" s="162">
        <v>210</v>
      </c>
      <c r="K68" s="162">
        <v>215</v>
      </c>
      <c r="L68" s="162">
        <v>227</v>
      </c>
      <c r="M68" s="162">
        <v>245</v>
      </c>
      <c r="N68" s="79"/>
      <c r="O68" s="76"/>
      <c r="P68" s="76"/>
      <c r="Q68" s="76"/>
      <c r="R68" s="76"/>
      <c r="S68" s="548" t="s">
        <v>145</v>
      </c>
      <c r="T68" s="548"/>
      <c r="U68" s="548"/>
      <c r="V68" s="548"/>
      <c r="W68" s="76"/>
      <c r="X68" s="151"/>
    </row>
    <row r="69" spans="1:24" ht="11.1" customHeight="1">
      <c r="A69" s="214"/>
      <c r="B69" s="162">
        <v>119</v>
      </c>
      <c r="C69" s="162">
        <v>109</v>
      </c>
      <c r="D69" s="162">
        <v>94</v>
      </c>
      <c r="E69" s="162">
        <v>105</v>
      </c>
      <c r="F69" s="162">
        <v>121</v>
      </c>
      <c r="G69" s="162">
        <v>115</v>
      </c>
      <c r="H69" s="162">
        <v>165</v>
      </c>
      <c r="I69" s="162">
        <v>144</v>
      </c>
      <c r="J69" s="162">
        <v>159</v>
      </c>
      <c r="K69" s="162">
        <v>189</v>
      </c>
      <c r="L69" s="162">
        <v>168</v>
      </c>
      <c r="M69" s="162">
        <v>189</v>
      </c>
      <c r="N69" s="79"/>
      <c r="O69" s="76"/>
      <c r="P69" s="76"/>
      <c r="Q69" s="76"/>
      <c r="R69" s="76"/>
      <c r="S69" s="548" t="s">
        <v>148</v>
      </c>
      <c r="T69" s="548"/>
      <c r="U69" s="548"/>
      <c r="V69" s="548"/>
      <c r="W69" s="76"/>
      <c r="X69" s="151"/>
    </row>
    <row r="70" spans="1:24" ht="11.1" customHeight="1">
      <c r="A70" s="214"/>
      <c r="B70" s="162">
        <v>103</v>
      </c>
      <c r="C70" s="162">
        <v>95</v>
      </c>
      <c r="D70" s="162">
        <v>124</v>
      </c>
      <c r="E70" s="162">
        <v>110</v>
      </c>
      <c r="F70" s="162">
        <v>153</v>
      </c>
      <c r="G70" s="162">
        <v>150</v>
      </c>
      <c r="H70" s="162">
        <v>162</v>
      </c>
      <c r="I70" s="162">
        <v>164</v>
      </c>
      <c r="J70" s="162">
        <v>181</v>
      </c>
      <c r="K70" s="162">
        <v>182</v>
      </c>
      <c r="L70" s="162">
        <v>175</v>
      </c>
      <c r="M70" s="162">
        <v>157</v>
      </c>
      <c r="N70" s="79"/>
      <c r="O70" s="76"/>
      <c r="P70" s="76"/>
      <c r="Q70" s="76"/>
      <c r="R70" s="76"/>
      <c r="S70" s="548" t="s">
        <v>151</v>
      </c>
      <c r="T70" s="548"/>
      <c r="U70" s="548"/>
      <c r="V70" s="548"/>
      <c r="W70" s="76"/>
      <c r="X70" s="151"/>
    </row>
    <row r="71" spans="1:24" ht="11.1" customHeight="1">
      <c r="A71" s="214"/>
      <c r="B71" s="162">
        <v>85</v>
      </c>
      <c r="C71" s="162">
        <v>91</v>
      </c>
      <c r="D71" s="162">
        <v>86</v>
      </c>
      <c r="E71" s="162">
        <v>93</v>
      </c>
      <c r="F71" s="162">
        <v>105</v>
      </c>
      <c r="G71" s="162">
        <v>99</v>
      </c>
      <c r="H71" s="162">
        <v>115</v>
      </c>
      <c r="I71" s="162">
        <v>97</v>
      </c>
      <c r="J71" s="162">
        <v>103</v>
      </c>
      <c r="K71" s="162">
        <v>110</v>
      </c>
      <c r="L71" s="162">
        <v>110</v>
      </c>
      <c r="M71" s="162">
        <v>117</v>
      </c>
      <c r="N71" s="79"/>
      <c r="O71" s="76"/>
      <c r="P71" s="76"/>
      <c r="Q71" s="76"/>
      <c r="R71" s="76"/>
      <c r="S71" s="548" t="s">
        <v>152</v>
      </c>
      <c r="T71" s="548"/>
      <c r="U71" s="548"/>
      <c r="V71" s="548"/>
      <c r="W71" s="76"/>
      <c r="X71" s="151"/>
    </row>
    <row r="72" spans="1:24" ht="11.1" customHeight="1">
      <c r="A72" s="214"/>
      <c r="B72" s="162">
        <v>139</v>
      </c>
      <c r="C72" s="162">
        <v>98</v>
      </c>
      <c r="D72" s="162">
        <v>119</v>
      </c>
      <c r="E72" s="162">
        <v>159</v>
      </c>
      <c r="F72" s="162">
        <v>122</v>
      </c>
      <c r="G72" s="162">
        <v>140</v>
      </c>
      <c r="H72" s="162">
        <v>163</v>
      </c>
      <c r="I72" s="162">
        <v>166</v>
      </c>
      <c r="J72" s="162">
        <v>174</v>
      </c>
      <c r="K72" s="162">
        <v>157</v>
      </c>
      <c r="L72" s="162">
        <v>149</v>
      </c>
      <c r="M72" s="162">
        <v>135</v>
      </c>
      <c r="N72" s="79"/>
      <c r="O72" s="76"/>
      <c r="P72" s="76"/>
      <c r="Q72" s="76"/>
      <c r="R72" s="76"/>
      <c r="S72" s="548" t="s">
        <v>170</v>
      </c>
      <c r="T72" s="548"/>
      <c r="U72" s="548"/>
      <c r="V72" s="548"/>
      <c r="W72" s="76"/>
      <c r="X72" s="151"/>
    </row>
    <row r="73" spans="1:24" ht="11.1" customHeight="1">
      <c r="A73" s="214"/>
      <c r="B73" s="162">
        <v>102</v>
      </c>
      <c r="C73" s="162">
        <v>86</v>
      </c>
      <c r="D73" s="162">
        <v>119</v>
      </c>
      <c r="E73" s="162">
        <v>87</v>
      </c>
      <c r="F73" s="162">
        <v>120</v>
      </c>
      <c r="G73" s="162">
        <v>114</v>
      </c>
      <c r="H73" s="162">
        <v>171</v>
      </c>
      <c r="I73" s="162">
        <v>158</v>
      </c>
      <c r="J73" s="162">
        <v>149</v>
      </c>
      <c r="K73" s="162">
        <v>166</v>
      </c>
      <c r="L73" s="162">
        <v>142</v>
      </c>
      <c r="M73" s="162">
        <v>139</v>
      </c>
      <c r="N73" s="79"/>
      <c r="O73" s="76"/>
      <c r="P73" s="76"/>
      <c r="Q73" s="76"/>
      <c r="R73" s="76"/>
      <c r="S73" s="548" t="s">
        <v>171</v>
      </c>
      <c r="T73" s="548"/>
      <c r="U73" s="548"/>
      <c r="V73" s="548"/>
      <c r="W73" s="76"/>
      <c r="X73" s="151"/>
    </row>
    <row r="74" spans="1:24" ht="7.35" customHeight="1">
      <c r="A74" s="214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79"/>
      <c r="O74" s="76"/>
      <c r="P74" s="76"/>
      <c r="Q74" s="76"/>
      <c r="R74" s="76"/>
      <c r="S74" s="76"/>
      <c r="T74" s="76"/>
      <c r="U74" s="76"/>
      <c r="V74" s="76"/>
      <c r="W74" s="76"/>
      <c r="X74" s="151"/>
    </row>
    <row r="75" spans="1:24" s="66" customFormat="1" ht="11.1" customHeight="1">
      <c r="A75" s="216"/>
      <c r="B75" s="205">
        <v>522</v>
      </c>
      <c r="C75" s="205">
        <v>569</v>
      </c>
      <c r="D75" s="205">
        <v>792</v>
      </c>
      <c r="E75" s="205">
        <v>855</v>
      </c>
      <c r="F75" s="205">
        <v>772</v>
      </c>
      <c r="G75" s="205">
        <v>714</v>
      </c>
      <c r="H75" s="205">
        <v>754</v>
      </c>
      <c r="I75" s="205">
        <v>675</v>
      </c>
      <c r="J75" s="205">
        <v>744</v>
      </c>
      <c r="K75" s="205">
        <v>688</v>
      </c>
      <c r="L75" s="205">
        <v>697</v>
      </c>
      <c r="M75" s="205">
        <v>611</v>
      </c>
      <c r="N75" s="291"/>
      <c r="O75" s="550" t="s">
        <v>183</v>
      </c>
      <c r="P75" s="550"/>
      <c r="Q75" s="550"/>
      <c r="R75" s="550"/>
      <c r="S75" s="550"/>
      <c r="T75" s="550"/>
      <c r="U75" s="550"/>
      <c r="V75" s="550"/>
      <c r="W75" s="67"/>
      <c r="X75" s="155"/>
    </row>
    <row r="76" spans="1:24" ht="11.1" customHeight="1">
      <c r="A76" s="214"/>
      <c r="B76" s="162">
        <v>144</v>
      </c>
      <c r="C76" s="162">
        <v>197</v>
      </c>
      <c r="D76" s="162">
        <v>264</v>
      </c>
      <c r="E76" s="162">
        <v>278</v>
      </c>
      <c r="F76" s="162">
        <v>243</v>
      </c>
      <c r="G76" s="162">
        <v>226</v>
      </c>
      <c r="H76" s="162">
        <v>236</v>
      </c>
      <c r="I76" s="162">
        <v>203</v>
      </c>
      <c r="J76" s="162">
        <v>233</v>
      </c>
      <c r="K76" s="162">
        <v>196</v>
      </c>
      <c r="L76" s="162">
        <v>202</v>
      </c>
      <c r="M76" s="162">
        <v>168</v>
      </c>
      <c r="N76" s="79"/>
      <c r="O76" s="76"/>
      <c r="P76" s="76"/>
      <c r="Q76" s="76"/>
      <c r="R76" s="76"/>
      <c r="S76" s="548" t="s">
        <v>140</v>
      </c>
      <c r="T76" s="548"/>
      <c r="U76" s="548"/>
      <c r="V76" s="548"/>
      <c r="W76" s="76"/>
      <c r="X76" s="151"/>
    </row>
    <row r="77" spans="1:24" ht="11.1" customHeight="1">
      <c r="A77" s="214"/>
      <c r="B77" s="162">
        <v>116</v>
      </c>
      <c r="C77" s="162">
        <v>123</v>
      </c>
      <c r="D77" s="162">
        <v>185</v>
      </c>
      <c r="E77" s="162">
        <v>174</v>
      </c>
      <c r="F77" s="162">
        <v>174</v>
      </c>
      <c r="G77" s="162">
        <v>174</v>
      </c>
      <c r="H77" s="162">
        <v>150</v>
      </c>
      <c r="I77" s="162">
        <v>151</v>
      </c>
      <c r="J77" s="162">
        <v>171</v>
      </c>
      <c r="K77" s="162">
        <v>171</v>
      </c>
      <c r="L77" s="162">
        <v>165</v>
      </c>
      <c r="M77" s="162">
        <v>139</v>
      </c>
      <c r="N77" s="79"/>
      <c r="O77" s="76"/>
      <c r="P77" s="76"/>
      <c r="Q77" s="76"/>
      <c r="R77" s="76"/>
      <c r="S77" s="548" t="s">
        <v>141</v>
      </c>
      <c r="T77" s="548"/>
      <c r="U77" s="548"/>
      <c r="V77" s="548"/>
      <c r="W77" s="76"/>
      <c r="X77" s="151"/>
    </row>
    <row r="78" spans="1:24" ht="11.1" customHeight="1">
      <c r="A78" s="214"/>
      <c r="B78" s="162">
        <v>118</v>
      </c>
      <c r="C78" s="162">
        <v>113</v>
      </c>
      <c r="D78" s="162">
        <v>194</v>
      </c>
      <c r="E78" s="162">
        <v>209</v>
      </c>
      <c r="F78" s="162">
        <v>185</v>
      </c>
      <c r="G78" s="162">
        <v>149</v>
      </c>
      <c r="H78" s="162">
        <v>194</v>
      </c>
      <c r="I78" s="162">
        <v>156</v>
      </c>
      <c r="J78" s="162">
        <v>183</v>
      </c>
      <c r="K78" s="162">
        <v>183</v>
      </c>
      <c r="L78" s="162">
        <v>152</v>
      </c>
      <c r="M78" s="162">
        <v>156</v>
      </c>
      <c r="N78" s="79"/>
      <c r="O78" s="76"/>
      <c r="P78" s="76"/>
      <c r="Q78" s="76"/>
      <c r="R78" s="76"/>
      <c r="S78" s="548" t="s">
        <v>145</v>
      </c>
      <c r="T78" s="548"/>
      <c r="U78" s="548"/>
      <c r="V78" s="548"/>
      <c r="W78" s="76"/>
      <c r="X78" s="151"/>
    </row>
    <row r="79" spans="1:24" ht="11.1" customHeight="1">
      <c r="A79" s="214"/>
      <c r="B79" s="162">
        <v>144</v>
      </c>
      <c r="C79" s="162">
        <v>136</v>
      </c>
      <c r="D79" s="162">
        <v>149</v>
      </c>
      <c r="E79" s="162">
        <v>194</v>
      </c>
      <c r="F79" s="162">
        <v>170</v>
      </c>
      <c r="G79" s="162">
        <v>165</v>
      </c>
      <c r="H79" s="162">
        <v>174</v>
      </c>
      <c r="I79" s="162">
        <v>165</v>
      </c>
      <c r="J79" s="162">
        <v>157</v>
      </c>
      <c r="K79" s="162">
        <v>138</v>
      </c>
      <c r="L79" s="162">
        <v>178</v>
      </c>
      <c r="M79" s="162">
        <v>148</v>
      </c>
      <c r="N79" s="79"/>
      <c r="O79" s="76"/>
      <c r="P79" s="76"/>
      <c r="Q79" s="76"/>
      <c r="R79" s="76"/>
      <c r="S79" s="548" t="s">
        <v>148</v>
      </c>
      <c r="T79" s="548"/>
      <c r="U79" s="548"/>
      <c r="V79" s="548"/>
      <c r="W79" s="76"/>
      <c r="X79" s="151"/>
    </row>
    <row r="80" spans="1:24" ht="7.35" customHeight="1">
      <c r="A80" s="214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79"/>
      <c r="O80" s="51"/>
      <c r="P80" s="51"/>
      <c r="Q80" s="51"/>
      <c r="R80" s="51"/>
      <c r="S80" s="51"/>
      <c r="T80" s="51"/>
      <c r="U80" s="51"/>
      <c r="V80" s="51"/>
      <c r="W80" s="51"/>
      <c r="X80" s="151"/>
    </row>
    <row r="81" spans="1:24" s="66" customFormat="1" ht="11.1" customHeight="1">
      <c r="A81" s="216"/>
      <c r="B81" s="205">
        <v>47</v>
      </c>
      <c r="C81" s="205">
        <v>54</v>
      </c>
      <c r="D81" s="205">
        <v>85</v>
      </c>
      <c r="E81" s="205">
        <v>70</v>
      </c>
      <c r="F81" s="205">
        <v>95</v>
      </c>
      <c r="G81" s="205">
        <v>68</v>
      </c>
      <c r="H81" s="205">
        <v>73</v>
      </c>
      <c r="I81" s="205">
        <v>83</v>
      </c>
      <c r="J81" s="205">
        <v>70</v>
      </c>
      <c r="K81" s="205">
        <v>84</v>
      </c>
      <c r="L81" s="205">
        <v>90</v>
      </c>
      <c r="M81" s="205">
        <v>77</v>
      </c>
      <c r="N81" s="291"/>
      <c r="O81" s="550" t="s">
        <v>184</v>
      </c>
      <c r="P81" s="550"/>
      <c r="Q81" s="550"/>
      <c r="R81" s="550"/>
      <c r="S81" s="550"/>
      <c r="T81" s="550"/>
      <c r="U81" s="550"/>
      <c r="V81" s="550"/>
      <c r="W81" s="67"/>
      <c r="X81" s="155"/>
    </row>
    <row r="82" spans="1:24" ht="5.25" customHeight="1">
      <c r="A82" s="214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92"/>
      <c r="O82" s="57"/>
      <c r="P82" s="57"/>
      <c r="Q82" s="57"/>
      <c r="R82" s="57"/>
      <c r="S82" s="57"/>
      <c r="T82" s="57"/>
      <c r="U82" s="57"/>
      <c r="V82" s="57"/>
      <c r="W82" s="57"/>
      <c r="X82" s="214"/>
    </row>
    <row r="83" spans="1:24" ht="11.1" customHeight="1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X83" s="214"/>
    </row>
  </sheetData>
  <mergeCells count="71">
    <mergeCell ref="S17:V17"/>
    <mergeCell ref="M1:X2"/>
    <mergeCell ref="B5:W5"/>
    <mergeCell ref="B6:W6"/>
    <mergeCell ref="B8:C8"/>
    <mergeCell ref="D8:E8"/>
    <mergeCell ref="F8:G8"/>
    <mergeCell ref="H8:I8"/>
    <mergeCell ref="J8:K8"/>
    <mergeCell ref="L8:M8"/>
    <mergeCell ref="N8:W9"/>
    <mergeCell ref="O11:V11"/>
    <mergeCell ref="S12:V12"/>
    <mergeCell ref="S13:V13"/>
    <mergeCell ref="S14:V14"/>
    <mergeCell ref="O16:V16"/>
    <mergeCell ref="S31:V31"/>
    <mergeCell ref="S18:V18"/>
    <mergeCell ref="S19:V19"/>
    <mergeCell ref="S20:V20"/>
    <mergeCell ref="O22:V22"/>
    <mergeCell ref="S23:V23"/>
    <mergeCell ref="S24:V24"/>
    <mergeCell ref="S25:V25"/>
    <mergeCell ref="S26:V26"/>
    <mergeCell ref="O28:V28"/>
    <mergeCell ref="S29:V29"/>
    <mergeCell ref="S30:V30"/>
    <mergeCell ref="S45:V45"/>
    <mergeCell ref="S32:V32"/>
    <mergeCell ref="S33:V33"/>
    <mergeCell ref="O35:V35"/>
    <mergeCell ref="S36:V36"/>
    <mergeCell ref="S37:V37"/>
    <mergeCell ref="S38:V38"/>
    <mergeCell ref="S39:V39"/>
    <mergeCell ref="S40:V40"/>
    <mergeCell ref="O42:V42"/>
    <mergeCell ref="S43:V43"/>
    <mergeCell ref="S44:V44"/>
    <mergeCell ref="S59:V59"/>
    <mergeCell ref="S46:V46"/>
    <mergeCell ref="S47:V47"/>
    <mergeCell ref="S48:V48"/>
    <mergeCell ref="O50:V50"/>
    <mergeCell ref="S51:V51"/>
    <mergeCell ref="S52:V52"/>
    <mergeCell ref="S53:V53"/>
    <mergeCell ref="O55:V55"/>
    <mergeCell ref="S56:V56"/>
    <mergeCell ref="S57:V57"/>
    <mergeCell ref="S58:V58"/>
    <mergeCell ref="S72:V72"/>
    <mergeCell ref="S60:V60"/>
    <mergeCell ref="S61:V61"/>
    <mergeCell ref="S62:V62"/>
    <mergeCell ref="S63:V63"/>
    <mergeCell ref="O65:V65"/>
    <mergeCell ref="S66:V66"/>
    <mergeCell ref="S67:V67"/>
    <mergeCell ref="S68:V68"/>
    <mergeCell ref="S69:V69"/>
    <mergeCell ref="S70:V70"/>
    <mergeCell ref="S71:V71"/>
    <mergeCell ref="O81:V81"/>
    <mergeCell ref="S73:V73"/>
    <mergeCell ref="O75:V75"/>
    <mergeCell ref="S76:V76"/>
    <mergeCell ref="S77:V77"/>
    <mergeCell ref="S78:V78"/>
    <mergeCell ref="S79:V7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view="pageBreakPreview" zoomScaleNormal="100" zoomScaleSheetLayoutView="100" workbookViewId="0">
      <selection sqref="A1:L2"/>
    </sheetView>
  </sheetViews>
  <sheetFormatPr defaultRowHeight="11.25"/>
  <cols>
    <col min="1" max="11" width="1.625" style="177" customWidth="1"/>
    <col min="12" max="21" width="8.25" style="177" customWidth="1"/>
    <col min="22" max="22" width="1.625" style="177" customWidth="1"/>
    <col min="23" max="16384" width="9" style="177"/>
  </cols>
  <sheetData>
    <row r="1" spans="1:22" customFormat="1" ht="11.1" customHeight="1">
      <c r="A1" s="460">
        <f>'35'!M1+1</f>
        <v>36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22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22" ht="11.1" customHeight="1"/>
    <row r="4" spans="1:22" ht="11.1" customHeight="1"/>
    <row r="5" spans="1:22" s="179" customFormat="1" ht="18" customHeight="1">
      <c r="B5" s="648" t="s">
        <v>507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209"/>
    </row>
    <row r="6" spans="1:22" ht="12.95" customHeight="1"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199"/>
    </row>
    <row r="7" spans="1:22" ht="11.1" customHeigh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2" ht="15" customHeight="1">
      <c r="B8" s="559" t="s">
        <v>126</v>
      </c>
      <c r="C8" s="560"/>
      <c r="D8" s="560"/>
      <c r="E8" s="560"/>
      <c r="F8" s="560"/>
      <c r="G8" s="560"/>
      <c r="H8" s="560"/>
      <c r="I8" s="560"/>
      <c r="J8" s="560"/>
      <c r="K8" s="560"/>
      <c r="L8" s="653" t="s">
        <v>244</v>
      </c>
      <c r="M8" s="653"/>
      <c r="N8" s="653" t="s">
        <v>245</v>
      </c>
      <c r="O8" s="653"/>
      <c r="P8" s="653" t="s">
        <v>246</v>
      </c>
      <c r="Q8" s="653"/>
      <c r="R8" s="653" t="s">
        <v>247</v>
      </c>
      <c r="S8" s="653"/>
      <c r="T8" s="653" t="s">
        <v>248</v>
      </c>
      <c r="U8" s="654"/>
      <c r="V8" s="183"/>
    </row>
    <row r="9" spans="1:22" ht="15" customHeight="1"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293" t="s">
        <v>2</v>
      </c>
      <c r="M9" s="293" t="s">
        <v>3</v>
      </c>
      <c r="N9" s="293" t="s">
        <v>2</v>
      </c>
      <c r="O9" s="293" t="s">
        <v>3</v>
      </c>
      <c r="P9" s="293" t="s">
        <v>2</v>
      </c>
      <c r="Q9" s="293" t="s">
        <v>3</v>
      </c>
      <c r="R9" s="293" t="s">
        <v>2</v>
      </c>
      <c r="S9" s="293" t="s">
        <v>3</v>
      </c>
      <c r="T9" s="293" t="s">
        <v>2</v>
      </c>
      <c r="U9" s="294" t="s">
        <v>3</v>
      </c>
      <c r="V9" s="183"/>
    </row>
    <row r="10" spans="1:22" ht="5.25" customHeight="1"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280"/>
    </row>
    <row r="11" spans="1:22" s="184" customFormat="1" ht="11.1" customHeight="1">
      <c r="B11" s="185"/>
      <c r="C11" s="659" t="s">
        <v>174</v>
      </c>
      <c r="D11" s="659"/>
      <c r="E11" s="659"/>
      <c r="F11" s="659"/>
      <c r="G11" s="659"/>
      <c r="H11" s="659"/>
      <c r="I11" s="659"/>
      <c r="J11" s="659"/>
      <c r="K11" s="186"/>
      <c r="L11" s="298">
        <v>402</v>
      </c>
      <c r="M11" s="205">
        <v>397</v>
      </c>
      <c r="N11" s="205">
        <v>336</v>
      </c>
      <c r="O11" s="205">
        <v>282</v>
      </c>
      <c r="P11" s="205">
        <v>375</v>
      </c>
      <c r="Q11" s="205">
        <v>404</v>
      </c>
      <c r="R11" s="205">
        <v>345</v>
      </c>
      <c r="S11" s="205">
        <v>346</v>
      </c>
      <c r="T11" s="205">
        <v>304</v>
      </c>
      <c r="U11" s="205">
        <v>328</v>
      </c>
      <c r="V11" s="201"/>
    </row>
    <row r="12" spans="1:22" ht="11.1" customHeight="1">
      <c r="B12" s="182"/>
      <c r="C12" s="187"/>
      <c r="D12" s="187"/>
      <c r="E12" s="187"/>
      <c r="F12" s="187"/>
      <c r="G12" s="658" t="s">
        <v>140</v>
      </c>
      <c r="H12" s="658"/>
      <c r="I12" s="658"/>
      <c r="J12" s="658"/>
      <c r="K12" s="187"/>
      <c r="L12" s="299">
        <v>118</v>
      </c>
      <c r="M12" s="162">
        <v>122</v>
      </c>
      <c r="N12" s="162">
        <v>100</v>
      </c>
      <c r="O12" s="162">
        <v>102</v>
      </c>
      <c r="P12" s="162">
        <v>124</v>
      </c>
      <c r="Q12" s="162">
        <v>156</v>
      </c>
      <c r="R12" s="162">
        <v>117</v>
      </c>
      <c r="S12" s="162">
        <v>126</v>
      </c>
      <c r="T12" s="162">
        <v>131</v>
      </c>
      <c r="U12" s="162">
        <v>139</v>
      </c>
      <c r="V12" s="192"/>
    </row>
    <row r="13" spans="1:22" ht="11.1" customHeight="1">
      <c r="B13" s="182"/>
      <c r="C13" s="187"/>
      <c r="D13" s="187"/>
      <c r="E13" s="187"/>
      <c r="F13" s="187"/>
      <c r="G13" s="658" t="s">
        <v>141</v>
      </c>
      <c r="H13" s="658"/>
      <c r="I13" s="658"/>
      <c r="J13" s="658"/>
      <c r="K13" s="187"/>
      <c r="L13" s="299">
        <v>143</v>
      </c>
      <c r="M13" s="162">
        <v>141</v>
      </c>
      <c r="N13" s="162">
        <v>105</v>
      </c>
      <c r="O13" s="162">
        <v>94</v>
      </c>
      <c r="P13" s="162">
        <v>131</v>
      </c>
      <c r="Q13" s="162">
        <v>130</v>
      </c>
      <c r="R13" s="162">
        <v>127</v>
      </c>
      <c r="S13" s="162">
        <v>124</v>
      </c>
      <c r="T13" s="162">
        <v>101</v>
      </c>
      <c r="U13" s="162">
        <v>122</v>
      </c>
      <c r="V13" s="192"/>
    </row>
    <row r="14" spans="1:22" ht="11.1" customHeight="1">
      <c r="B14" s="182"/>
      <c r="C14" s="187"/>
      <c r="D14" s="187"/>
      <c r="E14" s="187"/>
      <c r="F14" s="187"/>
      <c r="G14" s="658" t="s">
        <v>145</v>
      </c>
      <c r="H14" s="658"/>
      <c r="I14" s="658"/>
      <c r="J14" s="658"/>
      <c r="K14" s="187"/>
      <c r="L14" s="299">
        <v>141</v>
      </c>
      <c r="M14" s="162">
        <v>134</v>
      </c>
      <c r="N14" s="162">
        <v>131</v>
      </c>
      <c r="O14" s="162">
        <v>86</v>
      </c>
      <c r="P14" s="162">
        <v>120</v>
      </c>
      <c r="Q14" s="162">
        <v>118</v>
      </c>
      <c r="R14" s="162">
        <v>101</v>
      </c>
      <c r="S14" s="162">
        <v>96</v>
      </c>
      <c r="T14" s="162">
        <v>72</v>
      </c>
      <c r="U14" s="162">
        <v>67</v>
      </c>
      <c r="V14" s="192"/>
    </row>
    <row r="15" spans="1:22" ht="7.35" customHeight="1">
      <c r="B15" s="182"/>
      <c r="C15" s="187"/>
      <c r="D15" s="187"/>
      <c r="E15" s="187"/>
      <c r="F15" s="187"/>
      <c r="G15" s="187"/>
      <c r="H15" s="187"/>
      <c r="I15" s="187"/>
      <c r="J15" s="187"/>
      <c r="K15" s="187"/>
      <c r="L15" s="298"/>
      <c r="M15" s="205"/>
      <c r="N15" s="205"/>
      <c r="O15" s="205"/>
      <c r="P15" s="205"/>
      <c r="Q15" s="205"/>
      <c r="R15" s="205"/>
      <c r="S15" s="205"/>
      <c r="T15" s="205"/>
      <c r="U15" s="205"/>
      <c r="V15" s="192"/>
    </row>
    <row r="16" spans="1:22" s="184" customFormat="1" ht="11.1" customHeight="1">
      <c r="B16" s="185"/>
      <c r="C16" s="659" t="s">
        <v>175</v>
      </c>
      <c r="D16" s="659"/>
      <c r="E16" s="659"/>
      <c r="F16" s="659"/>
      <c r="G16" s="659"/>
      <c r="H16" s="659"/>
      <c r="I16" s="659"/>
      <c r="J16" s="659"/>
      <c r="K16" s="186"/>
      <c r="L16" s="298">
        <v>360</v>
      </c>
      <c r="M16" s="205">
        <v>311</v>
      </c>
      <c r="N16" s="205">
        <v>307</v>
      </c>
      <c r="O16" s="205">
        <v>255</v>
      </c>
      <c r="P16" s="205">
        <v>338</v>
      </c>
      <c r="Q16" s="205">
        <v>356</v>
      </c>
      <c r="R16" s="205">
        <v>363</v>
      </c>
      <c r="S16" s="205">
        <v>405</v>
      </c>
      <c r="T16" s="205">
        <v>366</v>
      </c>
      <c r="U16" s="205">
        <v>426</v>
      </c>
      <c r="V16" s="201"/>
    </row>
    <row r="17" spans="2:22" ht="11.1" customHeight="1">
      <c r="B17" s="182"/>
      <c r="C17" s="187"/>
      <c r="D17" s="187"/>
      <c r="E17" s="187"/>
      <c r="F17" s="187"/>
      <c r="G17" s="658" t="s">
        <v>140</v>
      </c>
      <c r="H17" s="658"/>
      <c r="I17" s="658"/>
      <c r="J17" s="658"/>
      <c r="K17" s="187"/>
      <c r="L17" s="299">
        <v>88</v>
      </c>
      <c r="M17" s="162">
        <v>80</v>
      </c>
      <c r="N17" s="162">
        <v>80</v>
      </c>
      <c r="O17" s="162">
        <v>67</v>
      </c>
      <c r="P17" s="162">
        <v>86</v>
      </c>
      <c r="Q17" s="162">
        <v>87</v>
      </c>
      <c r="R17" s="162">
        <v>71</v>
      </c>
      <c r="S17" s="162">
        <v>86</v>
      </c>
      <c r="T17" s="162">
        <v>75</v>
      </c>
      <c r="U17" s="162">
        <v>88</v>
      </c>
      <c r="V17" s="192"/>
    </row>
    <row r="18" spans="2:22" ht="11.1" customHeight="1">
      <c r="B18" s="182"/>
      <c r="C18" s="187"/>
      <c r="D18" s="187"/>
      <c r="E18" s="187"/>
      <c r="F18" s="187"/>
      <c r="G18" s="658" t="s">
        <v>141</v>
      </c>
      <c r="H18" s="658"/>
      <c r="I18" s="658"/>
      <c r="J18" s="658"/>
      <c r="K18" s="187"/>
      <c r="L18" s="299">
        <v>59</v>
      </c>
      <c r="M18" s="162">
        <v>48</v>
      </c>
      <c r="N18" s="162">
        <v>55</v>
      </c>
      <c r="O18" s="162">
        <v>47</v>
      </c>
      <c r="P18" s="162">
        <v>71</v>
      </c>
      <c r="Q18" s="162">
        <v>68</v>
      </c>
      <c r="R18" s="162">
        <v>81</v>
      </c>
      <c r="S18" s="162">
        <v>86</v>
      </c>
      <c r="T18" s="162">
        <v>69</v>
      </c>
      <c r="U18" s="162">
        <v>72</v>
      </c>
      <c r="V18" s="192"/>
    </row>
    <row r="19" spans="2:22" ht="11.1" customHeight="1">
      <c r="B19" s="182"/>
      <c r="C19" s="187"/>
      <c r="D19" s="187"/>
      <c r="E19" s="187"/>
      <c r="F19" s="187"/>
      <c r="G19" s="658" t="s">
        <v>145</v>
      </c>
      <c r="H19" s="658"/>
      <c r="I19" s="658"/>
      <c r="J19" s="658"/>
      <c r="K19" s="187"/>
      <c r="L19" s="299">
        <v>117</v>
      </c>
      <c r="M19" s="162">
        <v>107</v>
      </c>
      <c r="N19" s="162">
        <v>93</v>
      </c>
      <c r="O19" s="162">
        <v>75</v>
      </c>
      <c r="P19" s="162">
        <v>92</v>
      </c>
      <c r="Q19" s="162">
        <v>108</v>
      </c>
      <c r="R19" s="162">
        <v>113</v>
      </c>
      <c r="S19" s="162">
        <v>117</v>
      </c>
      <c r="T19" s="162">
        <v>116</v>
      </c>
      <c r="U19" s="162">
        <v>142</v>
      </c>
      <c r="V19" s="192"/>
    </row>
    <row r="20" spans="2:22" ht="11.1" customHeight="1">
      <c r="B20" s="182"/>
      <c r="C20" s="187"/>
      <c r="D20" s="187"/>
      <c r="E20" s="187"/>
      <c r="F20" s="187"/>
      <c r="G20" s="658" t="s">
        <v>148</v>
      </c>
      <c r="H20" s="658"/>
      <c r="I20" s="658"/>
      <c r="J20" s="658"/>
      <c r="K20" s="187"/>
      <c r="L20" s="299">
        <v>96</v>
      </c>
      <c r="M20" s="162">
        <v>76</v>
      </c>
      <c r="N20" s="162">
        <v>79</v>
      </c>
      <c r="O20" s="162">
        <v>66</v>
      </c>
      <c r="P20" s="162">
        <v>89</v>
      </c>
      <c r="Q20" s="162">
        <v>93</v>
      </c>
      <c r="R20" s="162">
        <v>98</v>
      </c>
      <c r="S20" s="162">
        <v>116</v>
      </c>
      <c r="T20" s="162">
        <v>106</v>
      </c>
      <c r="U20" s="162">
        <v>124</v>
      </c>
      <c r="V20" s="192"/>
    </row>
    <row r="21" spans="2:22" ht="7.35" customHeight="1">
      <c r="B21" s="182"/>
      <c r="C21" s="187"/>
      <c r="D21" s="187"/>
      <c r="E21" s="187"/>
      <c r="F21" s="187"/>
      <c r="G21" s="187"/>
      <c r="H21" s="187"/>
      <c r="I21" s="187"/>
      <c r="J21" s="187"/>
      <c r="K21" s="187"/>
      <c r="L21" s="298"/>
      <c r="M21" s="205"/>
      <c r="N21" s="205"/>
      <c r="O21" s="205"/>
      <c r="P21" s="205"/>
      <c r="Q21" s="205"/>
      <c r="R21" s="205"/>
      <c r="S21" s="205"/>
      <c r="T21" s="205"/>
      <c r="U21" s="205"/>
      <c r="V21" s="192"/>
    </row>
    <row r="22" spans="2:22" s="184" customFormat="1" ht="11.1" customHeight="1">
      <c r="B22" s="185"/>
      <c r="C22" s="659" t="s">
        <v>176</v>
      </c>
      <c r="D22" s="659"/>
      <c r="E22" s="659"/>
      <c r="F22" s="659"/>
      <c r="G22" s="659"/>
      <c r="H22" s="659"/>
      <c r="I22" s="659"/>
      <c r="J22" s="659"/>
      <c r="K22" s="186"/>
      <c r="L22" s="298">
        <v>481</v>
      </c>
      <c r="M22" s="205">
        <v>435</v>
      </c>
      <c r="N22" s="205">
        <v>414</v>
      </c>
      <c r="O22" s="205">
        <v>383</v>
      </c>
      <c r="P22" s="205">
        <v>485</v>
      </c>
      <c r="Q22" s="205">
        <v>471</v>
      </c>
      <c r="R22" s="205">
        <v>413</v>
      </c>
      <c r="S22" s="205">
        <v>459</v>
      </c>
      <c r="T22" s="205">
        <v>348</v>
      </c>
      <c r="U22" s="205">
        <v>459</v>
      </c>
      <c r="V22" s="201"/>
    </row>
    <row r="23" spans="2:22" ht="11.1" customHeight="1">
      <c r="B23" s="182"/>
      <c r="C23" s="187"/>
      <c r="D23" s="187"/>
      <c r="E23" s="187"/>
      <c r="F23" s="187"/>
      <c r="G23" s="658" t="s">
        <v>140</v>
      </c>
      <c r="H23" s="658"/>
      <c r="I23" s="658"/>
      <c r="J23" s="658"/>
      <c r="K23" s="187"/>
      <c r="L23" s="299">
        <v>103</v>
      </c>
      <c r="M23" s="162">
        <v>97</v>
      </c>
      <c r="N23" s="162">
        <v>87</v>
      </c>
      <c r="O23" s="162">
        <v>72</v>
      </c>
      <c r="P23" s="162">
        <v>102</v>
      </c>
      <c r="Q23" s="162">
        <v>93</v>
      </c>
      <c r="R23" s="162">
        <v>91</v>
      </c>
      <c r="S23" s="162">
        <v>115</v>
      </c>
      <c r="T23" s="162">
        <v>69</v>
      </c>
      <c r="U23" s="162">
        <v>82</v>
      </c>
      <c r="V23" s="192"/>
    </row>
    <row r="24" spans="2:22" ht="11.1" customHeight="1">
      <c r="B24" s="182"/>
      <c r="C24" s="187"/>
      <c r="D24" s="187"/>
      <c r="E24" s="187"/>
      <c r="F24" s="187"/>
      <c r="G24" s="658" t="s">
        <v>141</v>
      </c>
      <c r="H24" s="658"/>
      <c r="I24" s="658"/>
      <c r="J24" s="658"/>
      <c r="K24" s="187"/>
      <c r="L24" s="299">
        <v>149</v>
      </c>
      <c r="M24" s="162">
        <v>125</v>
      </c>
      <c r="N24" s="162">
        <v>118</v>
      </c>
      <c r="O24" s="162">
        <v>104</v>
      </c>
      <c r="P24" s="162">
        <v>138</v>
      </c>
      <c r="Q24" s="162">
        <v>128</v>
      </c>
      <c r="R24" s="162">
        <v>119</v>
      </c>
      <c r="S24" s="162">
        <v>122</v>
      </c>
      <c r="T24" s="162">
        <v>105</v>
      </c>
      <c r="U24" s="162">
        <v>146</v>
      </c>
      <c r="V24" s="192"/>
    </row>
    <row r="25" spans="2:22" ht="11.1" customHeight="1">
      <c r="B25" s="182"/>
      <c r="C25" s="187"/>
      <c r="D25" s="187"/>
      <c r="E25" s="187"/>
      <c r="F25" s="187"/>
      <c r="G25" s="658" t="s">
        <v>145</v>
      </c>
      <c r="H25" s="658"/>
      <c r="I25" s="658"/>
      <c r="J25" s="658"/>
      <c r="K25" s="187"/>
      <c r="L25" s="299">
        <v>95</v>
      </c>
      <c r="M25" s="162">
        <v>101</v>
      </c>
      <c r="N25" s="162">
        <v>107</v>
      </c>
      <c r="O25" s="162">
        <v>109</v>
      </c>
      <c r="P25" s="162">
        <v>119</v>
      </c>
      <c r="Q25" s="162">
        <v>128</v>
      </c>
      <c r="R25" s="162">
        <v>113</v>
      </c>
      <c r="S25" s="162">
        <v>115</v>
      </c>
      <c r="T25" s="162">
        <v>87</v>
      </c>
      <c r="U25" s="162">
        <v>107</v>
      </c>
      <c r="V25" s="192"/>
    </row>
    <row r="26" spans="2:22" ht="11.1" customHeight="1">
      <c r="B26" s="182"/>
      <c r="C26" s="187"/>
      <c r="D26" s="187"/>
      <c r="E26" s="187"/>
      <c r="F26" s="187"/>
      <c r="G26" s="658" t="s">
        <v>148</v>
      </c>
      <c r="H26" s="658"/>
      <c r="I26" s="658"/>
      <c r="J26" s="658"/>
      <c r="K26" s="187"/>
      <c r="L26" s="299">
        <v>134</v>
      </c>
      <c r="M26" s="162">
        <v>112</v>
      </c>
      <c r="N26" s="162">
        <v>102</v>
      </c>
      <c r="O26" s="162">
        <v>98</v>
      </c>
      <c r="P26" s="162">
        <v>126</v>
      </c>
      <c r="Q26" s="162">
        <v>122</v>
      </c>
      <c r="R26" s="162">
        <v>90</v>
      </c>
      <c r="S26" s="162">
        <v>107</v>
      </c>
      <c r="T26" s="162">
        <v>87</v>
      </c>
      <c r="U26" s="162">
        <v>124</v>
      </c>
      <c r="V26" s="192"/>
    </row>
    <row r="27" spans="2:22" ht="7.35" customHeight="1">
      <c r="B27" s="182"/>
      <c r="C27" s="187"/>
      <c r="D27" s="187"/>
      <c r="E27" s="187"/>
      <c r="F27" s="187"/>
      <c r="G27" s="187"/>
      <c r="H27" s="187"/>
      <c r="I27" s="187"/>
      <c r="J27" s="187"/>
      <c r="K27" s="187"/>
      <c r="L27" s="298"/>
      <c r="M27" s="205"/>
      <c r="N27" s="205"/>
      <c r="O27" s="205"/>
      <c r="P27" s="205"/>
      <c r="Q27" s="205"/>
      <c r="R27" s="205"/>
      <c r="S27" s="205"/>
      <c r="T27" s="205"/>
      <c r="U27" s="205"/>
      <c r="V27" s="192"/>
    </row>
    <row r="28" spans="2:22" s="184" customFormat="1" ht="11.1" customHeight="1">
      <c r="B28" s="185"/>
      <c r="C28" s="659" t="s">
        <v>177</v>
      </c>
      <c r="D28" s="659"/>
      <c r="E28" s="659"/>
      <c r="F28" s="659"/>
      <c r="G28" s="659"/>
      <c r="H28" s="659"/>
      <c r="I28" s="659"/>
      <c r="J28" s="659"/>
      <c r="K28" s="186"/>
      <c r="L28" s="298">
        <v>310</v>
      </c>
      <c r="M28" s="205">
        <v>297</v>
      </c>
      <c r="N28" s="205">
        <v>268</v>
      </c>
      <c r="O28" s="205">
        <v>289</v>
      </c>
      <c r="P28" s="205">
        <v>350</v>
      </c>
      <c r="Q28" s="205">
        <v>356</v>
      </c>
      <c r="R28" s="205">
        <v>314</v>
      </c>
      <c r="S28" s="205">
        <v>382</v>
      </c>
      <c r="T28" s="205">
        <v>317</v>
      </c>
      <c r="U28" s="205">
        <v>411</v>
      </c>
      <c r="V28" s="201"/>
    </row>
    <row r="29" spans="2:22" ht="11.1" customHeight="1">
      <c r="B29" s="182"/>
      <c r="C29" s="187"/>
      <c r="D29" s="187"/>
      <c r="E29" s="187"/>
      <c r="F29" s="187"/>
      <c r="G29" s="658" t="s">
        <v>140</v>
      </c>
      <c r="H29" s="658"/>
      <c r="I29" s="658"/>
      <c r="J29" s="658"/>
      <c r="K29" s="187"/>
      <c r="L29" s="299">
        <v>60</v>
      </c>
      <c r="M29" s="162">
        <v>45</v>
      </c>
      <c r="N29" s="162">
        <v>41</v>
      </c>
      <c r="O29" s="162">
        <v>60</v>
      </c>
      <c r="P29" s="162">
        <v>65</v>
      </c>
      <c r="Q29" s="162">
        <v>59</v>
      </c>
      <c r="R29" s="162">
        <v>41</v>
      </c>
      <c r="S29" s="162">
        <v>62</v>
      </c>
      <c r="T29" s="162">
        <v>44</v>
      </c>
      <c r="U29" s="162">
        <v>54</v>
      </c>
      <c r="V29" s="192"/>
    </row>
    <row r="30" spans="2:22" ht="11.1" customHeight="1">
      <c r="B30" s="182"/>
      <c r="C30" s="187"/>
      <c r="D30" s="187"/>
      <c r="E30" s="187"/>
      <c r="F30" s="187"/>
      <c r="G30" s="658" t="s">
        <v>141</v>
      </c>
      <c r="H30" s="658"/>
      <c r="I30" s="658"/>
      <c r="J30" s="658"/>
      <c r="K30" s="187"/>
      <c r="L30" s="299">
        <v>47</v>
      </c>
      <c r="M30" s="162">
        <v>49</v>
      </c>
      <c r="N30" s="162">
        <v>41</v>
      </c>
      <c r="O30" s="162">
        <v>44</v>
      </c>
      <c r="P30" s="162">
        <v>50</v>
      </c>
      <c r="Q30" s="162">
        <v>48</v>
      </c>
      <c r="R30" s="162">
        <v>33</v>
      </c>
      <c r="S30" s="162">
        <v>25</v>
      </c>
      <c r="T30" s="162">
        <v>23</v>
      </c>
      <c r="U30" s="162">
        <v>28</v>
      </c>
      <c r="V30" s="192"/>
    </row>
    <row r="31" spans="2:22" ht="11.1" customHeight="1">
      <c r="B31" s="182"/>
      <c r="C31" s="187"/>
      <c r="D31" s="187"/>
      <c r="E31" s="187"/>
      <c r="F31" s="187"/>
      <c r="G31" s="658" t="s">
        <v>145</v>
      </c>
      <c r="H31" s="658"/>
      <c r="I31" s="658"/>
      <c r="J31" s="658"/>
      <c r="K31" s="187"/>
      <c r="L31" s="299">
        <v>59</v>
      </c>
      <c r="M31" s="162">
        <v>73</v>
      </c>
      <c r="N31" s="162">
        <v>46</v>
      </c>
      <c r="O31" s="162">
        <v>54</v>
      </c>
      <c r="P31" s="162">
        <v>77</v>
      </c>
      <c r="Q31" s="162">
        <v>88</v>
      </c>
      <c r="R31" s="162">
        <v>68</v>
      </c>
      <c r="S31" s="162">
        <v>93</v>
      </c>
      <c r="T31" s="162">
        <v>75</v>
      </c>
      <c r="U31" s="162">
        <v>109</v>
      </c>
      <c r="V31" s="192"/>
    </row>
    <row r="32" spans="2:22" ht="11.1" customHeight="1">
      <c r="B32" s="182"/>
      <c r="C32" s="187"/>
      <c r="D32" s="187"/>
      <c r="E32" s="187"/>
      <c r="F32" s="187"/>
      <c r="G32" s="658" t="s">
        <v>148</v>
      </c>
      <c r="H32" s="658"/>
      <c r="I32" s="658"/>
      <c r="J32" s="658"/>
      <c r="K32" s="187"/>
      <c r="L32" s="299">
        <v>92</v>
      </c>
      <c r="M32" s="162">
        <v>82</v>
      </c>
      <c r="N32" s="162">
        <v>79</v>
      </c>
      <c r="O32" s="162">
        <v>74</v>
      </c>
      <c r="P32" s="162">
        <v>81</v>
      </c>
      <c r="Q32" s="162">
        <v>76</v>
      </c>
      <c r="R32" s="162">
        <v>78</v>
      </c>
      <c r="S32" s="162">
        <v>96</v>
      </c>
      <c r="T32" s="162">
        <v>72</v>
      </c>
      <c r="U32" s="162">
        <v>75</v>
      </c>
      <c r="V32" s="192"/>
    </row>
    <row r="33" spans="2:22" ht="11.1" customHeight="1">
      <c r="B33" s="182"/>
      <c r="C33" s="187"/>
      <c r="D33" s="187"/>
      <c r="E33" s="187"/>
      <c r="F33" s="187"/>
      <c r="G33" s="658" t="s">
        <v>151</v>
      </c>
      <c r="H33" s="658"/>
      <c r="I33" s="658"/>
      <c r="J33" s="658"/>
      <c r="K33" s="187"/>
      <c r="L33" s="299">
        <v>52</v>
      </c>
      <c r="M33" s="162">
        <v>48</v>
      </c>
      <c r="N33" s="162">
        <v>61</v>
      </c>
      <c r="O33" s="162">
        <v>57</v>
      </c>
      <c r="P33" s="162">
        <v>77</v>
      </c>
      <c r="Q33" s="162">
        <v>85</v>
      </c>
      <c r="R33" s="162">
        <v>94</v>
      </c>
      <c r="S33" s="162">
        <v>106</v>
      </c>
      <c r="T33" s="162">
        <v>103</v>
      </c>
      <c r="U33" s="162">
        <v>145</v>
      </c>
      <c r="V33" s="192"/>
    </row>
    <row r="34" spans="2:22" ht="6.75" customHeight="1"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298"/>
      <c r="M34" s="205"/>
      <c r="N34" s="205"/>
      <c r="O34" s="205"/>
      <c r="P34" s="205"/>
      <c r="Q34" s="205"/>
      <c r="R34" s="205"/>
      <c r="S34" s="205"/>
      <c r="T34" s="205"/>
      <c r="U34" s="205"/>
      <c r="V34" s="192"/>
    </row>
    <row r="35" spans="2:22" s="184" customFormat="1" ht="11.1" customHeight="1">
      <c r="B35" s="185"/>
      <c r="C35" s="659" t="s">
        <v>178</v>
      </c>
      <c r="D35" s="659"/>
      <c r="E35" s="659"/>
      <c r="F35" s="659"/>
      <c r="G35" s="659"/>
      <c r="H35" s="659"/>
      <c r="I35" s="659"/>
      <c r="J35" s="659"/>
      <c r="K35" s="186"/>
      <c r="L35" s="298">
        <v>371</v>
      </c>
      <c r="M35" s="205">
        <v>392</v>
      </c>
      <c r="N35" s="205">
        <v>370</v>
      </c>
      <c r="O35" s="205">
        <v>377</v>
      </c>
      <c r="P35" s="205">
        <v>401</v>
      </c>
      <c r="Q35" s="205">
        <v>479</v>
      </c>
      <c r="R35" s="205">
        <v>373</v>
      </c>
      <c r="S35" s="205">
        <v>378</v>
      </c>
      <c r="T35" s="205">
        <v>245</v>
      </c>
      <c r="U35" s="205">
        <v>338</v>
      </c>
      <c r="V35" s="201"/>
    </row>
    <row r="36" spans="2:22" ht="11.1" customHeight="1">
      <c r="B36" s="182"/>
      <c r="C36" s="187"/>
      <c r="D36" s="187"/>
      <c r="E36" s="187"/>
      <c r="F36" s="187"/>
      <c r="G36" s="658" t="s">
        <v>140</v>
      </c>
      <c r="H36" s="658"/>
      <c r="I36" s="658"/>
      <c r="J36" s="658"/>
      <c r="K36" s="187"/>
      <c r="L36" s="299">
        <v>81</v>
      </c>
      <c r="M36" s="162">
        <v>105</v>
      </c>
      <c r="N36" s="162">
        <v>104</v>
      </c>
      <c r="O36" s="162">
        <v>116</v>
      </c>
      <c r="P36" s="162">
        <v>115</v>
      </c>
      <c r="Q36" s="162">
        <v>125</v>
      </c>
      <c r="R36" s="162">
        <v>104</v>
      </c>
      <c r="S36" s="162">
        <v>107</v>
      </c>
      <c r="T36" s="162">
        <v>68</v>
      </c>
      <c r="U36" s="162">
        <v>112</v>
      </c>
      <c r="V36" s="192"/>
    </row>
    <row r="37" spans="2:22" ht="11.1" customHeight="1">
      <c r="B37" s="182"/>
      <c r="C37" s="187"/>
      <c r="D37" s="187"/>
      <c r="E37" s="187"/>
      <c r="F37" s="187"/>
      <c r="G37" s="658" t="s">
        <v>141</v>
      </c>
      <c r="H37" s="658"/>
      <c r="I37" s="658"/>
      <c r="J37" s="658"/>
      <c r="K37" s="187"/>
      <c r="L37" s="299">
        <v>63</v>
      </c>
      <c r="M37" s="162">
        <v>72</v>
      </c>
      <c r="N37" s="162">
        <v>69</v>
      </c>
      <c r="O37" s="162">
        <v>66</v>
      </c>
      <c r="P37" s="162">
        <v>78</v>
      </c>
      <c r="Q37" s="162">
        <v>89</v>
      </c>
      <c r="R37" s="162">
        <v>66</v>
      </c>
      <c r="S37" s="162">
        <v>71</v>
      </c>
      <c r="T37" s="162">
        <v>41</v>
      </c>
      <c r="U37" s="162">
        <v>55</v>
      </c>
      <c r="V37" s="192"/>
    </row>
    <row r="38" spans="2:22" ht="11.1" customHeight="1">
      <c r="B38" s="182"/>
      <c r="C38" s="187"/>
      <c r="D38" s="187"/>
      <c r="E38" s="187"/>
      <c r="F38" s="187"/>
      <c r="G38" s="658" t="s">
        <v>145</v>
      </c>
      <c r="H38" s="658"/>
      <c r="I38" s="658"/>
      <c r="J38" s="658"/>
      <c r="K38" s="187"/>
      <c r="L38" s="299">
        <v>79</v>
      </c>
      <c r="M38" s="162">
        <v>77</v>
      </c>
      <c r="N38" s="162">
        <v>77</v>
      </c>
      <c r="O38" s="162">
        <v>80</v>
      </c>
      <c r="P38" s="162">
        <v>95</v>
      </c>
      <c r="Q38" s="162">
        <v>106</v>
      </c>
      <c r="R38" s="162">
        <v>92</v>
      </c>
      <c r="S38" s="162">
        <v>91</v>
      </c>
      <c r="T38" s="162">
        <v>62</v>
      </c>
      <c r="U38" s="162">
        <v>83</v>
      </c>
      <c r="V38" s="192"/>
    </row>
    <row r="39" spans="2:22" ht="11.1" customHeight="1">
      <c r="B39" s="182"/>
      <c r="C39" s="187"/>
      <c r="D39" s="187"/>
      <c r="E39" s="187"/>
      <c r="F39" s="187"/>
      <c r="G39" s="658" t="s">
        <v>148</v>
      </c>
      <c r="H39" s="658"/>
      <c r="I39" s="658"/>
      <c r="J39" s="658"/>
      <c r="K39" s="187"/>
      <c r="L39" s="299">
        <v>85</v>
      </c>
      <c r="M39" s="162">
        <v>62</v>
      </c>
      <c r="N39" s="162">
        <v>51</v>
      </c>
      <c r="O39" s="162">
        <v>63</v>
      </c>
      <c r="P39" s="162">
        <v>56</v>
      </c>
      <c r="Q39" s="162">
        <v>61</v>
      </c>
      <c r="R39" s="162">
        <v>41</v>
      </c>
      <c r="S39" s="162">
        <v>44</v>
      </c>
      <c r="T39" s="162">
        <v>25</v>
      </c>
      <c r="U39" s="162">
        <v>45</v>
      </c>
      <c r="V39" s="192"/>
    </row>
    <row r="40" spans="2:22" ht="11.1" customHeight="1">
      <c r="B40" s="182"/>
      <c r="C40" s="187"/>
      <c r="D40" s="187"/>
      <c r="E40" s="187"/>
      <c r="F40" s="187"/>
      <c r="G40" s="658" t="s">
        <v>151</v>
      </c>
      <c r="H40" s="658"/>
      <c r="I40" s="658"/>
      <c r="J40" s="658"/>
      <c r="K40" s="187"/>
      <c r="L40" s="299">
        <v>63</v>
      </c>
      <c r="M40" s="162">
        <v>76</v>
      </c>
      <c r="N40" s="162">
        <v>69</v>
      </c>
      <c r="O40" s="162">
        <v>52</v>
      </c>
      <c r="P40" s="162">
        <v>57</v>
      </c>
      <c r="Q40" s="162">
        <v>98</v>
      </c>
      <c r="R40" s="162">
        <v>70</v>
      </c>
      <c r="S40" s="162">
        <v>65</v>
      </c>
      <c r="T40" s="162">
        <v>49</v>
      </c>
      <c r="U40" s="162">
        <v>43</v>
      </c>
      <c r="V40" s="192"/>
    </row>
    <row r="41" spans="2:22" ht="7.35" customHeight="1">
      <c r="B41" s="182"/>
      <c r="C41" s="187"/>
      <c r="D41" s="187"/>
      <c r="E41" s="187"/>
      <c r="F41" s="187"/>
      <c r="G41" s="187"/>
      <c r="H41" s="187"/>
      <c r="I41" s="187"/>
      <c r="J41" s="187"/>
      <c r="K41" s="187"/>
      <c r="L41" s="298"/>
      <c r="M41" s="205"/>
      <c r="N41" s="205"/>
      <c r="O41" s="205"/>
      <c r="P41" s="205"/>
      <c r="Q41" s="205"/>
      <c r="R41" s="205"/>
      <c r="S41" s="205"/>
      <c r="T41" s="205"/>
      <c r="U41" s="205"/>
      <c r="V41" s="192"/>
    </row>
    <row r="42" spans="2:22" s="184" customFormat="1" ht="11.1" customHeight="1">
      <c r="B42" s="185"/>
      <c r="C42" s="659" t="s">
        <v>179</v>
      </c>
      <c r="D42" s="659"/>
      <c r="E42" s="659"/>
      <c r="F42" s="659"/>
      <c r="G42" s="659"/>
      <c r="H42" s="659"/>
      <c r="I42" s="659"/>
      <c r="J42" s="659"/>
      <c r="K42" s="186"/>
      <c r="L42" s="298">
        <v>356</v>
      </c>
      <c r="M42" s="205">
        <v>323</v>
      </c>
      <c r="N42" s="205">
        <v>282</v>
      </c>
      <c r="O42" s="205">
        <v>277</v>
      </c>
      <c r="P42" s="205">
        <v>326</v>
      </c>
      <c r="Q42" s="205">
        <v>317</v>
      </c>
      <c r="R42" s="205">
        <v>260</v>
      </c>
      <c r="S42" s="205">
        <v>312</v>
      </c>
      <c r="T42" s="205">
        <v>245</v>
      </c>
      <c r="U42" s="205">
        <v>327</v>
      </c>
      <c r="V42" s="201"/>
    </row>
    <row r="43" spans="2:22" ht="11.1" customHeight="1">
      <c r="B43" s="182"/>
      <c r="C43" s="187"/>
      <c r="D43" s="187"/>
      <c r="E43" s="187"/>
      <c r="F43" s="187"/>
      <c r="G43" s="658" t="s">
        <v>140</v>
      </c>
      <c r="H43" s="658"/>
      <c r="I43" s="658"/>
      <c r="J43" s="658"/>
      <c r="K43" s="187"/>
      <c r="L43" s="299">
        <v>47</v>
      </c>
      <c r="M43" s="162">
        <v>40</v>
      </c>
      <c r="N43" s="162">
        <v>45</v>
      </c>
      <c r="O43" s="162">
        <v>39</v>
      </c>
      <c r="P43" s="162">
        <v>38</v>
      </c>
      <c r="Q43" s="162">
        <v>45</v>
      </c>
      <c r="R43" s="162">
        <v>25</v>
      </c>
      <c r="S43" s="162">
        <v>27</v>
      </c>
      <c r="T43" s="162">
        <v>25</v>
      </c>
      <c r="U43" s="162">
        <v>29</v>
      </c>
      <c r="V43" s="192"/>
    </row>
    <row r="44" spans="2:22" ht="11.1" customHeight="1">
      <c r="B44" s="182"/>
      <c r="C44" s="187"/>
      <c r="D44" s="187"/>
      <c r="E44" s="187"/>
      <c r="F44" s="187"/>
      <c r="G44" s="658" t="s">
        <v>141</v>
      </c>
      <c r="H44" s="658"/>
      <c r="I44" s="658"/>
      <c r="J44" s="658"/>
      <c r="K44" s="187"/>
      <c r="L44" s="299">
        <v>56</v>
      </c>
      <c r="M44" s="162">
        <v>56</v>
      </c>
      <c r="N44" s="162">
        <v>52</v>
      </c>
      <c r="O44" s="162">
        <v>38</v>
      </c>
      <c r="P44" s="162">
        <v>44</v>
      </c>
      <c r="Q44" s="162">
        <v>44</v>
      </c>
      <c r="R44" s="162">
        <v>34</v>
      </c>
      <c r="S44" s="162">
        <v>46</v>
      </c>
      <c r="T44" s="162">
        <v>35</v>
      </c>
      <c r="U44" s="162">
        <v>50</v>
      </c>
      <c r="V44" s="192"/>
    </row>
    <row r="45" spans="2:22" ht="11.1" customHeight="1">
      <c r="B45" s="182"/>
      <c r="C45" s="187"/>
      <c r="D45" s="187"/>
      <c r="E45" s="187"/>
      <c r="F45" s="187"/>
      <c r="G45" s="658" t="s">
        <v>145</v>
      </c>
      <c r="H45" s="658"/>
      <c r="I45" s="658"/>
      <c r="J45" s="658"/>
      <c r="K45" s="187"/>
      <c r="L45" s="299">
        <v>46</v>
      </c>
      <c r="M45" s="162">
        <v>52</v>
      </c>
      <c r="N45" s="162">
        <v>37</v>
      </c>
      <c r="O45" s="162">
        <v>38</v>
      </c>
      <c r="P45" s="162">
        <v>41</v>
      </c>
      <c r="Q45" s="162">
        <v>51</v>
      </c>
      <c r="R45" s="162">
        <v>44</v>
      </c>
      <c r="S45" s="162">
        <v>58</v>
      </c>
      <c r="T45" s="162">
        <v>36</v>
      </c>
      <c r="U45" s="162">
        <v>43</v>
      </c>
      <c r="V45" s="192"/>
    </row>
    <row r="46" spans="2:22" ht="11.1" customHeight="1">
      <c r="B46" s="182"/>
      <c r="C46" s="187"/>
      <c r="D46" s="187"/>
      <c r="E46" s="187"/>
      <c r="F46" s="187"/>
      <c r="G46" s="658" t="s">
        <v>148</v>
      </c>
      <c r="H46" s="658"/>
      <c r="I46" s="658"/>
      <c r="J46" s="658"/>
      <c r="K46" s="187"/>
      <c r="L46" s="299">
        <v>52</v>
      </c>
      <c r="M46" s="162">
        <v>41</v>
      </c>
      <c r="N46" s="162">
        <v>40</v>
      </c>
      <c r="O46" s="162">
        <v>30</v>
      </c>
      <c r="P46" s="162">
        <v>44</v>
      </c>
      <c r="Q46" s="162">
        <v>34</v>
      </c>
      <c r="R46" s="162">
        <v>43</v>
      </c>
      <c r="S46" s="162">
        <v>44</v>
      </c>
      <c r="T46" s="162">
        <v>38</v>
      </c>
      <c r="U46" s="162">
        <v>56</v>
      </c>
      <c r="V46" s="192"/>
    </row>
    <row r="47" spans="2:22" ht="11.1" customHeight="1">
      <c r="B47" s="182"/>
      <c r="C47" s="187"/>
      <c r="D47" s="187"/>
      <c r="E47" s="187"/>
      <c r="F47" s="187"/>
      <c r="G47" s="658" t="s">
        <v>151</v>
      </c>
      <c r="H47" s="658"/>
      <c r="I47" s="658"/>
      <c r="J47" s="658"/>
      <c r="K47" s="187"/>
      <c r="L47" s="299">
        <v>76</v>
      </c>
      <c r="M47" s="162">
        <v>68</v>
      </c>
      <c r="N47" s="162">
        <v>57</v>
      </c>
      <c r="O47" s="162">
        <v>65</v>
      </c>
      <c r="P47" s="162">
        <v>86</v>
      </c>
      <c r="Q47" s="162">
        <v>71</v>
      </c>
      <c r="R47" s="162">
        <v>49</v>
      </c>
      <c r="S47" s="162">
        <v>76</v>
      </c>
      <c r="T47" s="162">
        <v>51</v>
      </c>
      <c r="U47" s="162">
        <v>74</v>
      </c>
      <c r="V47" s="192"/>
    </row>
    <row r="48" spans="2:22" ht="11.1" customHeight="1">
      <c r="B48" s="182"/>
      <c r="C48" s="187"/>
      <c r="D48" s="187"/>
      <c r="E48" s="187"/>
      <c r="F48" s="187"/>
      <c r="G48" s="658" t="s">
        <v>152</v>
      </c>
      <c r="H48" s="658"/>
      <c r="I48" s="658"/>
      <c r="J48" s="658"/>
      <c r="K48" s="187"/>
      <c r="L48" s="299">
        <v>79</v>
      </c>
      <c r="M48" s="162">
        <v>66</v>
      </c>
      <c r="N48" s="162">
        <v>51</v>
      </c>
      <c r="O48" s="162">
        <v>67</v>
      </c>
      <c r="P48" s="162">
        <v>73</v>
      </c>
      <c r="Q48" s="162">
        <v>72</v>
      </c>
      <c r="R48" s="162">
        <v>65</v>
      </c>
      <c r="S48" s="162">
        <v>61</v>
      </c>
      <c r="T48" s="162">
        <v>60</v>
      </c>
      <c r="U48" s="162">
        <v>75</v>
      </c>
      <c r="V48" s="192"/>
    </row>
    <row r="49" spans="2:24" ht="7.35" customHeight="1">
      <c r="B49" s="182"/>
      <c r="C49" s="187"/>
      <c r="D49" s="187"/>
      <c r="E49" s="187"/>
      <c r="F49" s="187"/>
      <c r="G49" s="187"/>
      <c r="H49" s="187"/>
      <c r="I49" s="187"/>
      <c r="J49" s="187"/>
      <c r="K49" s="187"/>
      <c r="L49" s="298"/>
      <c r="M49" s="205"/>
      <c r="N49" s="205"/>
      <c r="O49" s="205"/>
      <c r="P49" s="205"/>
      <c r="Q49" s="205"/>
      <c r="R49" s="205"/>
      <c r="S49" s="205"/>
      <c r="T49" s="205"/>
      <c r="U49" s="205"/>
      <c r="V49" s="192"/>
    </row>
    <row r="50" spans="2:24" s="184" customFormat="1" ht="11.1" customHeight="1">
      <c r="B50" s="185"/>
      <c r="C50" s="659" t="s">
        <v>180</v>
      </c>
      <c r="D50" s="659"/>
      <c r="E50" s="659"/>
      <c r="F50" s="659"/>
      <c r="G50" s="659"/>
      <c r="H50" s="659"/>
      <c r="I50" s="659"/>
      <c r="J50" s="659"/>
      <c r="K50" s="186"/>
      <c r="L50" s="298">
        <v>337</v>
      </c>
      <c r="M50" s="205">
        <v>317</v>
      </c>
      <c r="N50" s="205">
        <v>258</v>
      </c>
      <c r="O50" s="205">
        <v>211</v>
      </c>
      <c r="P50" s="205">
        <v>252</v>
      </c>
      <c r="Q50" s="205">
        <v>253</v>
      </c>
      <c r="R50" s="205">
        <v>231</v>
      </c>
      <c r="S50" s="205">
        <v>256</v>
      </c>
      <c r="T50" s="205">
        <v>189</v>
      </c>
      <c r="U50" s="205">
        <v>241</v>
      </c>
      <c r="V50" s="201"/>
    </row>
    <row r="51" spans="2:24" ht="11.1" customHeight="1">
      <c r="B51" s="182"/>
      <c r="C51" s="187"/>
      <c r="D51" s="187"/>
      <c r="E51" s="187"/>
      <c r="F51" s="187"/>
      <c r="G51" s="658" t="s">
        <v>140</v>
      </c>
      <c r="H51" s="658"/>
      <c r="I51" s="658"/>
      <c r="J51" s="658"/>
      <c r="K51" s="187"/>
      <c r="L51" s="299">
        <v>157</v>
      </c>
      <c r="M51" s="162">
        <v>138</v>
      </c>
      <c r="N51" s="162">
        <v>104</v>
      </c>
      <c r="O51" s="162">
        <v>86</v>
      </c>
      <c r="P51" s="162">
        <v>91</v>
      </c>
      <c r="Q51" s="162">
        <v>110</v>
      </c>
      <c r="R51" s="162">
        <v>104</v>
      </c>
      <c r="S51" s="162">
        <v>119</v>
      </c>
      <c r="T51" s="162">
        <v>83</v>
      </c>
      <c r="U51" s="162">
        <v>103</v>
      </c>
      <c r="V51" s="192"/>
    </row>
    <row r="52" spans="2:24" ht="11.1" customHeight="1">
      <c r="B52" s="182"/>
      <c r="C52" s="187"/>
      <c r="D52" s="187"/>
      <c r="E52" s="187"/>
      <c r="F52" s="187"/>
      <c r="G52" s="658" t="s">
        <v>141</v>
      </c>
      <c r="H52" s="658"/>
      <c r="I52" s="658"/>
      <c r="J52" s="658"/>
      <c r="K52" s="187"/>
      <c r="L52" s="299">
        <v>68</v>
      </c>
      <c r="M52" s="162">
        <v>58</v>
      </c>
      <c r="N52" s="162">
        <v>56</v>
      </c>
      <c r="O52" s="162">
        <v>42</v>
      </c>
      <c r="P52" s="162">
        <v>52</v>
      </c>
      <c r="Q52" s="162">
        <v>50</v>
      </c>
      <c r="R52" s="162">
        <v>40</v>
      </c>
      <c r="S52" s="162">
        <v>54</v>
      </c>
      <c r="T52" s="162">
        <v>31</v>
      </c>
      <c r="U52" s="162">
        <v>37</v>
      </c>
      <c r="V52" s="192"/>
    </row>
    <row r="53" spans="2:24" ht="11.1" customHeight="1">
      <c r="B53" s="182"/>
      <c r="C53" s="187"/>
      <c r="D53" s="187"/>
      <c r="E53" s="187"/>
      <c r="F53" s="187"/>
      <c r="G53" s="658" t="s">
        <v>145</v>
      </c>
      <c r="H53" s="658"/>
      <c r="I53" s="658"/>
      <c r="J53" s="658"/>
      <c r="K53" s="187"/>
      <c r="L53" s="299">
        <v>112</v>
      </c>
      <c r="M53" s="162">
        <v>121</v>
      </c>
      <c r="N53" s="162">
        <v>98</v>
      </c>
      <c r="O53" s="162">
        <v>83</v>
      </c>
      <c r="P53" s="162">
        <v>109</v>
      </c>
      <c r="Q53" s="162">
        <v>93</v>
      </c>
      <c r="R53" s="162">
        <v>87</v>
      </c>
      <c r="S53" s="162">
        <v>83</v>
      </c>
      <c r="T53" s="162">
        <v>75</v>
      </c>
      <c r="U53" s="162">
        <v>101</v>
      </c>
      <c r="V53" s="192"/>
    </row>
    <row r="54" spans="2:24" ht="7.35" customHeight="1">
      <c r="B54" s="182"/>
      <c r="C54" s="187"/>
      <c r="D54" s="187"/>
      <c r="E54" s="187"/>
      <c r="F54" s="183"/>
      <c r="G54" s="182"/>
      <c r="H54" s="182"/>
      <c r="I54" s="182"/>
      <c r="J54" s="182"/>
      <c r="K54" s="182"/>
      <c r="L54" s="298"/>
      <c r="M54" s="205"/>
      <c r="N54" s="205"/>
      <c r="O54" s="205"/>
      <c r="P54" s="205"/>
      <c r="Q54" s="205"/>
      <c r="R54" s="205"/>
      <c r="S54" s="205"/>
      <c r="T54" s="205"/>
      <c r="U54" s="205"/>
    </row>
    <row r="55" spans="2:24" s="184" customFormat="1" ht="11.1" customHeight="1">
      <c r="B55" s="185"/>
      <c r="C55" s="659" t="s">
        <v>181</v>
      </c>
      <c r="D55" s="659"/>
      <c r="E55" s="659"/>
      <c r="F55" s="659"/>
      <c r="G55" s="659"/>
      <c r="H55" s="659"/>
      <c r="I55" s="659"/>
      <c r="J55" s="659"/>
      <c r="K55" s="186"/>
      <c r="L55" s="298">
        <v>854</v>
      </c>
      <c r="M55" s="205">
        <v>835</v>
      </c>
      <c r="N55" s="205">
        <v>720</v>
      </c>
      <c r="O55" s="205">
        <v>700</v>
      </c>
      <c r="P55" s="205">
        <v>776</v>
      </c>
      <c r="Q55" s="205">
        <v>779</v>
      </c>
      <c r="R55" s="205">
        <v>625</v>
      </c>
      <c r="S55" s="205">
        <v>782</v>
      </c>
      <c r="T55" s="205">
        <v>628</v>
      </c>
      <c r="U55" s="205">
        <v>772</v>
      </c>
      <c r="V55" s="201"/>
    </row>
    <row r="56" spans="2:24" ht="11.1" customHeight="1">
      <c r="B56" s="182"/>
      <c r="C56" s="187"/>
      <c r="D56" s="187"/>
      <c r="E56" s="187"/>
      <c r="F56" s="187"/>
      <c r="G56" s="658" t="s">
        <v>140</v>
      </c>
      <c r="H56" s="658"/>
      <c r="I56" s="658"/>
      <c r="J56" s="658"/>
      <c r="K56" s="187"/>
      <c r="L56" s="299">
        <v>94</v>
      </c>
      <c r="M56" s="162">
        <v>87</v>
      </c>
      <c r="N56" s="162">
        <v>82</v>
      </c>
      <c r="O56" s="162">
        <v>75</v>
      </c>
      <c r="P56" s="162">
        <v>105</v>
      </c>
      <c r="Q56" s="162">
        <v>128</v>
      </c>
      <c r="R56" s="162">
        <v>92</v>
      </c>
      <c r="S56" s="162">
        <v>157</v>
      </c>
      <c r="T56" s="162">
        <v>118</v>
      </c>
      <c r="U56" s="162">
        <v>198</v>
      </c>
      <c r="V56" s="192"/>
    </row>
    <row r="57" spans="2:24" ht="11.1" customHeight="1">
      <c r="B57" s="182"/>
      <c r="C57" s="187"/>
      <c r="D57" s="187"/>
      <c r="E57" s="187"/>
      <c r="F57" s="187"/>
      <c r="G57" s="658" t="s">
        <v>141</v>
      </c>
      <c r="H57" s="658"/>
      <c r="I57" s="658"/>
      <c r="J57" s="658"/>
      <c r="K57" s="187"/>
      <c r="L57" s="299">
        <v>157</v>
      </c>
      <c r="M57" s="162">
        <v>148</v>
      </c>
      <c r="N57" s="162">
        <v>114</v>
      </c>
      <c r="O57" s="162">
        <v>121</v>
      </c>
      <c r="P57" s="162">
        <v>111</v>
      </c>
      <c r="Q57" s="162">
        <v>118</v>
      </c>
      <c r="R57" s="162">
        <v>100</v>
      </c>
      <c r="S57" s="162">
        <v>83</v>
      </c>
      <c r="T57" s="162">
        <v>68</v>
      </c>
      <c r="U57" s="162">
        <v>104</v>
      </c>
      <c r="V57" s="192"/>
    </row>
    <row r="58" spans="2:24" ht="11.1" customHeight="1">
      <c r="B58" s="182"/>
      <c r="C58" s="187"/>
      <c r="D58" s="187"/>
      <c r="E58" s="187"/>
      <c r="F58" s="187"/>
      <c r="G58" s="658" t="s">
        <v>145</v>
      </c>
      <c r="H58" s="658"/>
      <c r="I58" s="658"/>
      <c r="J58" s="658"/>
      <c r="K58" s="187"/>
      <c r="L58" s="299">
        <v>87</v>
      </c>
      <c r="M58" s="162">
        <v>95</v>
      </c>
      <c r="N58" s="162">
        <v>85</v>
      </c>
      <c r="O58" s="162">
        <v>80</v>
      </c>
      <c r="P58" s="162">
        <v>91</v>
      </c>
      <c r="Q58" s="162">
        <v>83</v>
      </c>
      <c r="R58" s="162">
        <v>68</v>
      </c>
      <c r="S58" s="162">
        <v>88</v>
      </c>
      <c r="T58" s="162">
        <v>68</v>
      </c>
      <c r="U58" s="162">
        <v>75</v>
      </c>
      <c r="V58" s="192"/>
    </row>
    <row r="59" spans="2:24" ht="11.1" customHeight="1">
      <c r="B59" s="182"/>
      <c r="C59" s="187"/>
      <c r="D59" s="187"/>
      <c r="E59" s="187"/>
      <c r="F59" s="187"/>
      <c r="G59" s="658" t="s">
        <v>148</v>
      </c>
      <c r="H59" s="658"/>
      <c r="I59" s="658"/>
      <c r="J59" s="658"/>
      <c r="K59" s="187"/>
      <c r="L59" s="299">
        <v>99</v>
      </c>
      <c r="M59" s="162">
        <v>101</v>
      </c>
      <c r="N59" s="162">
        <v>78</v>
      </c>
      <c r="O59" s="162">
        <v>78</v>
      </c>
      <c r="P59" s="162">
        <v>84</v>
      </c>
      <c r="Q59" s="162">
        <v>83</v>
      </c>
      <c r="R59" s="162">
        <v>70</v>
      </c>
      <c r="S59" s="162">
        <v>83</v>
      </c>
      <c r="T59" s="162">
        <v>59</v>
      </c>
      <c r="U59" s="162">
        <v>58</v>
      </c>
      <c r="V59" s="192"/>
    </row>
    <row r="60" spans="2:24" ht="11.1" customHeight="1">
      <c r="B60" s="182"/>
      <c r="C60" s="187"/>
      <c r="D60" s="187"/>
      <c r="E60" s="187"/>
      <c r="F60" s="187"/>
      <c r="G60" s="658" t="s">
        <v>151</v>
      </c>
      <c r="H60" s="658"/>
      <c r="I60" s="658"/>
      <c r="J60" s="658"/>
      <c r="K60" s="187"/>
      <c r="L60" s="299">
        <v>55</v>
      </c>
      <c r="M60" s="162">
        <v>43</v>
      </c>
      <c r="N60" s="162">
        <v>48</v>
      </c>
      <c r="O60" s="162">
        <v>53</v>
      </c>
      <c r="P60" s="162">
        <v>57</v>
      </c>
      <c r="Q60" s="162">
        <v>46</v>
      </c>
      <c r="R60" s="162">
        <v>38</v>
      </c>
      <c r="S60" s="162">
        <v>42</v>
      </c>
      <c r="T60" s="162">
        <v>40</v>
      </c>
      <c r="U60" s="162">
        <v>36</v>
      </c>
      <c r="V60" s="192"/>
      <c r="W60" s="182"/>
      <c r="X60" s="182"/>
    </row>
    <row r="61" spans="2:24" ht="11.1" customHeight="1">
      <c r="B61" s="182"/>
      <c r="C61" s="187"/>
      <c r="D61" s="187"/>
      <c r="E61" s="187"/>
      <c r="F61" s="187"/>
      <c r="G61" s="658" t="s">
        <v>152</v>
      </c>
      <c r="H61" s="658"/>
      <c r="I61" s="658"/>
      <c r="J61" s="658"/>
      <c r="K61" s="187"/>
      <c r="L61" s="299">
        <v>85</v>
      </c>
      <c r="M61" s="162">
        <v>95</v>
      </c>
      <c r="N61" s="162">
        <v>77</v>
      </c>
      <c r="O61" s="162">
        <v>87</v>
      </c>
      <c r="P61" s="162">
        <v>82</v>
      </c>
      <c r="Q61" s="162">
        <v>84</v>
      </c>
      <c r="R61" s="162">
        <v>57</v>
      </c>
      <c r="S61" s="162">
        <v>80</v>
      </c>
      <c r="T61" s="162">
        <v>69</v>
      </c>
      <c r="U61" s="162">
        <v>69</v>
      </c>
      <c r="V61" s="192"/>
      <c r="W61" s="182"/>
      <c r="X61" s="182"/>
    </row>
    <row r="62" spans="2:24" ht="11.1" customHeight="1">
      <c r="B62" s="182"/>
      <c r="C62" s="187"/>
      <c r="D62" s="187"/>
      <c r="E62" s="187"/>
      <c r="F62" s="187"/>
      <c r="G62" s="658" t="s">
        <v>170</v>
      </c>
      <c r="H62" s="658"/>
      <c r="I62" s="658"/>
      <c r="J62" s="658"/>
      <c r="K62" s="187"/>
      <c r="L62" s="299">
        <v>131</v>
      </c>
      <c r="M62" s="162">
        <v>137</v>
      </c>
      <c r="N62" s="162">
        <v>130</v>
      </c>
      <c r="O62" s="162">
        <v>97</v>
      </c>
      <c r="P62" s="162">
        <v>107</v>
      </c>
      <c r="Q62" s="162">
        <v>109</v>
      </c>
      <c r="R62" s="162">
        <v>88</v>
      </c>
      <c r="S62" s="162">
        <v>107</v>
      </c>
      <c r="T62" s="162">
        <v>99</v>
      </c>
      <c r="U62" s="162">
        <v>103</v>
      </c>
      <c r="V62" s="192"/>
    </row>
    <row r="63" spans="2:24" ht="11.1" customHeight="1">
      <c r="B63" s="182"/>
      <c r="C63" s="187"/>
      <c r="D63" s="187"/>
      <c r="E63" s="187"/>
      <c r="F63" s="187"/>
      <c r="G63" s="658" t="s">
        <v>171</v>
      </c>
      <c r="H63" s="658"/>
      <c r="I63" s="658"/>
      <c r="J63" s="658"/>
      <c r="K63" s="187"/>
      <c r="L63" s="299">
        <v>146</v>
      </c>
      <c r="M63" s="162">
        <v>129</v>
      </c>
      <c r="N63" s="162">
        <v>106</v>
      </c>
      <c r="O63" s="162">
        <v>109</v>
      </c>
      <c r="P63" s="162">
        <v>139</v>
      </c>
      <c r="Q63" s="162">
        <v>128</v>
      </c>
      <c r="R63" s="162">
        <v>112</v>
      </c>
      <c r="S63" s="162">
        <v>142</v>
      </c>
      <c r="T63" s="162">
        <v>107</v>
      </c>
      <c r="U63" s="162">
        <v>129</v>
      </c>
      <c r="V63" s="192"/>
    </row>
    <row r="64" spans="2:24" ht="7.35" customHeight="1">
      <c r="B64" s="182"/>
      <c r="C64" s="187"/>
      <c r="D64" s="187"/>
      <c r="E64" s="187"/>
      <c r="F64" s="187"/>
      <c r="G64" s="187"/>
      <c r="H64" s="187"/>
      <c r="I64" s="187"/>
      <c r="J64" s="187"/>
      <c r="K64" s="187"/>
      <c r="L64" s="298"/>
      <c r="M64" s="205"/>
      <c r="N64" s="205"/>
      <c r="O64" s="205"/>
      <c r="P64" s="205"/>
      <c r="Q64" s="205"/>
      <c r="R64" s="205"/>
      <c r="S64" s="205"/>
      <c r="T64" s="205"/>
      <c r="U64" s="205"/>
      <c r="V64" s="192"/>
    </row>
    <row r="65" spans="2:22" s="184" customFormat="1" ht="11.1" customHeight="1">
      <c r="B65" s="185"/>
      <c r="C65" s="659" t="s">
        <v>182</v>
      </c>
      <c r="D65" s="659"/>
      <c r="E65" s="659"/>
      <c r="F65" s="659"/>
      <c r="G65" s="659"/>
      <c r="H65" s="659"/>
      <c r="I65" s="659"/>
      <c r="J65" s="659"/>
      <c r="K65" s="186"/>
      <c r="L65" s="298">
        <v>1013</v>
      </c>
      <c r="M65" s="205">
        <v>947</v>
      </c>
      <c r="N65" s="205">
        <v>797</v>
      </c>
      <c r="O65" s="205">
        <v>799</v>
      </c>
      <c r="P65" s="205">
        <v>872</v>
      </c>
      <c r="Q65" s="205">
        <v>950</v>
      </c>
      <c r="R65" s="205">
        <v>743</v>
      </c>
      <c r="S65" s="205">
        <v>925</v>
      </c>
      <c r="T65" s="205">
        <v>651</v>
      </c>
      <c r="U65" s="205">
        <v>838</v>
      </c>
      <c r="V65" s="201"/>
    </row>
    <row r="66" spans="2:22" ht="11.1" customHeight="1">
      <c r="B66" s="182"/>
      <c r="C66" s="187"/>
      <c r="D66" s="187"/>
      <c r="E66" s="187"/>
      <c r="F66" s="187"/>
      <c r="G66" s="658" t="s">
        <v>140</v>
      </c>
      <c r="H66" s="658"/>
      <c r="I66" s="658"/>
      <c r="J66" s="658"/>
      <c r="K66" s="187"/>
      <c r="L66" s="299">
        <v>52</v>
      </c>
      <c r="M66" s="162">
        <v>47</v>
      </c>
      <c r="N66" s="162">
        <v>51</v>
      </c>
      <c r="O66" s="162">
        <v>38</v>
      </c>
      <c r="P66" s="162">
        <v>36</v>
      </c>
      <c r="Q66" s="162">
        <v>44</v>
      </c>
      <c r="R66" s="162">
        <v>48</v>
      </c>
      <c r="S66" s="162">
        <v>63</v>
      </c>
      <c r="T66" s="162">
        <v>37</v>
      </c>
      <c r="U66" s="162">
        <v>42</v>
      </c>
      <c r="V66" s="192"/>
    </row>
    <row r="67" spans="2:22" ht="11.1" customHeight="1">
      <c r="B67" s="182"/>
      <c r="C67" s="187"/>
      <c r="D67" s="187"/>
      <c r="E67" s="187"/>
      <c r="F67" s="187"/>
      <c r="G67" s="658" t="s">
        <v>141</v>
      </c>
      <c r="H67" s="658"/>
      <c r="I67" s="658"/>
      <c r="J67" s="658"/>
      <c r="K67" s="187"/>
      <c r="L67" s="299">
        <v>144</v>
      </c>
      <c r="M67" s="162">
        <v>146</v>
      </c>
      <c r="N67" s="162">
        <v>132</v>
      </c>
      <c r="O67" s="162">
        <v>131</v>
      </c>
      <c r="P67" s="162">
        <v>138</v>
      </c>
      <c r="Q67" s="162">
        <v>137</v>
      </c>
      <c r="R67" s="162">
        <v>125</v>
      </c>
      <c r="S67" s="162">
        <v>160</v>
      </c>
      <c r="T67" s="162">
        <v>100</v>
      </c>
      <c r="U67" s="162">
        <v>109</v>
      </c>
      <c r="V67" s="192"/>
    </row>
    <row r="68" spans="2:22" ht="11.1" customHeight="1">
      <c r="B68" s="182"/>
      <c r="C68" s="187"/>
      <c r="D68" s="187"/>
      <c r="E68" s="187"/>
      <c r="F68" s="187"/>
      <c r="G68" s="658" t="s">
        <v>145</v>
      </c>
      <c r="H68" s="658"/>
      <c r="I68" s="658"/>
      <c r="J68" s="658"/>
      <c r="K68" s="187"/>
      <c r="L68" s="299">
        <v>212</v>
      </c>
      <c r="M68" s="162">
        <v>213</v>
      </c>
      <c r="N68" s="162">
        <v>147</v>
      </c>
      <c r="O68" s="162">
        <v>133</v>
      </c>
      <c r="P68" s="162">
        <v>157</v>
      </c>
      <c r="Q68" s="162">
        <v>178</v>
      </c>
      <c r="R68" s="162">
        <v>114</v>
      </c>
      <c r="S68" s="162">
        <v>148</v>
      </c>
      <c r="T68" s="162">
        <v>104</v>
      </c>
      <c r="U68" s="162">
        <v>126</v>
      </c>
      <c r="V68" s="192"/>
    </row>
    <row r="69" spans="2:22" ht="11.1" customHeight="1">
      <c r="B69" s="182"/>
      <c r="C69" s="187"/>
      <c r="D69" s="187"/>
      <c r="E69" s="187"/>
      <c r="F69" s="187"/>
      <c r="G69" s="658" t="s">
        <v>148</v>
      </c>
      <c r="H69" s="658"/>
      <c r="I69" s="658"/>
      <c r="J69" s="658"/>
      <c r="K69" s="187"/>
      <c r="L69" s="299">
        <v>132</v>
      </c>
      <c r="M69" s="162">
        <v>134</v>
      </c>
      <c r="N69" s="162">
        <v>100</v>
      </c>
      <c r="O69" s="162">
        <v>134</v>
      </c>
      <c r="P69" s="162">
        <v>121</v>
      </c>
      <c r="Q69" s="162">
        <v>147</v>
      </c>
      <c r="R69" s="162">
        <v>116</v>
      </c>
      <c r="S69" s="162">
        <v>170</v>
      </c>
      <c r="T69" s="162">
        <v>130</v>
      </c>
      <c r="U69" s="162">
        <v>227</v>
      </c>
      <c r="V69" s="192"/>
    </row>
    <row r="70" spans="2:22" ht="11.1" customHeight="1">
      <c r="B70" s="182"/>
      <c r="C70" s="187"/>
      <c r="D70" s="187"/>
      <c r="E70" s="187"/>
      <c r="F70" s="187"/>
      <c r="G70" s="658" t="s">
        <v>151</v>
      </c>
      <c r="H70" s="658"/>
      <c r="I70" s="658"/>
      <c r="J70" s="658"/>
      <c r="K70" s="187"/>
      <c r="L70" s="299">
        <v>134</v>
      </c>
      <c r="M70" s="162">
        <v>96</v>
      </c>
      <c r="N70" s="162">
        <v>95</v>
      </c>
      <c r="O70" s="162">
        <v>96</v>
      </c>
      <c r="P70" s="162">
        <v>118</v>
      </c>
      <c r="Q70" s="162">
        <v>120</v>
      </c>
      <c r="R70" s="162">
        <v>75</v>
      </c>
      <c r="S70" s="162">
        <v>103</v>
      </c>
      <c r="T70" s="162">
        <v>74</v>
      </c>
      <c r="U70" s="162">
        <v>85</v>
      </c>
      <c r="V70" s="192"/>
    </row>
    <row r="71" spans="2:22" ht="11.1" customHeight="1">
      <c r="B71" s="182"/>
      <c r="C71" s="187"/>
      <c r="D71" s="187"/>
      <c r="E71" s="187"/>
      <c r="F71" s="187"/>
      <c r="G71" s="658" t="s">
        <v>152</v>
      </c>
      <c r="H71" s="658"/>
      <c r="I71" s="658"/>
      <c r="J71" s="658"/>
      <c r="K71" s="187"/>
      <c r="L71" s="299">
        <v>104</v>
      </c>
      <c r="M71" s="162">
        <v>97</v>
      </c>
      <c r="N71" s="162">
        <v>93</v>
      </c>
      <c r="O71" s="162">
        <v>73</v>
      </c>
      <c r="P71" s="162">
        <v>89</v>
      </c>
      <c r="Q71" s="162">
        <v>87</v>
      </c>
      <c r="R71" s="162">
        <v>67</v>
      </c>
      <c r="S71" s="162">
        <v>77</v>
      </c>
      <c r="T71" s="162">
        <v>57</v>
      </c>
      <c r="U71" s="162">
        <v>69</v>
      </c>
      <c r="V71" s="192"/>
    </row>
    <row r="72" spans="2:22" ht="11.1" customHeight="1">
      <c r="B72" s="182"/>
      <c r="C72" s="187"/>
      <c r="D72" s="187"/>
      <c r="E72" s="187"/>
      <c r="F72" s="187"/>
      <c r="G72" s="658" t="s">
        <v>170</v>
      </c>
      <c r="H72" s="658"/>
      <c r="I72" s="658"/>
      <c r="J72" s="658"/>
      <c r="K72" s="187"/>
      <c r="L72" s="299">
        <v>105</v>
      </c>
      <c r="M72" s="162">
        <v>94</v>
      </c>
      <c r="N72" s="162">
        <v>98</v>
      </c>
      <c r="O72" s="162">
        <v>85</v>
      </c>
      <c r="P72" s="162">
        <v>92</v>
      </c>
      <c r="Q72" s="162">
        <v>116</v>
      </c>
      <c r="R72" s="162">
        <v>101</v>
      </c>
      <c r="S72" s="162">
        <v>99</v>
      </c>
      <c r="T72" s="162">
        <v>80</v>
      </c>
      <c r="U72" s="162">
        <v>87</v>
      </c>
      <c r="V72" s="192"/>
    </row>
    <row r="73" spans="2:22" ht="11.1" customHeight="1">
      <c r="B73" s="182"/>
      <c r="C73" s="187"/>
      <c r="D73" s="187"/>
      <c r="E73" s="187"/>
      <c r="F73" s="187"/>
      <c r="G73" s="658" t="s">
        <v>171</v>
      </c>
      <c r="H73" s="658"/>
      <c r="I73" s="658"/>
      <c r="J73" s="658"/>
      <c r="K73" s="187"/>
      <c r="L73" s="299">
        <v>130</v>
      </c>
      <c r="M73" s="162">
        <v>120</v>
      </c>
      <c r="N73" s="162">
        <v>81</v>
      </c>
      <c r="O73" s="162">
        <v>109</v>
      </c>
      <c r="P73" s="162">
        <v>121</v>
      </c>
      <c r="Q73" s="162">
        <v>121</v>
      </c>
      <c r="R73" s="162">
        <v>97</v>
      </c>
      <c r="S73" s="162">
        <v>105</v>
      </c>
      <c r="T73" s="162">
        <v>69</v>
      </c>
      <c r="U73" s="162">
        <v>93</v>
      </c>
      <c r="V73" s="192"/>
    </row>
    <row r="74" spans="2:22" ht="7.35" customHeight="1">
      <c r="B74" s="182"/>
      <c r="C74" s="187"/>
      <c r="D74" s="187"/>
      <c r="E74" s="187"/>
      <c r="F74" s="187"/>
      <c r="G74" s="187"/>
      <c r="H74" s="187"/>
      <c r="I74" s="187"/>
      <c r="J74" s="187"/>
      <c r="K74" s="187"/>
      <c r="L74" s="298"/>
      <c r="M74" s="205"/>
      <c r="N74" s="205"/>
      <c r="O74" s="205"/>
      <c r="P74" s="205"/>
      <c r="Q74" s="205"/>
      <c r="R74" s="205"/>
      <c r="S74" s="205"/>
      <c r="T74" s="205"/>
      <c r="U74" s="205"/>
      <c r="V74" s="192"/>
    </row>
    <row r="75" spans="2:22" s="184" customFormat="1" ht="11.1" customHeight="1">
      <c r="B75" s="185"/>
      <c r="C75" s="659" t="s">
        <v>183</v>
      </c>
      <c r="D75" s="659"/>
      <c r="E75" s="659"/>
      <c r="F75" s="659"/>
      <c r="G75" s="659"/>
      <c r="H75" s="659"/>
      <c r="I75" s="659"/>
      <c r="J75" s="659"/>
      <c r="K75" s="186"/>
      <c r="L75" s="298">
        <v>603</v>
      </c>
      <c r="M75" s="205">
        <v>543</v>
      </c>
      <c r="N75" s="205">
        <v>477</v>
      </c>
      <c r="O75" s="205">
        <v>518</v>
      </c>
      <c r="P75" s="205">
        <v>560</v>
      </c>
      <c r="Q75" s="205">
        <v>549</v>
      </c>
      <c r="R75" s="205">
        <v>429</v>
      </c>
      <c r="S75" s="205">
        <v>448</v>
      </c>
      <c r="T75" s="205">
        <v>367</v>
      </c>
      <c r="U75" s="205">
        <v>525</v>
      </c>
      <c r="V75" s="201"/>
    </row>
    <row r="76" spans="2:22" ht="11.1" customHeight="1">
      <c r="B76" s="182"/>
      <c r="C76" s="187"/>
      <c r="D76" s="187"/>
      <c r="E76" s="187"/>
      <c r="F76" s="187"/>
      <c r="G76" s="658" t="s">
        <v>140</v>
      </c>
      <c r="H76" s="658"/>
      <c r="I76" s="658"/>
      <c r="J76" s="658"/>
      <c r="K76" s="187"/>
      <c r="L76" s="299">
        <v>187</v>
      </c>
      <c r="M76" s="162">
        <v>153</v>
      </c>
      <c r="N76" s="162">
        <v>126</v>
      </c>
      <c r="O76" s="162">
        <v>139</v>
      </c>
      <c r="P76" s="162">
        <v>162</v>
      </c>
      <c r="Q76" s="162">
        <v>141</v>
      </c>
      <c r="R76" s="162">
        <v>117</v>
      </c>
      <c r="S76" s="162">
        <v>133</v>
      </c>
      <c r="T76" s="162">
        <v>119</v>
      </c>
      <c r="U76" s="162">
        <v>154</v>
      </c>
      <c r="V76" s="191"/>
    </row>
    <row r="77" spans="2:22" ht="11.1" customHeight="1">
      <c r="B77" s="182"/>
      <c r="C77" s="187"/>
      <c r="D77" s="187"/>
      <c r="E77" s="187"/>
      <c r="F77" s="187"/>
      <c r="G77" s="658" t="s">
        <v>141</v>
      </c>
      <c r="H77" s="658"/>
      <c r="I77" s="658"/>
      <c r="J77" s="658"/>
      <c r="K77" s="187"/>
      <c r="L77" s="299">
        <v>145</v>
      </c>
      <c r="M77" s="162">
        <v>127</v>
      </c>
      <c r="N77" s="162">
        <v>111</v>
      </c>
      <c r="O77" s="162">
        <v>121</v>
      </c>
      <c r="P77" s="162">
        <v>114</v>
      </c>
      <c r="Q77" s="162">
        <v>124</v>
      </c>
      <c r="R77" s="162">
        <v>93</v>
      </c>
      <c r="S77" s="162">
        <v>88</v>
      </c>
      <c r="T77" s="162">
        <v>74</v>
      </c>
      <c r="U77" s="162">
        <v>113</v>
      </c>
      <c r="V77" s="192"/>
    </row>
    <row r="78" spans="2:22" ht="11.1" customHeight="1">
      <c r="B78" s="182"/>
      <c r="C78" s="187"/>
      <c r="D78" s="187"/>
      <c r="E78" s="187"/>
      <c r="F78" s="187"/>
      <c r="G78" s="658" t="s">
        <v>145</v>
      </c>
      <c r="H78" s="658"/>
      <c r="I78" s="658"/>
      <c r="J78" s="658"/>
      <c r="K78" s="187"/>
      <c r="L78" s="299">
        <v>138</v>
      </c>
      <c r="M78" s="162">
        <v>138</v>
      </c>
      <c r="N78" s="162">
        <v>116</v>
      </c>
      <c r="O78" s="162">
        <v>133</v>
      </c>
      <c r="P78" s="162">
        <v>156</v>
      </c>
      <c r="Q78" s="162">
        <v>159</v>
      </c>
      <c r="R78" s="162">
        <v>124</v>
      </c>
      <c r="S78" s="162">
        <v>128</v>
      </c>
      <c r="T78" s="162">
        <v>81</v>
      </c>
      <c r="U78" s="162">
        <v>143</v>
      </c>
      <c r="V78" s="192"/>
    </row>
    <row r="79" spans="2:22" ht="11.1" customHeight="1">
      <c r="B79" s="182"/>
      <c r="C79" s="187"/>
      <c r="D79" s="187"/>
      <c r="E79" s="187"/>
      <c r="F79" s="187"/>
      <c r="G79" s="658" t="s">
        <v>148</v>
      </c>
      <c r="H79" s="658"/>
      <c r="I79" s="658"/>
      <c r="J79" s="658"/>
      <c r="K79" s="187"/>
      <c r="L79" s="299">
        <v>133</v>
      </c>
      <c r="M79" s="162">
        <v>125</v>
      </c>
      <c r="N79" s="162">
        <v>124</v>
      </c>
      <c r="O79" s="162">
        <v>125</v>
      </c>
      <c r="P79" s="162">
        <v>128</v>
      </c>
      <c r="Q79" s="162">
        <v>125</v>
      </c>
      <c r="R79" s="162">
        <v>95</v>
      </c>
      <c r="S79" s="162">
        <v>99</v>
      </c>
      <c r="T79" s="162">
        <v>93</v>
      </c>
      <c r="U79" s="162">
        <v>115</v>
      </c>
      <c r="V79" s="192"/>
    </row>
    <row r="80" spans="2:22" ht="7.35" customHeight="1"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298"/>
      <c r="M80" s="205"/>
      <c r="N80" s="205"/>
      <c r="O80" s="205"/>
      <c r="P80" s="205"/>
      <c r="Q80" s="205"/>
      <c r="R80" s="205"/>
      <c r="S80" s="205"/>
      <c r="T80" s="205"/>
      <c r="U80" s="205"/>
      <c r="V80" s="192"/>
    </row>
    <row r="81" spans="2:22" s="184" customFormat="1" ht="11.1" customHeight="1">
      <c r="B81" s="185"/>
      <c r="C81" s="659" t="s">
        <v>184</v>
      </c>
      <c r="D81" s="659"/>
      <c r="E81" s="659"/>
      <c r="F81" s="659"/>
      <c r="G81" s="659"/>
      <c r="H81" s="659"/>
      <c r="I81" s="659"/>
      <c r="J81" s="659"/>
      <c r="K81" s="186"/>
      <c r="L81" s="298">
        <v>68</v>
      </c>
      <c r="M81" s="205">
        <v>69</v>
      </c>
      <c r="N81" s="205">
        <v>72</v>
      </c>
      <c r="O81" s="205">
        <v>66</v>
      </c>
      <c r="P81" s="205">
        <v>75</v>
      </c>
      <c r="Q81" s="205">
        <v>80</v>
      </c>
      <c r="R81" s="205">
        <v>57</v>
      </c>
      <c r="S81" s="205">
        <v>55</v>
      </c>
      <c r="T81" s="205">
        <v>44</v>
      </c>
      <c r="U81" s="205">
        <v>52</v>
      </c>
      <c r="V81" s="196"/>
    </row>
    <row r="82" spans="2:22" ht="5.25" customHeight="1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285"/>
      <c r="M82" s="189"/>
      <c r="N82" s="189"/>
      <c r="O82" s="189"/>
      <c r="P82" s="189"/>
      <c r="Q82" s="189"/>
      <c r="R82" s="189"/>
      <c r="S82" s="189"/>
      <c r="T82" s="189"/>
      <c r="U82" s="189"/>
    </row>
  </sheetData>
  <mergeCells count="70">
    <mergeCell ref="G17:J17"/>
    <mergeCell ref="A1:L2"/>
    <mergeCell ref="B5:U5"/>
    <mergeCell ref="B6:U6"/>
    <mergeCell ref="B8:K9"/>
    <mergeCell ref="L8:M8"/>
    <mergeCell ref="N8:O8"/>
    <mergeCell ref="P8:Q8"/>
    <mergeCell ref="R8:S8"/>
    <mergeCell ref="T8:U8"/>
    <mergeCell ref="C11:J11"/>
    <mergeCell ref="G12:J12"/>
    <mergeCell ref="G13:J13"/>
    <mergeCell ref="G14:J14"/>
    <mergeCell ref="C16:J16"/>
    <mergeCell ref="G31:J31"/>
    <mergeCell ref="G18:J18"/>
    <mergeCell ref="G19:J19"/>
    <mergeCell ref="G20:J20"/>
    <mergeCell ref="C22:J22"/>
    <mergeCell ref="G23:J23"/>
    <mergeCell ref="G24:J24"/>
    <mergeCell ref="G25:J25"/>
    <mergeCell ref="G26:J26"/>
    <mergeCell ref="C28:J28"/>
    <mergeCell ref="G29:J29"/>
    <mergeCell ref="G30:J30"/>
    <mergeCell ref="G45:J45"/>
    <mergeCell ref="G32:J32"/>
    <mergeCell ref="G33:J33"/>
    <mergeCell ref="C35:J35"/>
    <mergeCell ref="G36:J36"/>
    <mergeCell ref="G37:J37"/>
    <mergeCell ref="G38:J38"/>
    <mergeCell ref="G39:J39"/>
    <mergeCell ref="G40:J40"/>
    <mergeCell ref="C42:J42"/>
    <mergeCell ref="G43:J43"/>
    <mergeCell ref="G44:J44"/>
    <mergeCell ref="G59:J59"/>
    <mergeCell ref="G46:J46"/>
    <mergeCell ref="G47:J47"/>
    <mergeCell ref="G48:J48"/>
    <mergeCell ref="C50:J50"/>
    <mergeCell ref="G51:J51"/>
    <mergeCell ref="G52:J52"/>
    <mergeCell ref="G53:J53"/>
    <mergeCell ref="C55:J55"/>
    <mergeCell ref="G56:J56"/>
    <mergeCell ref="G57:J57"/>
    <mergeCell ref="G58:J58"/>
    <mergeCell ref="G72:J72"/>
    <mergeCell ref="G60:J60"/>
    <mergeCell ref="G61:J61"/>
    <mergeCell ref="G62:J62"/>
    <mergeCell ref="G63:J63"/>
    <mergeCell ref="C65:J65"/>
    <mergeCell ref="G66:J66"/>
    <mergeCell ref="G67:J67"/>
    <mergeCell ref="G68:J68"/>
    <mergeCell ref="G69:J69"/>
    <mergeCell ref="G70:J70"/>
    <mergeCell ref="G71:J71"/>
    <mergeCell ref="C81:J81"/>
    <mergeCell ref="G73:J73"/>
    <mergeCell ref="C75:J75"/>
    <mergeCell ref="G76:J76"/>
    <mergeCell ref="G77:J77"/>
    <mergeCell ref="G78:J78"/>
    <mergeCell ref="G79:J7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3"/>
  <sheetViews>
    <sheetView view="pageBreakPreview" zoomScaleNormal="100" zoomScaleSheetLayoutView="100" workbookViewId="0"/>
  </sheetViews>
  <sheetFormatPr defaultRowHeight="11.25"/>
  <cols>
    <col min="1" max="1" width="1" style="177" customWidth="1"/>
    <col min="2" max="13" width="6.875" style="177" customWidth="1"/>
    <col min="14" max="24" width="1.625" style="177" customWidth="1"/>
    <col min="25" max="16384" width="9" style="177"/>
  </cols>
  <sheetData>
    <row r="1" spans="2:63" customFormat="1" ht="13.5" customHeight="1">
      <c r="M1" s="470">
        <f>'36'!A1+1</f>
        <v>37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"/>
      <c r="Z1" s="46"/>
      <c r="AA1" s="46"/>
      <c r="AB1" s="46"/>
      <c r="AI1" s="18"/>
      <c r="AJ1" s="18"/>
      <c r="AK1" s="18"/>
      <c r="AL1" s="18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2:63" customFormat="1" ht="13.5" customHeight="1"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"/>
      <c r="Z2" s="46"/>
      <c r="AA2" s="46"/>
      <c r="AB2" s="46"/>
      <c r="AI2" s="18"/>
      <c r="AJ2" s="18"/>
      <c r="AK2" s="18"/>
      <c r="AL2" s="18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2:63" ht="11.1" customHeight="1"/>
    <row r="4" spans="2:63" ht="11.1" customHeight="1"/>
    <row r="5" spans="2:63" s="179" customFormat="1" ht="18" customHeight="1">
      <c r="B5" s="650" t="s">
        <v>525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198"/>
    </row>
    <row r="6" spans="2:63" ht="12.95" customHeight="1"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178"/>
    </row>
    <row r="7" spans="2:63" ht="11.1" customHeight="1">
      <c r="B7" s="182"/>
      <c r="C7" s="182"/>
      <c r="D7" s="182"/>
      <c r="E7" s="182"/>
      <c r="F7" s="182"/>
      <c r="G7" s="182"/>
      <c r="H7" s="182"/>
      <c r="I7" s="182"/>
      <c r="J7" s="182"/>
      <c r="K7" s="195"/>
      <c r="L7" s="195"/>
      <c r="M7" s="195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2:63" ht="15" customHeight="1">
      <c r="B8" s="656" t="s">
        <v>249</v>
      </c>
      <c r="C8" s="653"/>
      <c r="D8" s="653" t="s">
        <v>250</v>
      </c>
      <c r="E8" s="653"/>
      <c r="F8" s="653" t="s">
        <v>251</v>
      </c>
      <c r="G8" s="653"/>
      <c r="H8" s="653" t="s">
        <v>252</v>
      </c>
      <c r="I8" s="653"/>
      <c r="J8" s="653" t="s">
        <v>253</v>
      </c>
      <c r="K8" s="653"/>
      <c r="L8" s="653" t="s">
        <v>254</v>
      </c>
      <c r="M8" s="653"/>
      <c r="N8" s="560" t="s">
        <v>126</v>
      </c>
      <c r="O8" s="560"/>
      <c r="P8" s="560"/>
      <c r="Q8" s="560"/>
      <c r="R8" s="560"/>
      <c r="S8" s="560"/>
      <c r="T8" s="560"/>
      <c r="U8" s="560"/>
      <c r="V8" s="560"/>
      <c r="W8" s="564"/>
      <c r="X8" s="76"/>
    </row>
    <row r="9" spans="2:63" ht="15" customHeight="1">
      <c r="B9" s="295" t="s">
        <v>2</v>
      </c>
      <c r="C9" s="293" t="s">
        <v>3</v>
      </c>
      <c r="D9" s="293" t="s">
        <v>2</v>
      </c>
      <c r="E9" s="293" t="s">
        <v>3</v>
      </c>
      <c r="F9" s="293" t="s">
        <v>2</v>
      </c>
      <c r="G9" s="293" t="s">
        <v>3</v>
      </c>
      <c r="H9" s="293" t="s">
        <v>2</v>
      </c>
      <c r="I9" s="293" t="s">
        <v>3</v>
      </c>
      <c r="J9" s="293" t="s">
        <v>2</v>
      </c>
      <c r="K9" s="293" t="s">
        <v>3</v>
      </c>
      <c r="L9" s="293" t="s">
        <v>2</v>
      </c>
      <c r="M9" s="293" t="s">
        <v>3</v>
      </c>
      <c r="N9" s="562"/>
      <c r="O9" s="562"/>
      <c r="P9" s="562"/>
      <c r="Q9" s="562"/>
      <c r="R9" s="562"/>
      <c r="S9" s="562"/>
      <c r="T9" s="562"/>
      <c r="U9" s="562"/>
      <c r="V9" s="562"/>
      <c r="W9" s="652"/>
      <c r="X9" s="76"/>
    </row>
    <row r="10" spans="2:63" ht="5.25" customHeight="1">
      <c r="N10" s="280"/>
      <c r="O10" s="281"/>
      <c r="P10" s="281"/>
      <c r="Q10" s="281"/>
      <c r="R10" s="281"/>
      <c r="S10" s="281"/>
      <c r="T10" s="281"/>
      <c r="U10" s="281"/>
      <c r="V10" s="281"/>
      <c r="W10" s="182"/>
    </row>
    <row r="11" spans="2:63" s="184" customFormat="1" ht="11.1" customHeight="1">
      <c r="B11" s="205">
        <v>259</v>
      </c>
      <c r="C11" s="205">
        <v>373</v>
      </c>
      <c r="D11" s="205">
        <v>160</v>
      </c>
      <c r="E11" s="205">
        <v>253</v>
      </c>
      <c r="F11" s="205">
        <v>74</v>
      </c>
      <c r="G11" s="205">
        <v>156</v>
      </c>
      <c r="H11" s="205">
        <v>20</v>
      </c>
      <c r="I11" s="205">
        <v>65</v>
      </c>
      <c r="J11" s="205">
        <v>1</v>
      </c>
      <c r="K11" s="205">
        <v>25</v>
      </c>
      <c r="L11" s="205">
        <v>2</v>
      </c>
      <c r="M11" s="205">
        <v>2</v>
      </c>
      <c r="N11" s="284"/>
      <c r="O11" s="659" t="s">
        <v>174</v>
      </c>
      <c r="P11" s="659"/>
      <c r="Q11" s="659"/>
      <c r="R11" s="659"/>
      <c r="S11" s="659"/>
      <c r="T11" s="659"/>
      <c r="U11" s="659"/>
      <c r="V11" s="659"/>
      <c r="W11" s="186"/>
      <c r="X11" s="186"/>
    </row>
    <row r="12" spans="2:63" ht="11.1" customHeight="1">
      <c r="B12" s="162">
        <v>83</v>
      </c>
      <c r="C12" s="162">
        <v>133</v>
      </c>
      <c r="D12" s="162">
        <v>49</v>
      </c>
      <c r="E12" s="162">
        <v>59</v>
      </c>
      <c r="F12" s="162">
        <v>18</v>
      </c>
      <c r="G12" s="162">
        <v>33</v>
      </c>
      <c r="H12" s="162">
        <v>4</v>
      </c>
      <c r="I12" s="162">
        <v>14</v>
      </c>
      <c r="J12" s="162">
        <v>1</v>
      </c>
      <c r="K12" s="162">
        <v>4</v>
      </c>
      <c r="L12" s="162">
        <v>1</v>
      </c>
      <c r="M12" s="162">
        <v>0</v>
      </c>
      <c r="N12" s="282"/>
      <c r="O12" s="187"/>
      <c r="P12" s="187"/>
      <c r="Q12" s="187"/>
      <c r="R12" s="187"/>
      <c r="S12" s="658" t="s">
        <v>140</v>
      </c>
      <c r="T12" s="658"/>
      <c r="U12" s="658"/>
      <c r="V12" s="658"/>
      <c r="W12" s="187"/>
      <c r="X12" s="187"/>
    </row>
    <row r="13" spans="2:63" ht="11.1" customHeight="1">
      <c r="B13" s="162">
        <v>115</v>
      </c>
      <c r="C13" s="162">
        <v>153</v>
      </c>
      <c r="D13" s="162">
        <v>78</v>
      </c>
      <c r="E13" s="162">
        <v>128</v>
      </c>
      <c r="F13" s="162">
        <v>38</v>
      </c>
      <c r="G13" s="162">
        <v>78</v>
      </c>
      <c r="H13" s="162">
        <v>12</v>
      </c>
      <c r="I13" s="162">
        <v>33</v>
      </c>
      <c r="J13" s="162">
        <v>0</v>
      </c>
      <c r="K13" s="162">
        <v>16</v>
      </c>
      <c r="L13" s="162">
        <v>1</v>
      </c>
      <c r="M13" s="162">
        <v>2</v>
      </c>
      <c r="N13" s="282"/>
      <c r="O13" s="187"/>
      <c r="P13" s="187"/>
      <c r="Q13" s="187"/>
      <c r="R13" s="187"/>
      <c r="S13" s="658" t="s">
        <v>141</v>
      </c>
      <c r="T13" s="658"/>
      <c r="U13" s="658"/>
      <c r="V13" s="658"/>
      <c r="W13" s="187"/>
      <c r="X13" s="187"/>
    </row>
    <row r="14" spans="2:63" ht="11.1" customHeight="1">
      <c r="B14" s="162">
        <v>61</v>
      </c>
      <c r="C14" s="162">
        <v>87</v>
      </c>
      <c r="D14" s="162">
        <v>33</v>
      </c>
      <c r="E14" s="162">
        <v>66</v>
      </c>
      <c r="F14" s="162">
        <v>18</v>
      </c>
      <c r="G14" s="162">
        <v>45</v>
      </c>
      <c r="H14" s="162">
        <v>4</v>
      </c>
      <c r="I14" s="162">
        <v>18</v>
      </c>
      <c r="J14" s="162">
        <v>0</v>
      </c>
      <c r="K14" s="162">
        <v>5</v>
      </c>
      <c r="L14" s="162">
        <v>0</v>
      </c>
      <c r="M14" s="162">
        <v>0</v>
      </c>
      <c r="N14" s="282"/>
      <c r="O14" s="187"/>
      <c r="P14" s="187"/>
      <c r="Q14" s="187"/>
      <c r="R14" s="187"/>
      <c r="S14" s="658" t="s">
        <v>145</v>
      </c>
      <c r="T14" s="658"/>
      <c r="U14" s="658"/>
      <c r="V14" s="658"/>
      <c r="W14" s="187"/>
      <c r="X14" s="187"/>
    </row>
    <row r="15" spans="2:63" ht="7.35" customHeight="1"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82"/>
      <c r="O15" s="187"/>
      <c r="P15" s="187"/>
      <c r="Q15" s="187"/>
      <c r="R15" s="187"/>
      <c r="S15" s="187"/>
      <c r="T15" s="187"/>
      <c r="U15" s="187"/>
      <c r="V15" s="187"/>
      <c r="W15" s="187"/>
      <c r="X15" s="187"/>
    </row>
    <row r="16" spans="2:63" s="184" customFormat="1" ht="11.1" customHeight="1">
      <c r="B16" s="205">
        <v>305</v>
      </c>
      <c r="C16" s="205">
        <v>349</v>
      </c>
      <c r="D16" s="205">
        <v>181</v>
      </c>
      <c r="E16" s="205">
        <v>216</v>
      </c>
      <c r="F16" s="205">
        <v>55</v>
      </c>
      <c r="G16" s="205">
        <v>116</v>
      </c>
      <c r="H16" s="205">
        <v>16</v>
      </c>
      <c r="I16" s="205">
        <v>61</v>
      </c>
      <c r="J16" s="205">
        <v>7</v>
      </c>
      <c r="K16" s="205">
        <v>24</v>
      </c>
      <c r="L16" s="205">
        <v>0</v>
      </c>
      <c r="M16" s="205">
        <v>0</v>
      </c>
      <c r="N16" s="284"/>
      <c r="O16" s="659" t="s">
        <v>175</v>
      </c>
      <c r="P16" s="659"/>
      <c r="Q16" s="659"/>
      <c r="R16" s="659"/>
      <c r="S16" s="659"/>
      <c r="T16" s="659"/>
      <c r="U16" s="659"/>
      <c r="V16" s="659"/>
      <c r="W16" s="186"/>
      <c r="X16" s="186"/>
    </row>
    <row r="17" spans="2:24" ht="11.1" customHeight="1">
      <c r="B17" s="162">
        <v>64</v>
      </c>
      <c r="C17" s="162">
        <v>76</v>
      </c>
      <c r="D17" s="162">
        <v>43</v>
      </c>
      <c r="E17" s="162">
        <v>44</v>
      </c>
      <c r="F17" s="162">
        <v>16</v>
      </c>
      <c r="G17" s="162">
        <v>22</v>
      </c>
      <c r="H17" s="162">
        <v>5</v>
      </c>
      <c r="I17" s="162">
        <v>8</v>
      </c>
      <c r="J17" s="162">
        <v>0</v>
      </c>
      <c r="K17" s="162">
        <v>5</v>
      </c>
      <c r="L17" s="162">
        <v>0</v>
      </c>
      <c r="M17" s="162">
        <v>0</v>
      </c>
      <c r="N17" s="282"/>
      <c r="O17" s="187"/>
      <c r="P17" s="187"/>
      <c r="Q17" s="187"/>
      <c r="R17" s="187"/>
      <c r="S17" s="658" t="s">
        <v>140</v>
      </c>
      <c r="T17" s="658"/>
      <c r="U17" s="658"/>
      <c r="V17" s="658"/>
      <c r="W17" s="187"/>
      <c r="X17" s="187"/>
    </row>
    <row r="18" spans="2:24" ht="11.1" customHeight="1">
      <c r="B18" s="162">
        <v>57</v>
      </c>
      <c r="C18" s="162">
        <v>62</v>
      </c>
      <c r="D18" s="162">
        <v>25</v>
      </c>
      <c r="E18" s="162">
        <v>42</v>
      </c>
      <c r="F18" s="162">
        <v>10</v>
      </c>
      <c r="G18" s="162">
        <v>28</v>
      </c>
      <c r="H18" s="162">
        <v>3</v>
      </c>
      <c r="I18" s="162">
        <v>13</v>
      </c>
      <c r="J18" s="162">
        <v>1</v>
      </c>
      <c r="K18" s="162">
        <v>4</v>
      </c>
      <c r="L18" s="162">
        <v>0</v>
      </c>
      <c r="M18" s="162">
        <v>0</v>
      </c>
      <c r="N18" s="282"/>
      <c r="O18" s="187"/>
      <c r="P18" s="187"/>
      <c r="Q18" s="187"/>
      <c r="R18" s="187"/>
      <c r="S18" s="658" t="s">
        <v>141</v>
      </c>
      <c r="T18" s="658"/>
      <c r="U18" s="658"/>
      <c r="V18" s="658"/>
      <c r="W18" s="187"/>
      <c r="X18" s="187"/>
    </row>
    <row r="19" spans="2:24" ht="11.1" customHeight="1">
      <c r="B19" s="162">
        <v>98</v>
      </c>
      <c r="C19" s="162">
        <v>108</v>
      </c>
      <c r="D19" s="162">
        <v>56</v>
      </c>
      <c r="E19" s="162">
        <v>67</v>
      </c>
      <c r="F19" s="162">
        <v>12</v>
      </c>
      <c r="G19" s="162">
        <v>36</v>
      </c>
      <c r="H19" s="162">
        <v>4</v>
      </c>
      <c r="I19" s="162">
        <v>25</v>
      </c>
      <c r="J19" s="162">
        <v>4</v>
      </c>
      <c r="K19" s="162">
        <v>9</v>
      </c>
      <c r="L19" s="162">
        <v>0</v>
      </c>
      <c r="M19" s="162">
        <v>0</v>
      </c>
      <c r="N19" s="282"/>
      <c r="O19" s="187"/>
      <c r="P19" s="187"/>
      <c r="Q19" s="187"/>
      <c r="R19" s="187"/>
      <c r="S19" s="658" t="s">
        <v>145</v>
      </c>
      <c r="T19" s="658"/>
      <c r="U19" s="658"/>
      <c r="V19" s="658"/>
      <c r="W19" s="187"/>
      <c r="X19" s="187"/>
    </row>
    <row r="20" spans="2:24" ht="11.1" customHeight="1">
      <c r="B20" s="162">
        <v>86</v>
      </c>
      <c r="C20" s="162">
        <v>103</v>
      </c>
      <c r="D20" s="162">
        <v>57</v>
      </c>
      <c r="E20" s="162">
        <v>63</v>
      </c>
      <c r="F20" s="162">
        <v>17</v>
      </c>
      <c r="G20" s="162">
        <v>30</v>
      </c>
      <c r="H20" s="162">
        <v>4</v>
      </c>
      <c r="I20" s="162">
        <v>15</v>
      </c>
      <c r="J20" s="162">
        <v>2</v>
      </c>
      <c r="K20" s="162">
        <v>6</v>
      </c>
      <c r="L20" s="162">
        <v>0</v>
      </c>
      <c r="M20" s="162">
        <v>0</v>
      </c>
      <c r="N20" s="282"/>
      <c r="O20" s="187"/>
      <c r="P20" s="187"/>
      <c r="Q20" s="187"/>
      <c r="R20" s="187"/>
      <c r="S20" s="658" t="s">
        <v>148</v>
      </c>
      <c r="T20" s="658"/>
      <c r="U20" s="658"/>
      <c r="V20" s="658"/>
      <c r="W20" s="187"/>
      <c r="X20" s="187"/>
    </row>
    <row r="21" spans="2:24" ht="7.35" customHeight="1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82"/>
      <c r="O21" s="187"/>
      <c r="P21" s="187"/>
      <c r="Q21" s="187"/>
      <c r="R21" s="187"/>
      <c r="S21" s="187"/>
      <c r="T21" s="187"/>
      <c r="U21" s="187"/>
      <c r="V21" s="187"/>
      <c r="W21" s="187"/>
      <c r="X21" s="187"/>
    </row>
    <row r="22" spans="2:24" s="184" customFormat="1" ht="11.1" customHeight="1">
      <c r="B22" s="205">
        <v>306</v>
      </c>
      <c r="C22" s="205">
        <v>459</v>
      </c>
      <c r="D22" s="205">
        <v>231</v>
      </c>
      <c r="E22" s="205">
        <v>297</v>
      </c>
      <c r="F22" s="205">
        <v>113</v>
      </c>
      <c r="G22" s="205">
        <v>208</v>
      </c>
      <c r="H22" s="205">
        <v>36</v>
      </c>
      <c r="I22" s="205">
        <v>88</v>
      </c>
      <c r="J22" s="205">
        <v>11</v>
      </c>
      <c r="K22" s="205">
        <v>32</v>
      </c>
      <c r="L22" s="205">
        <v>1</v>
      </c>
      <c r="M22" s="205">
        <v>5</v>
      </c>
      <c r="N22" s="284"/>
      <c r="O22" s="659" t="s">
        <v>176</v>
      </c>
      <c r="P22" s="659"/>
      <c r="Q22" s="659"/>
      <c r="R22" s="659"/>
      <c r="S22" s="659"/>
      <c r="T22" s="659"/>
      <c r="U22" s="659"/>
      <c r="V22" s="659"/>
      <c r="W22" s="186"/>
      <c r="X22" s="186"/>
    </row>
    <row r="23" spans="2:24" ht="11.1" customHeight="1">
      <c r="B23" s="162">
        <v>50</v>
      </c>
      <c r="C23" s="162">
        <v>83</v>
      </c>
      <c r="D23" s="162">
        <v>47</v>
      </c>
      <c r="E23" s="162">
        <v>53</v>
      </c>
      <c r="F23" s="162">
        <v>27</v>
      </c>
      <c r="G23" s="162">
        <v>46</v>
      </c>
      <c r="H23" s="162">
        <v>4</v>
      </c>
      <c r="I23" s="162">
        <v>28</v>
      </c>
      <c r="J23" s="162">
        <v>3</v>
      </c>
      <c r="K23" s="162">
        <v>4</v>
      </c>
      <c r="L23" s="162">
        <v>1</v>
      </c>
      <c r="M23" s="162">
        <v>0</v>
      </c>
      <c r="N23" s="282"/>
      <c r="O23" s="187"/>
      <c r="P23" s="187"/>
      <c r="Q23" s="187"/>
      <c r="R23" s="187"/>
      <c r="S23" s="658" t="s">
        <v>140</v>
      </c>
      <c r="T23" s="658"/>
      <c r="U23" s="658"/>
      <c r="V23" s="658"/>
      <c r="W23" s="187"/>
      <c r="X23" s="187"/>
    </row>
    <row r="24" spans="2:24" ht="11.1" customHeight="1">
      <c r="B24" s="162">
        <v>96</v>
      </c>
      <c r="C24" s="162">
        <v>145</v>
      </c>
      <c r="D24" s="162">
        <v>73</v>
      </c>
      <c r="E24" s="162">
        <v>115</v>
      </c>
      <c r="F24" s="162">
        <v>37</v>
      </c>
      <c r="G24" s="162">
        <v>71</v>
      </c>
      <c r="H24" s="162">
        <v>12</v>
      </c>
      <c r="I24" s="162">
        <v>34</v>
      </c>
      <c r="J24" s="162">
        <v>4</v>
      </c>
      <c r="K24" s="162">
        <v>10</v>
      </c>
      <c r="L24" s="162">
        <v>0</v>
      </c>
      <c r="M24" s="162">
        <v>3</v>
      </c>
      <c r="N24" s="282"/>
      <c r="O24" s="187"/>
      <c r="P24" s="187"/>
      <c r="Q24" s="187"/>
      <c r="R24" s="187"/>
      <c r="S24" s="658" t="s">
        <v>141</v>
      </c>
      <c r="T24" s="658"/>
      <c r="U24" s="658"/>
      <c r="V24" s="658"/>
      <c r="W24" s="187"/>
      <c r="X24" s="187"/>
    </row>
    <row r="25" spans="2:24" ht="11.1" customHeight="1">
      <c r="B25" s="162">
        <v>69</v>
      </c>
      <c r="C25" s="162">
        <v>122</v>
      </c>
      <c r="D25" s="162">
        <v>59</v>
      </c>
      <c r="E25" s="162">
        <v>73</v>
      </c>
      <c r="F25" s="162">
        <v>28</v>
      </c>
      <c r="G25" s="162">
        <v>48</v>
      </c>
      <c r="H25" s="162">
        <v>14</v>
      </c>
      <c r="I25" s="162">
        <v>24</v>
      </c>
      <c r="J25" s="162">
        <v>2</v>
      </c>
      <c r="K25" s="162">
        <v>11</v>
      </c>
      <c r="L25" s="162">
        <v>0</v>
      </c>
      <c r="M25" s="162">
        <v>1</v>
      </c>
      <c r="N25" s="282"/>
      <c r="O25" s="187"/>
      <c r="P25" s="187"/>
      <c r="Q25" s="187"/>
      <c r="R25" s="187"/>
      <c r="S25" s="658" t="s">
        <v>145</v>
      </c>
      <c r="T25" s="658"/>
      <c r="U25" s="658"/>
      <c r="V25" s="658"/>
      <c r="W25" s="187"/>
      <c r="X25" s="187"/>
    </row>
    <row r="26" spans="2:24" ht="11.1" customHeight="1">
      <c r="B26" s="162">
        <v>91</v>
      </c>
      <c r="C26" s="162">
        <v>109</v>
      </c>
      <c r="D26" s="162">
        <v>52</v>
      </c>
      <c r="E26" s="162">
        <v>56</v>
      </c>
      <c r="F26" s="162">
        <v>21</v>
      </c>
      <c r="G26" s="162">
        <v>43</v>
      </c>
      <c r="H26" s="162">
        <v>6</v>
      </c>
      <c r="I26" s="162">
        <v>2</v>
      </c>
      <c r="J26" s="162">
        <v>2</v>
      </c>
      <c r="K26" s="162">
        <v>7</v>
      </c>
      <c r="L26" s="162">
        <v>0</v>
      </c>
      <c r="M26" s="162">
        <v>1</v>
      </c>
      <c r="N26" s="282"/>
      <c r="O26" s="187"/>
      <c r="P26" s="187"/>
      <c r="Q26" s="187"/>
      <c r="R26" s="187"/>
      <c r="S26" s="658" t="s">
        <v>148</v>
      </c>
      <c r="T26" s="658"/>
      <c r="U26" s="658"/>
      <c r="V26" s="658"/>
      <c r="W26" s="187"/>
      <c r="X26" s="187"/>
    </row>
    <row r="27" spans="2:24" ht="7.35" customHeight="1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82"/>
      <c r="O27" s="187"/>
      <c r="P27" s="187"/>
      <c r="Q27" s="187"/>
      <c r="R27" s="187"/>
      <c r="S27" s="187"/>
      <c r="T27" s="187"/>
      <c r="U27" s="187"/>
      <c r="V27" s="187"/>
      <c r="W27" s="187"/>
      <c r="X27" s="187"/>
    </row>
    <row r="28" spans="2:24" s="184" customFormat="1" ht="11.1" customHeight="1">
      <c r="B28" s="205">
        <v>281</v>
      </c>
      <c r="C28" s="205">
        <v>411</v>
      </c>
      <c r="D28" s="205">
        <v>162</v>
      </c>
      <c r="E28" s="205">
        <v>237</v>
      </c>
      <c r="F28" s="205">
        <v>78</v>
      </c>
      <c r="G28" s="205">
        <v>133</v>
      </c>
      <c r="H28" s="205">
        <v>18</v>
      </c>
      <c r="I28" s="205">
        <v>68</v>
      </c>
      <c r="J28" s="205">
        <v>5</v>
      </c>
      <c r="K28" s="205">
        <v>13</v>
      </c>
      <c r="L28" s="205">
        <v>1</v>
      </c>
      <c r="M28" s="205">
        <v>4</v>
      </c>
      <c r="N28" s="284"/>
      <c r="O28" s="659" t="s">
        <v>177</v>
      </c>
      <c r="P28" s="659"/>
      <c r="Q28" s="659"/>
      <c r="R28" s="659"/>
      <c r="S28" s="659"/>
      <c r="T28" s="659"/>
      <c r="U28" s="659"/>
      <c r="V28" s="659"/>
      <c r="W28" s="186"/>
      <c r="X28" s="186"/>
    </row>
    <row r="29" spans="2:24" ht="11.1" customHeight="1">
      <c r="B29" s="162">
        <v>34</v>
      </c>
      <c r="C29" s="162">
        <v>49</v>
      </c>
      <c r="D29" s="162">
        <v>18</v>
      </c>
      <c r="E29" s="162">
        <v>31</v>
      </c>
      <c r="F29" s="162">
        <v>8</v>
      </c>
      <c r="G29" s="162">
        <v>14</v>
      </c>
      <c r="H29" s="162">
        <v>3</v>
      </c>
      <c r="I29" s="162">
        <v>15</v>
      </c>
      <c r="J29" s="162">
        <v>0</v>
      </c>
      <c r="K29" s="162">
        <v>1</v>
      </c>
      <c r="L29" s="162">
        <v>1</v>
      </c>
      <c r="M29" s="162">
        <v>1</v>
      </c>
      <c r="N29" s="282"/>
      <c r="O29" s="187"/>
      <c r="P29" s="187"/>
      <c r="Q29" s="187"/>
      <c r="R29" s="187"/>
      <c r="S29" s="658" t="s">
        <v>140</v>
      </c>
      <c r="T29" s="658"/>
      <c r="U29" s="658"/>
      <c r="V29" s="658"/>
      <c r="W29" s="187"/>
      <c r="X29" s="187"/>
    </row>
    <row r="30" spans="2:24" ht="11.1" customHeight="1">
      <c r="B30" s="162">
        <v>20</v>
      </c>
      <c r="C30" s="162">
        <v>36</v>
      </c>
      <c r="D30" s="162">
        <v>16</v>
      </c>
      <c r="E30" s="162">
        <v>28</v>
      </c>
      <c r="F30" s="162">
        <v>8</v>
      </c>
      <c r="G30" s="162">
        <v>5</v>
      </c>
      <c r="H30" s="162">
        <v>0</v>
      </c>
      <c r="I30" s="162">
        <v>2</v>
      </c>
      <c r="J30" s="162">
        <v>2</v>
      </c>
      <c r="K30" s="162">
        <v>0</v>
      </c>
      <c r="L30" s="162">
        <v>0</v>
      </c>
      <c r="M30" s="162">
        <v>2</v>
      </c>
      <c r="N30" s="282"/>
      <c r="O30" s="187"/>
      <c r="P30" s="187"/>
      <c r="Q30" s="187"/>
      <c r="R30" s="187"/>
      <c r="S30" s="658" t="s">
        <v>141</v>
      </c>
      <c r="T30" s="658"/>
      <c r="U30" s="658"/>
      <c r="V30" s="658"/>
      <c r="W30" s="187"/>
      <c r="X30" s="187"/>
    </row>
    <row r="31" spans="2:24" ht="11.1" customHeight="1">
      <c r="B31" s="162">
        <v>74</v>
      </c>
      <c r="C31" s="162">
        <v>116</v>
      </c>
      <c r="D31" s="162">
        <v>47</v>
      </c>
      <c r="E31" s="162">
        <v>64</v>
      </c>
      <c r="F31" s="162">
        <v>30</v>
      </c>
      <c r="G31" s="162">
        <v>45</v>
      </c>
      <c r="H31" s="162">
        <v>5</v>
      </c>
      <c r="I31" s="162">
        <v>16</v>
      </c>
      <c r="J31" s="162">
        <v>0</v>
      </c>
      <c r="K31" s="162">
        <v>3</v>
      </c>
      <c r="L31" s="162">
        <v>0</v>
      </c>
      <c r="M31" s="162">
        <v>0</v>
      </c>
      <c r="N31" s="282"/>
      <c r="O31" s="187"/>
      <c r="P31" s="187"/>
      <c r="Q31" s="187"/>
      <c r="R31" s="187"/>
      <c r="S31" s="658" t="s">
        <v>145</v>
      </c>
      <c r="T31" s="658"/>
      <c r="U31" s="658"/>
      <c r="V31" s="658"/>
      <c r="W31" s="187"/>
      <c r="X31" s="187"/>
    </row>
    <row r="32" spans="2:24" ht="11.1" customHeight="1">
      <c r="B32" s="162">
        <v>43</v>
      </c>
      <c r="C32" s="162">
        <v>65</v>
      </c>
      <c r="D32" s="162">
        <v>35</v>
      </c>
      <c r="E32" s="162">
        <v>39</v>
      </c>
      <c r="F32" s="162">
        <v>18</v>
      </c>
      <c r="G32" s="162">
        <v>36</v>
      </c>
      <c r="H32" s="162">
        <v>5</v>
      </c>
      <c r="I32" s="162">
        <v>15</v>
      </c>
      <c r="J32" s="162">
        <v>1</v>
      </c>
      <c r="K32" s="162">
        <v>2</v>
      </c>
      <c r="L32" s="162">
        <v>0</v>
      </c>
      <c r="M32" s="162">
        <v>0</v>
      </c>
      <c r="N32" s="282"/>
      <c r="O32" s="187"/>
      <c r="P32" s="187"/>
      <c r="Q32" s="187"/>
      <c r="R32" s="187"/>
      <c r="S32" s="658" t="s">
        <v>148</v>
      </c>
      <c r="T32" s="658"/>
      <c r="U32" s="658"/>
      <c r="V32" s="658"/>
      <c r="W32" s="187"/>
      <c r="X32" s="187"/>
    </row>
    <row r="33" spans="2:24" ht="11.1" customHeight="1">
      <c r="B33" s="162">
        <v>110</v>
      </c>
      <c r="C33" s="162">
        <v>145</v>
      </c>
      <c r="D33" s="162">
        <v>46</v>
      </c>
      <c r="E33" s="162">
        <v>75</v>
      </c>
      <c r="F33" s="162">
        <v>14</v>
      </c>
      <c r="G33" s="162">
        <v>33</v>
      </c>
      <c r="H33" s="162">
        <v>5</v>
      </c>
      <c r="I33" s="162">
        <v>20</v>
      </c>
      <c r="J33" s="162">
        <v>2</v>
      </c>
      <c r="K33" s="162">
        <v>7</v>
      </c>
      <c r="L33" s="162">
        <v>0</v>
      </c>
      <c r="M33" s="162">
        <v>1</v>
      </c>
      <c r="N33" s="282"/>
      <c r="O33" s="187"/>
      <c r="P33" s="187"/>
      <c r="Q33" s="187"/>
      <c r="R33" s="187"/>
      <c r="S33" s="658" t="s">
        <v>151</v>
      </c>
      <c r="T33" s="658"/>
      <c r="U33" s="658"/>
      <c r="V33" s="658"/>
      <c r="W33" s="187"/>
      <c r="X33" s="187"/>
    </row>
    <row r="34" spans="2:24" ht="7.35" customHeight="1"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82"/>
      <c r="O34" s="182"/>
      <c r="P34" s="182"/>
      <c r="Q34" s="182"/>
      <c r="R34" s="182"/>
      <c r="S34" s="182"/>
      <c r="T34" s="182"/>
      <c r="U34" s="182"/>
      <c r="V34" s="182"/>
      <c r="W34" s="182"/>
    </row>
    <row r="35" spans="2:24" s="184" customFormat="1" ht="11.1" customHeight="1">
      <c r="B35" s="205">
        <v>229</v>
      </c>
      <c r="C35" s="205">
        <v>340</v>
      </c>
      <c r="D35" s="205">
        <v>160</v>
      </c>
      <c r="E35" s="205">
        <v>226</v>
      </c>
      <c r="F35" s="205">
        <v>72</v>
      </c>
      <c r="G35" s="205">
        <v>144</v>
      </c>
      <c r="H35" s="205">
        <v>21</v>
      </c>
      <c r="I35" s="205">
        <v>66</v>
      </c>
      <c r="J35" s="205">
        <v>6</v>
      </c>
      <c r="K35" s="205">
        <v>18</v>
      </c>
      <c r="L35" s="205">
        <v>1</v>
      </c>
      <c r="M35" s="205">
        <v>4</v>
      </c>
      <c r="N35" s="284"/>
      <c r="O35" s="659" t="s">
        <v>178</v>
      </c>
      <c r="P35" s="659"/>
      <c r="Q35" s="659"/>
      <c r="R35" s="659"/>
      <c r="S35" s="659"/>
      <c r="T35" s="659"/>
      <c r="U35" s="659"/>
      <c r="V35" s="659"/>
      <c r="W35" s="186"/>
      <c r="X35" s="186"/>
    </row>
    <row r="36" spans="2:24" ht="11.1" customHeight="1">
      <c r="B36" s="162">
        <v>68</v>
      </c>
      <c r="C36" s="162">
        <v>81</v>
      </c>
      <c r="D36" s="162">
        <v>42</v>
      </c>
      <c r="E36" s="162">
        <v>53</v>
      </c>
      <c r="F36" s="162">
        <v>14</v>
      </c>
      <c r="G36" s="162">
        <v>29</v>
      </c>
      <c r="H36" s="162">
        <v>0</v>
      </c>
      <c r="I36" s="162">
        <v>14</v>
      </c>
      <c r="J36" s="162">
        <v>1</v>
      </c>
      <c r="K36" s="162">
        <v>2</v>
      </c>
      <c r="L36" s="162">
        <v>0</v>
      </c>
      <c r="M36" s="162">
        <v>1</v>
      </c>
      <c r="N36" s="282"/>
      <c r="O36" s="187"/>
      <c r="P36" s="187"/>
      <c r="Q36" s="187"/>
      <c r="R36" s="187"/>
      <c r="S36" s="658" t="s">
        <v>140</v>
      </c>
      <c r="T36" s="658"/>
      <c r="U36" s="658"/>
      <c r="V36" s="658"/>
      <c r="W36" s="187"/>
      <c r="X36" s="187"/>
    </row>
    <row r="37" spans="2:24" ht="11.1" customHeight="1">
      <c r="B37" s="162">
        <v>46</v>
      </c>
      <c r="C37" s="162">
        <v>50</v>
      </c>
      <c r="D37" s="162">
        <v>17</v>
      </c>
      <c r="E37" s="162">
        <v>17</v>
      </c>
      <c r="F37" s="162">
        <v>5</v>
      </c>
      <c r="G37" s="162">
        <v>9</v>
      </c>
      <c r="H37" s="162">
        <v>1</v>
      </c>
      <c r="I37" s="162">
        <v>3</v>
      </c>
      <c r="J37" s="162">
        <v>0</v>
      </c>
      <c r="K37" s="162">
        <v>1</v>
      </c>
      <c r="L37" s="162">
        <v>0</v>
      </c>
      <c r="M37" s="162">
        <v>0</v>
      </c>
      <c r="N37" s="282"/>
      <c r="O37" s="187"/>
      <c r="P37" s="187"/>
      <c r="Q37" s="187"/>
      <c r="R37" s="187"/>
      <c r="S37" s="658" t="s">
        <v>141</v>
      </c>
      <c r="T37" s="658"/>
      <c r="U37" s="658"/>
      <c r="V37" s="658"/>
      <c r="W37" s="187"/>
      <c r="X37" s="187"/>
    </row>
    <row r="38" spans="2:24" ht="11.1" customHeight="1">
      <c r="B38" s="162">
        <v>48</v>
      </c>
      <c r="C38" s="162">
        <v>88</v>
      </c>
      <c r="D38" s="162">
        <v>47</v>
      </c>
      <c r="E38" s="162">
        <v>83</v>
      </c>
      <c r="F38" s="162">
        <v>30</v>
      </c>
      <c r="G38" s="162">
        <v>54</v>
      </c>
      <c r="H38" s="162">
        <v>9</v>
      </c>
      <c r="I38" s="162">
        <v>23</v>
      </c>
      <c r="J38" s="162">
        <v>3</v>
      </c>
      <c r="K38" s="162">
        <v>6</v>
      </c>
      <c r="L38" s="162">
        <v>0</v>
      </c>
      <c r="M38" s="162">
        <v>1</v>
      </c>
      <c r="N38" s="282"/>
      <c r="O38" s="187"/>
      <c r="P38" s="187"/>
      <c r="Q38" s="187"/>
      <c r="R38" s="187"/>
      <c r="S38" s="658" t="s">
        <v>145</v>
      </c>
      <c r="T38" s="658"/>
      <c r="U38" s="658"/>
      <c r="V38" s="658"/>
      <c r="W38" s="187"/>
      <c r="X38" s="187"/>
    </row>
    <row r="39" spans="2:24" ht="11.1" customHeight="1">
      <c r="B39" s="162">
        <v>26</v>
      </c>
      <c r="C39" s="162">
        <v>41</v>
      </c>
      <c r="D39" s="162">
        <v>23</v>
      </c>
      <c r="E39" s="162">
        <v>36</v>
      </c>
      <c r="F39" s="162">
        <v>6</v>
      </c>
      <c r="G39" s="162">
        <v>14</v>
      </c>
      <c r="H39" s="162">
        <v>5</v>
      </c>
      <c r="I39" s="162">
        <v>7</v>
      </c>
      <c r="J39" s="162">
        <v>0</v>
      </c>
      <c r="K39" s="162">
        <v>1</v>
      </c>
      <c r="L39" s="162">
        <v>0</v>
      </c>
      <c r="M39" s="162">
        <v>1</v>
      </c>
      <c r="N39" s="282"/>
      <c r="O39" s="187"/>
      <c r="P39" s="187"/>
      <c r="Q39" s="187"/>
      <c r="R39" s="187"/>
      <c r="S39" s="658" t="s">
        <v>148</v>
      </c>
      <c r="T39" s="658"/>
      <c r="U39" s="658"/>
      <c r="V39" s="658"/>
      <c r="W39" s="187"/>
      <c r="X39" s="187"/>
    </row>
    <row r="40" spans="2:24" ht="11.1" customHeight="1">
      <c r="B40" s="162">
        <v>41</v>
      </c>
      <c r="C40" s="162">
        <v>80</v>
      </c>
      <c r="D40" s="162">
        <v>31</v>
      </c>
      <c r="E40" s="162">
        <v>37</v>
      </c>
      <c r="F40" s="162">
        <v>17</v>
      </c>
      <c r="G40" s="162">
        <v>38</v>
      </c>
      <c r="H40" s="162">
        <v>6</v>
      </c>
      <c r="I40" s="162">
        <v>19</v>
      </c>
      <c r="J40" s="162">
        <v>2</v>
      </c>
      <c r="K40" s="162">
        <v>8</v>
      </c>
      <c r="L40" s="162">
        <v>1</v>
      </c>
      <c r="M40" s="162">
        <v>1</v>
      </c>
      <c r="N40" s="282"/>
      <c r="O40" s="187"/>
      <c r="P40" s="187"/>
      <c r="Q40" s="187"/>
      <c r="R40" s="187"/>
      <c r="S40" s="658" t="s">
        <v>151</v>
      </c>
      <c r="T40" s="658"/>
      <c r="U40" s="658"/>
      <c r="V40" s="658"/>
      <c r="W40" s="187"/>
      <c r="X40" s="187"/>
    </row>
    <row r="41" spans="2:24" ht="7.35" customHeight="1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82"/>
      <c r="O41" s="187"/>
      <c r="P41" s="187"/>
      <c r="Q41" s="187"/>
      <c r="R41" s="187"/>
      <c r="S41" s="187"/>
      <c r="T41" s="187"/>
      <c r="U41" s="187"/>
      <c r="V41" s="187"/>
      <c r="W41" s="187"/>
      <c r="X41" s="187"/>
    </row>
    <row r="42" spans="2:24" s="184" customFormat="1" ht="11.1" customHeight="1">
      <c r="B42" s="205">
        <v>242</v>
      </c>
      <c r="C42" s="205">
        <v>293</v>
      </c>
      <c r="D42" s="205">
        <v>140</v>
      </c>
      <c r="E42" s="205">
        <v>188</v>
      </c>
      <c r="F42" s="205">
        <v>76</v>
      </c>
      <c r="G42" s="205">
        <v>122</v>
      </c>
      <c r="H42" s="205">
        <v>21</v>
      </c>
      <c r="I42" s="205">
        <v>49</v>
      </c>
      <c r="J42" s="205">
        <v>0</v>
      </c>
      <c r="K42" s="205">
        <v>17</v>
      </c>
      <c r="L42" s="205">
        <v>0</v>
      </c>
      <c r="M42" s="205">
        <v>4</v>
      </c>
      <c r="N42" s="284"/>
      <c r="O42" s="659" t="s">
        <v>179</v>
      </c>
      <c r="P42" s="659"/>
      <c r="Q42" s="659"/>
      <c r="R42" s="659"/>
      <c r="S42" s="659"/>
      <c r="T42" s="659"/>
      <c r="U42" s="659"/>
      <c r="V42" s="659"/>
      <c r="W42" s="186"/>
      <c r="X42" s="186"/>
    </row>
    <row r="43" spans="2:24" ht="11.1" customHeight="1">
      <c r="B43" s="162">
        <v>26</v>
      </c>
      <c r="C43" s="162">
        <v>28</v>
      </c>
      <c r="D43" s="162">
        <v>17</v>
      </c>
      <c r="E43" s="162">
        <v>13</v>
      </c>
      <c r="F43" s="162">
        <v>5</v>
      </c>
      <c r="G43" s="162">
        <v>12</v>
      </c>
      <c r="H43" s="162">
        <v>1</v>
      </c>
      <c r="I43" s="162">
        <v>1</v>
      </c>
      <c r="J43" s="162">
        <v>0</v>
      </c>
      <c r="K43" s="162">
        <v>0</v>
      </c>
      <c r="L43" s="162">
        <v>0</v>
      </c>
      <c r="M43" s="162">
        <v>0</v>
      </c>
      <c r="N43" s="282"/>
      <c r="O43" s="187"/>
      <c r="P43" s="187"/>
      <c r="Q43" s="187"/>
      <c r="R43" s="187"/>
      <c r="S43" s="658" t="s">
        <v>140</v>
      </c>
      <c r="T43" s="658"/>
      <c r="U43" s="658"/>
      <c r="V43" s="658"/>
      <c r="W43" s="187"/>
      <c r="X43" s="187"/>
    </row>
    <row r="44" spans="2:24" ht="11.1" customHeight="1">
      <c r="B44" s="162">
        <v>34</v>
      </c>
      <c r="C44" s="162">
        <v>42</v>
      </c>
      <c r="D44" s="162">
        <v>27</v>
      </c>
      <c r="E44" s="162">
        <v>30</v>
      </c>
      <c r="F44" s="162">
        <v>13</v>
      </c>
      <c r="G44" s="162">
        <v>17</v>
      </c>
      <c r="H44" s="162">
        <v>2</v>
      </c>
      <c r="I44" s="162">
        <v>3</v>
      </c>
      <c r="J44" s="162">
        <v>0</v>
      </c>
      <c r="K44" s="162">
        <v>3</v>
      </c>
      <c r="L44" s="162">
        <v>0</v>
      </c>
      <c r="M44" s="162">
        <v>0</v>
      </c>
      <c r="N44" s="282"/>
      <c r="O44" s="187"/>
      <c r="P44" s="187"/>
      <c r="Q44" s="187"/>
      <c r="R44" s="187"/>
      <c r="S44" s="658" t="s">
        <v>141</v>
      </c>
      <c r="T44" s="658"/>
      <c r="U44" s="658"/>
      <c r="V44" s="658"/>
      <c r="W44" s="187"/>
      <c r="X44" s="187"/>
    </row>
    <row r="45" spans="2:24" ht="11.1" customHeight="1">
      <c r="B45" s="162">
        <v>36</v>
      </c>
      <c r="C45" s="162">
        <v>60</v>
      </c>
      <c r="D45" s="162">
        <v>24</v>
      </c>
      <c r="E45" s="162">
        <v>30</v>
      </c>
      <c r="F45" s="162">
        <v>10</v>
      </c>
      <c r="G45" s="162">
        <v>24</v>
      </c>
      <c r="H45" s="162">
        <v>5</v>
      </c>
      <c r="I45" s="162">
        <v>15</v>
      </c>
      <c r="J45" s="162">
        <v>0</v>
      </c>
      <c r="K45" s="162">
        <v>4</v>
      </c>
      <c r="L45" s="162">
        <v>0</v>
      </c>
      <c r="M45" s="162">
        <v>0</v>
      </c>
      <c r="N45" s="282"/>
      <c r="O45" s="187"/>
      <c r="P45" s="187"/>
      <c r="Q45" s="187"/>
      <c r="R45" s="187"/>
      <c r="S45" s="658" t="s">
        <v>145</v>
      </c>
      <c r="T45" s="658"/>
      <c r="U45" s="658"/>
      <c r="V45" s="658"/>
      <c r="W45" s="187"/>
      <c r="X45" s="187"/>
    </row>
    <row r="46" spans="2:24" ht="11.1" customHeight="1">
      <c r="B46" s="162">
        <v>32</v>
      </c>
      <c r="C46" s="162">
        <v>28</v>
      </c>
      <c r="D46" s="162">
        <v>15</v>
      </c>
      <c r="E46" s="162">
        <v>29</v>
      </c>
      <c r="F46" s="162">
        <v>14</v>
      </c>
      <c r="G46" s="162">
        <v>16</v>
      </c>
      <c r="H46" s="162">
        <v>2</v>
      </c>
      <c r="I46" s="162">
        <v>7</v>
      </c>
      <c r="J46" s="162">
        <v>0</v>
      </c>
      <c r="K46" s="162">
        <v>3</v>
      </c>
      <c r="L46" s="162">
        <v>0</v>
      </c>
      <c r="M46" s="162">
        <v>1</v>
      </c>
      <c r="N46" s="282"/>
      <c r="O46" s="187"/>
      <c r="P46" s="187"/>
      <c r="Q46" s="187"/>
      <c r="R46" s="187"/>
      <c r="S46" s="658" t="s">
        <v>148</v>
      </c>
      <c r="T46" s="658"/>
      <c r="U46" s="658"/>
      <c r="V46" s="658"/>
      <c r="W46" s="187"/>
      <c r="X46" s="187"/>
    </row>
    <row r="47" spans="2:24" ht="11.1" customHeight="1">
      <c r="B47" s="162">
        <v>61</v>
      </c>
      <c r="C47" s="162">
        <v>63</v>
      </c>
      <c r="D47" s="162">
        <v>24</v>
      </c>
      <c r="E47" s="162">
        <v>46</v>
      </c>
      <c r="F47" s="162">
        <v>19</v>
      </c>
      <c r="G47" s="162">
        <v>28</v>
      </c>
      <c r="H47" s="162">
        <v>6</v>
      </c>
      <c r="I47" s="162">
        <v>10</v>
      </c>
      <c r="J47" s="162">
        <v>0</v>
      </c>
      <c r="K47" s="162">
        <v>4</v>
      </c>
      <c r="L47" s="162">
        <v>0</v>
      </c>
      <c r="M47" s="162">
        <v>1</v>
      </c>
      <c r="N47" s="282"/>
      <c r="O47" s="187"/>
      <c r="P47" s="187"/>
      <c r="Q47" s="187"/>
      <c r="R47" s="187"/>
      <c r="S47" s="658" t="s">
        <v>151</v>
      </c>
      <c r="T47" s="658"/>
      <c r="U47" s="658"/>
      <c r="V47" s="658"/>
      <c r="W47" s="187"/>
      <c r="X47" s="187"/>
    </row>
    <row r="48" spans="2:24" ht="11.1" customHeight="1">
      <c r="B48" s="162">
        <v>53</v>
      </c>
      <c r="C48" s="162">
        <v>72</v>
      </c>
      <c r="D48" s="162">
        <v>33</v>
      </c>
      <c r="E48" s="162">
        <v>40</v>
      </c>
      <c r="F48" s="162">
        <v>15</v>
      </c>
      <c r="G48" s="162">
        <v>25</v>
      </c>
      <c r="H48" s="162">
        <v>5</v>
      </c>
      <c r="I48" s="162">
        <v>13</v>
      </c>
      <c r="J48" s="162">
        <v>0</v>
      </c>
      <c r="K48" s="162">
        <v>3</v>
      </c>
      <c r="L48" s="162">
        <v>0</v>
      </c>
      <c r="M48" s="162">
        <v>2</v>
      </c>
      <c r="N48" s="282"/>
      <c r="O48" s="187"/>
      <c r="P48" s="187"/>
      <c r="Q48" s="187"/>
      <c r="R48" s="187"/>
      <c r="S48" s="658" t="s">
        <v>152</v>
      </c>
      <c r="T48" s="658"/>
      <c r="U48" s="658"/>
      <c r="V48" s="658"/>
      <c r="W48" s="187"/>
      <c r="X48" s="187"/>
    </row>
    <row r="49" spans="2:26" ht="7.35" customHeight="1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82"/>
      <c r="O49" s="187"/>
      <c r="P49" s="187"/>
      <c r="Q49" s="187"/>
      <c r="R49" s="187"/>
      <c r="S49" s="187"/>
      <c r="T49" s="187"/>
      <c r="U49" s="187"/>
      <c r="V49" s="187"/>
      <c r="W49" s="187"/>
      <c r="X49" s="187"/>
    </row>
    <row r="50" spans="2:26" s="184" customFormat="1" ht="11.1" customHeight="1">
      <c r="B50" s="205">
        <v>206</v>
      </c>
      <c r="C50" s="205">
        <v>216</v>
      </c>
      <c r="D50" s="205">
        <v>108</v>
      </c>
      <c r="E50" s="205">
        <v>178</v>
      </c>
      <c r="F50" s="205">
        <v>58</v>
      </c>
      <c r="G50" s="205">
        <v>95</v>
      </c>
      <c r="H50" s="205">
        <v>18</v>
      </c>
      <c r="I50" s="205">
        <v>38</v>
      </c>
      <c r="J50" s="205">
        <v>2</v>
      </c>
      <c r="K50" s="205">
        <v>9</v>
      </c>
      <c r="L50" s="205">
        <v>0</v>
      </c>
      <c r="M50" s="205">
        <v>2</v>
      </c>
      <c r="N50" s="284"/>
      <c r="O50" s="659" t="s">
        <v>180</v>
      </c>
      <c r="P50" s="659"/>
      <c r="Q50" s="659"/>
      <c r="R50" s="659"/>
      <c r="S50" s="659"/>
      <c r="T50" s="659"/>
      <c r="U50" s="659"/>
      <c r="V50" s="659"/>
      <c r="W50" s="186"/>
      <c r="X50" s="186"/>
    </row>
    <row r="51" spans="2:26" ht="11.1" customHeight="1">
      <c r="B51" s="162">
        <v>90</v>
      </c>
      <c r="C51" s="162">
        <v>83</v>
      </c>
      <c r="D51" s="162">
        <v>48</v>
      </c>
      <c r="E51" s="162">
        <v>74</v>
      </c>
      <c r="F51" s="162">
        <v>27</v>
      </c>
      <c r="G51" s="162">
        <v>51</v>
      </c>
      <c r="H51" s="162">
        <v>11</v>
      </c>
      <c r="I51" s="162">
        <v>28</v>
      </c>
      <c r="J51" s="162">
        <v>2</v>
      </c>
      <c r="K51" s="162">
        <v>5</v>
      </c>
      <c r="L51" s="162">
        <v>0</v>
      </c>
      <c r="M51" s="162">
        <v>1</v>
      </c>
      <c r="N51" s="282"/>
      <c r="O51" s="187"/>
      <c r="P51" s="187"/>
      <c r="Q51" s="187"/>
      <c r="R51" s="187"/>
      <c r="S51" s="658" t="s">
        <v>140</v>
      </c>
      <c r="T51" s="658"/>
      <c r="U51" s="658"/>
      <c r="V51" s="658"/>
      <c r="W51" s="187"/>
      <c r="X51" s="187"/>
    </row>
    <row r="52" spans="2:26" ht="11.1" customHeight="1">
      <c r="B52" s="162">
        <v>35</v>
      </c>
      <c r="C52" s="162">
        <v>39</v>
      </c>
      <c r="D52" s="162">
        <v>12</v>
      </c>
      <c r="E52" s="162">
        <v>31</v>
      </c>
      <c r="F52" s="162">
        <v>9</v>
      </c>
      <c r="G52" s="162">
        <v>9</v>
      </c>
      <c r="H52" s="162">
        <v>0</v>
      </c>
      <c r="I52" s="162">
        <v>6</v>
      </c>
      <c r="J52" s="162">
        <v>0</v>
      </c>
      <c r="K52" s="162">
        <v>0</v>
      </c>
      <c r="L52" s="162">
        <v>0</v>
      </c>
      <c r="M52" s="162">
        <v>1</v>
      </c>
      <c r="N52" s="282"/>
      <c r="O52" s="187"/>
      <c r="P52" s="187"/>
      <c r="Q52" s="187"/>
      <c r="R52" s="187"/>
      <c r="S52" s="658" t="s">
        <v>141</v>
      </c>
      <c r="T52" s="658"/>
      <c r="U52" s="658"/>
      <c r="V52" s="658"/>
      <c r="W52" s="187"/>
      <c r="X52" s="187"/>
    </row>
    <row r="53" spans="2:26" ht="11.1" customHeight="1">
      <c r="B53" s="162">
        <v>81</v>
      </c>
      <c r="C53" s="162">
        <v>94</v>
      </c>
      <c r="D53" s="162">
        <v>48</v>
      </c>
      <c r="E53" s="162">
        <v>73</v>
      </c>
      <c r="F53" s="162">
        <v>22</v>
      </c>
      <c r="G53" s="162">
        <v>35</v>
      </c>
      <c r="H53" s="162">
        <v>7</v>
      </c>
      <c r="I53" s="162">
        <v>4</v>
      </c>
      <c r="J53" s="162">
        <v>0</v>
      </c>
      <c r="K53" s="162">
        <v>4</v>
      </c>
      <c r="L53" s="162">
        <v>0</v>
      </c>
      <c r="M53" s="162">
        <v>0</v>
      </c>
      <c r="N53" s="282"/>
      <c r="O53" s="187"/>
      <c r="P53" s="187"/>
      <c r="Q53" s="187"/>
      <c r="R53" s="187"/>
      <c r="S53" s="658" t="s">
        <v>145</v>
      </c>
      <c r="T53" s="658"/>
      <c r="U53" s="658"/>
      <c r="V53" s="658"/>
      <c r="W53" s="187"/>
      <c r="X53" s="187"/>
    </row>
    <row r="54" spans="2:26" ht="7.35" customHeight="1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82"/>
      <c r="O54" s="187"/>
      <c r="P54" s="187"/>
      <c r="Q54" s="187"/>
      <c r="R54" s="183"/>
      <c r="S54" s="182"/>
      <c r="T54" s="182"/>
      <c r="U54" s="182"/>
      <c r="V54" s="182"/>
      <c r="W54" s="182"/>
    </row>
    <row r="55" spans="2:26" s="184" customFormat="1" ht="11.1" customHeight="1">
      <c r="B55" s="205">
        <v>537</v>
      </c>
      <c r="C55" s="205">
        <v>743</v>
      </c>
      <c r="D55" s="205">
        <v>393</v>
      </c>
      <c r="E55" s="205">
        <v>595</v>
      </c>
      <c r="F55" s="205">
        <v>192</v>
      </c>
      <c r="G55" s="205">
        <v>327</v>
      </c>
      <c r="H55" s="205">
        <v>51</v>
      </c>
      <c r="I55" s="205">
        <v>177</v>
      </c>
      <c r="J55" s="205">
        <v>11</v>
      </c>
      <c r="K55" s="205">
        <v>44</v>
      </c>
      <c r="L55" s="205">
        <v>2</v>
      </c>
      <c r="M55" s="205">
        <v>10</v>
      </c>
      <c r="N55" s="284"/>
      <c r="O55" s="659" t="s">
        <v>181</v>
      </c>
      <c r="P55" s="659"/>
      <c r="Q55" s="659"/>
      <c r="R55" s="659"/>
      <c r="S55" s="659"/>
      <c r="T55" s="659"/>
      <c r="U55" s="659"/>
      <c r="V55" s="659"/>
      <c r="W55" s="186"/>
      <c r="X55" s="186"/>
    </row>
    <row r="56" spans="2:26" ht="11.1" customHeight="1">
      <c r="B56" s="162">
        <v>138</v>
      </c>
      <c r="C56" s="162">
        <v>150</v>
      </c>
      <c r="D56" s="162">
        <v>75</v>
      </c>
      <c r="E56" s="162">
        <v>110</v>
      </c>
      <c r="F56" s="162">
        <v>28</v>
      </c>
      <c r="G56" s="162">
        <v>52</v>
      </c>
      <c r="H56" s="162">
        <v>7</v>
      </c>
      <c r="I56" s="162">
        <v>36</v>
      </c>
      <c r="J56" s="162">
        <v>2</v>
      </c>
      <c r="K56" s="162">
        <v>4</v>
      </c>
      <c r="L56" s="162">
        <v>0</v>
      </c>
      <c r="M56" s="162">
        <v>1</v>
      </c>
      <c r="N56" s="282"/>
      <c r="O56" s="187"/>
      <c r="P56" s="187"/>
      <c r="Q56" s="187"/>
      <c r="R56" s="187"/>
      <c r="S56" s="658" t="s">
        <v>140</v>
      </c>
      <c r="T56" s="658"/>
      <c r="U56" s="658"/>
      <c r="V56" s="658"/>
      <c r="W56" s="187"/>
      <c r="X56" s="187"/>
    </row>
    <row r="57" spans="2:26" ht="11.1" customHeight="1">
      <c r="B57" s="162">
        <v>83</v>
      </c>
      <c r="C57" s="162">
        <v>127</v>
      </c>
      <c r="D57" s="162">
        <v>58</v>
      </c>
      <c r="E57" s="162">
        <v>91</v>
      </c>
      <c r="F57" s="162">
        <v>26</v>
      </c>
      <c r="G57" s="162">
        <v>46</v>
      </c>
      <c r="H57" s="162">
        <v>9</v>
      </c>
      <c r="I57" s="162">
        <v>24</v>
      </c>
      <c r="J57" s="162">
        <v>4</v>
      </c>
      <c r="K57" s="162">
        <v>7</v>
      </c>
      <c r="L57" s="162">
        <v>0</v>
      </c>
      <c r="M57" s="162">
        <v>3</v>
      </c>
      <c r="N57" s="282"/>
      <c r="O57" s="187"/>
      <c r="P57" s="187"/>
      <c r="Q57" s="187"/>
      <c r="R57" s="187"/>
      <c r="S57" s="658" t="s">
        <v>141</v>
      </c>
      <c r="T57" s="658"/>
      <c r="U57" s="658"/>
      <c r="V57" s="658"/>
      <c r="W57" s="187"/>
      <c r="X57" s="187"/>
    </row>
    <row r="58" spans="2:26" ht="11.1" customHeight="1">
      <c r="B58" s="162">
        <v>36</v>
      </c>
      <c r="C58" s="162">
        <v>67</v>
      </c>
      <c r="D58" s="162">
        <v>33</v>
      </c>
      <c r="E58" s="162">
        <v>51</v>
      </c>
      <c r="F58" s="162">
        <v>14</v>
      </c>
      <c r="G58" s="162">
        <v>30</v>
      </c>
      <c r="H58" s="162">
        <v>4</v>
      </c>
      <c r="I58" s="162">
        <v>15</v>
      </c>
      <c r="J58" s="162">
        <v>0</v>
      </c>
      <c r="K58" s="162">
        <v>5</v>
      </c>
      <c r="L58" s="162">
        <v>0</v>
      </c>
      <c r="M58" s="162">
        <v>0</v>
      </c>
      <c r="N58" s="282"/>
      <c r="O58" s="187"/>
      <c r="P58" s="187"/>
      <c r="Q58" s="187"/>
      <c r="R58" s="187"/>
      <c r="S58" s="658" t="s">
        <v>145</v>
      </c>
      <c r="T58" s="658"/>
      <c r="U58" s="658"/>
      <c r="V58" s="658"/>
      <c r="W58" s="187"/>
      <c r="X58" s="187"/>
    </row>
    <row r="59" spans="2:26" ht="11.1" customHeight="1">
      <c r="B59" s="162">
        <v>45</v>
      </c>
      <c r="C59" s="162">
        <v>54</v>
      </c>
      <c r="D59" s="162">
        <v>30</v>
      </c>
      <c r="E59" s="162">
        <v>50</v>
      </c>
      <c r="F59" s="162">
        <v>23</v>
      </c>
      <c r="G59" s="162">
        <v>31</v>
      </c>
      <c r="H59" s="162">
        <v>2</v>
      </c>
      <c r="I59" s="162">
        <v>17</v>
      </c>
      <c r="J59" s="162">
        <v>0</v>
      </c>
      <c r="K59" s="162">
        <v>5</v>
      </c>
      <c r="L59" s="162">
        <v>0</v>
      </c>
      <c r="M59" s="162">
        <v>1</v>
      </c>
      <c r="N59" s="282"/>
      <c r="O59" s="187"/>
      <c r="P59" s="187"/>
      <c r="Q59" s="187"/>
      <c r="R59" s="187"/>
      <c r="S59" s="658" t="s">
        <v>148</v>
      </c>
      <c r="T59" s="658"/>
      <c r="U59" s="658"/>
      <c r="V59" s="658"/>
      <c r="W59" s="187"/>
      <c r="X59" s="187"/>
    </row>
    <row r="60" spans="2:26" ht="11.1" customHeight="1">
      <c r="B60" s="162">
        <v>24</v>
      </c>
      <c r="C60" s="162">
        <v>30</v>
      </c>
      <c r="D60" s="162">
        <v>15</v>
      </c>
      <c r="E60" s="162">
        <v>20</v>
      </c>
      <c r="F60" s="162">
        <v>6</v>
      </c>
      <c r="G60" s="162">
        <v>13</v>
      </c>
      <c r="H60" s="162">
        <v>3</v>
      </c>
      <c r="I60" s="162">
        <v>5</v>
      </c>
      <c r="J60" s="162">
        <v>0</v>
      </c>
      <c r="K60" s="162">
        <v>1</v>
      </c>
      <c r="L60" s="162">
        <v>0</v>
      </c>
      <c r="M60" s="162">
        <v>0</v>
      </c>
      <c r="N60" s="282"/>
      <c r="O60" s="187"/>
      <c r="P60" s="187"/>
      <c r="Q60" s="187"/>
      <c r="R60" s="187"/>
      <c r="S60" s="658" t="s">
        <v>151</v>
      </c>
      <c r="T60" s="658"/>
      <c r="U60" s="658"/>
      <c r="V60" s="658"/>
      <c r="W60" s="187"/>
      <c r="X60" s="187"/>
      <c r="Y60" s="182"/>
      <c r="Z60" s="182"/>
    </row>
    <row r="61" spans="2:26" ht="11.1" customHeight="1">
      <c r="B61" s="162">
        <v>53</v>
      </c>
      <c r="C61" s="162">
        <v>77</v>
      </c>
      <c r="D61" s="162">
        <v>36</v>
      </c>
      <c r="E61" s="162">
        <v>65</v>
      </c>
      <c r="F61" s="162">
        <v>25</v>
      </c>
      <c r="G61" s="162">
        <v>33</v>
      </c>
      <c r="H61" s="162">
        <v>9</v>
      </c>
      <c r="I61" s="162">
        <v>20</v>
      </c>
      <c r="J61" s="162">
        <v>0</v>
      </c>
      <c r="K61" s="162">
        <v>6</v>
      </c>
      <c r="L61" s="162">
        <v>0</v>
      </c>
      <c r="M61" s="162">
        <v>0</v>
      </c>
      <c r="N61" s="282"/>
      <c r="O61" s="187"/>
      <c r="P61" s="187"/>
      <c r="Q61" s="187"/>
      <c r="R61" s="187"/>
      <c r="S61" s="658" t="s">
        <v>152</v>
      </c>
      <c r="T61" s="658"/>
      <c r="U61" s="658"/>
      <c r="V61" s="658"/>
      <c r="W61" s="187"/>
      <c r="X61" s="187"/>
      <c r="Y61" s="182"/>
      <c r="Z61" s="182"/>
    </row>
    <row r="62" spans="2:26" ht="11.1" customHeight="1">
      <c r="B62" s="162">
        <v>65</v>
      </c>
      <c r="C62" s="162">
        <v>103</v>
      </c>
      <c r="D62" s="162">
        <v>55</v>
      </c>
      <c r="E62" s="162">
        <v>88</v>
      </c>
      <c r="F62" s="162">
        <v>26</v>
      </c>
      <c r="G62" s="162">
        <v>43</v>
      </c>
      <c r="H62" s="162">
        <v>6</v>
      </c>
      <c r="I62" s="162">
        <v>25</v>
      </c>
      <c r="J62" s="162">
        <v>0</v>
      </c>
      <c r="K62" s="162">
        <v>6</v>
      </c>
      <c r="L62" s="162">
        <v>1</v>
      </c>
      <c r="M62" s="162">
        <v>3</v>
      </c>
      <c r="N62" s="282"/>
      <c r="O62" s="187"/>
      <c r="P62" s="187"/>
      <c r="Q62" s="187"/>
      <c r="R62" s="187"/>
      <c r="S62" s="658" t="s">
        <v>170</v>
      </c>
      <c r="T62" s="658"/>
      <c r="U62" s="658"/>
      <c r="V62" s="658"/>
      <c r="W62" s="187"/>
      <c r="X62" s="187"/>
    </row>
    <row r="63" spans="2:26" ht="11.1" customHeight="1">
      <c r="B63" s="162">
        <v>93</v>
      </c>
      <c r="C63" s="162">
        <v>135</v>
      </c>
      <c r="D63" s="162">
        <v>91</v>
      </c>
      <c r="E63" s="162">
        <v>120</v>
      </c>
      <c r="F63" s="162">
        <v>44</v>
      </c>
      <c r="G63" s="162">
        <v>79</v>
      </c>
      <c r="H63" s="162">
        <v>11</v>
      </c>
      <c r="I63" s="162">
        <v>35</v>
      </c>
      <c r="J63" s="162">
        <v>5</v>
      </c>
      <c r="K63" s="162">
        <v>10</v>
      </c>
      <c r="L63" s="162">
        <v>1</v>
      </c>
      <c r="M63" s="162">
        <v>2</v>
      </c>
      <c r="N63" s="282"/>
      <c r="O63" s="187"/>
      <c r="P63" s="187"/>
      <c r="Q63" s="187"/>
      <c r="R63" s="187"/>
      <c r="S63" s="658" t="s">
        <v>171</v>
      </c>
      <c r="T63" s="658"/>
      <c r="U63" s="658"/>
      <c r="V63" s="658"/>
      <c r="W63" s="187"/>
      <c r="X63" s="187"/>
    </row>
    <row r="64" spans="2:26" ht="7.35" customHeight="1"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82"/>
      <c r="O64" s="187"/>
      <c r="P64" s="187"/>
      <c r="Q64" s="187"/>
      <c r="R64" s="187"/>
      <c r="S64" s="187"/>
      <c r="T64" s="187"/>
      <c r="U64" s="187"/>
      <c r="V64" s="187"/>
      <c r="W64" s="187"/>
      <c r="X64" s="187"/>
    </row>
    <row r="65" spans="2:24" s="184" customFormat="1" ht="11.1" customHeight="1">
      <c r="B65" s="205">
        <v>635</v>
      </c>
      <c r="C65" s="205">
        <v>786</v>
      </c>
      <c r="D65" s="205">
        <v>377</v>
      </c>
      <c r="E65" s="205">
        <v>609</v>
      </c>
      <c r="F65" s="205">
        <v>194</v>
      </c>
      <c r="G65" s="205">
        <v>343</v>
      </c>
      <c r="H65" s="205">
        <v>61</v>
      </c>
      <c r="I65" s="205">
        <v>137</v>
      </c>
      <c r="J65" s="205">
        <v>18</v>
      </c>
      <c r="K65" s="205">
        <v>37</v>
      </c>
      <c r="L65" s="205">
        <v>1</v>
      </c>
      <c r="M65" s="205">
        <v>9</v>
      </c>
      <c r="N65" s="284"/>
      <c r="O65" s="659" t="s">
        <v>182</v>
      </c>
      <c r="P65" s="659"/>
      <c r="Q65" s="659"/>
      <c r="R65" s="659"/>
      <c r="S65" s="659"/>
      <c r="T65" s="659"/>
      <c r="U65" s="659"/>
      <c r="V65" s="659"/>
      <c r="W65" s="186"/>
      <c r="X65" s="186"/>
    </row>
    <row r="66" spans="2:24" ht="11.1" customHeight="1">
      <c r="B66" s="162">
        <v>45</v>
      </c>
      <c r="C66" s="162">
        <v>44</v>
      </c>
      <c r="D66" s="162">
        <v>23</v>
      </c>
      <c r="E66" s="162">
        <v>29</v>
      </c>
      <c r="F66" s="162">
        <v>11</v>
      </c>
      <c r="G66" s="162">
        <v>22</v>
      </c>
      <c r="H66" s="162">
        <v>2</v>
      </c>
      <c r="I66" s="162">
        <v>2</v>
      </c>
      <c r="J66" s="162">
        <v>1</v>
      </c>
      <c r="K66" s="162">
        <v>0</v>
      </c>
      <c r="L66" s="162">
        <v>0</v>
      </c>
      <c r="M66" s="162">
        <v>0</v>
      </c>
      <c r="N66" s="282"/>
      <c r="O66" s="187"/>
      <c r="P66" s="187"/>
      <c r="Q66" s="187"/>
      <c r="R66" s="187"/>
      <c r="S66" s="658" t="s">
        <v>140</v>
      </c>
      <c r="T66" s="658"/>
      <c r="U66" s="658"/>
      <c r="V66" s="658"/>
      <c r="W66" s="187"/>
      <c r="X66" s="187"/>
    </row>
    <row r="67" spans="2:24" ht="11.1" customHeight="1">
      <c r="B67" s="162">
        <v>95</v>
      </c>
      <c r="C67" s="162">
        <v>111</v>
      </c>
      <c r="D67" s="162">
        <v>60</v>
      </c>
      <c r="E67" s="162">
        <v>80</v>
      </c>
      <c r="F67" s="162">
        <v>31</v>
      </c>
      <c r="G67" s="162">
        <v>68</v>
      </c>
      <c r="H67" s="162">
        <v>15</v>
      </c>
      <c r="I67" s="162">
        <v>30</v>
      </c>
      <c r="J67" s="162">
        <v>2</v>
      </c>
      <c r="K67" s="162">
        <v>6</v>
      </c>
      <c r="L67" s="162">
        <v>0</v>
      </c>
      <c r="M67" s="162">
        <v>2</v>
      </c>
      <c r="N67" s="282"/>
      <c r="O67" s="187"/>
      <c r="P67" s="187"/>
      <c r="Q67" s="187"/>
      <c r="R67" s="187"/>
      <c r="S67" s="658" t="s">
        <v>141</v>
      </c>
      <c r="T67" s="658"/>
      <c r="U67" s="658"/>
      <c r="V67" s="658"/>
      <c r="W67" s="187"/>
      <c r="X67" s="187"/>
    </row>
    <row r="68" spans="2:24" ht="11.1" customHeight="1">
      <c r="B68" s="162">
        <v>87</v>
      </c>
      <c r="C68" s="162">
        <v>106</v>
      </c>
      <c r="D68" s="162">
        <v>50</v>
      </c>
      <c r="E68" s="162">
        <v>105</v>
      </c>
      <c r="F68" s="162">
        <v>35</v>
      </c>
      <c r="G68" s="162">
        <v>51</v>
      </c>
      <c r="H68" s="162">
        <v>8</v>
      </c>
      <c r="I68" s="162">
        <v>21</v>
      </c>
      <c r="J68" s="162">
        <v>5</v>
      </c>
      <c r="K68" s="162">
        <v>7</v>
      </c>
      <c r="L68" s="162">
        <v>0</v>
      </c>
      <c r="M68" s="162">
        <v>0</v>
      </c>
      <c r="N68" s="282"/>
      <c r="O68" s="187"/>
      <c r="P68" s="187"/>
      <c r="Q68" s="187"/>
      <c r="R68" s="187"/>
      <c r="S68" s="658" t="s">
        <v>145</v>
      </c>
      <c r="T68" s="658"/>
      <c r="U68" s="658"/>
      <c r="V68" s="658"/>
      <c r="W68" s="187"/>
      <c r="X68" s="187"/>
    </row>
    <row r="69" spans="2:24" ht="11.1" customHeight="1">
      <c r="B69" s="162">
        <v>142</v>
      </c>
      <c r="C69" s="162">
        <v>199</v>
      </c>
      <c r="D69" s="162">
        <v>96</v>
      </c>
      <c r="E69" s="162">
        <v>130</v>
      </c>
      <c r="F69" s="162">
        <v>28</v>
      </c>
      <c r="G69" s="162">
        <v>55</v>
      </c>
      <c r="H69" s="162">
        <v>10</v>
      </c>
      <c r="I69" s="162">
        <v>21</v>
      </c>
      <c r="J69" s="162">
        <v>0</v>
      </c>
      <c r="K69" s="162">
        <v>8</v>
      </c>
      <c r="L69" s="162">
        <v>0</v>
      </c>
      <c r="M69" s="162">
        <v>3</v>
      </c>
      <c r="N69" s="282"/>
      <c r="O69" s="187"/>
      <c r="P69" s="187"/>
      <c r="Q69" s="187"/>
      <c r="R69" s="187"/>
      <c r="S69" s="658" t="s">
        <v>148</v>
      </c>
      <c r="T69" s="658"/>
      <c r="U69" s="658"/>
      <c r="V69" s="658"/>
      <c r="W69" s="187"/>
      <c r="X69" s="187"/>
    </row>
    <row r="70" spans="2:24" ht="11.1" customHeight="1">
      <c r="B70" s="162">
        <v>72</v>
      </c>
      <c r="C70" s="162">
        <v>94</v>
      </c>
      <c r="D70" s="162">
        <v>43</v>
      </c>
      <c r="E70" s="162">
        <v>67</v>
      </c>
      <c r="F70" s="162">
        <v>24</v>
      </c>
      <c r="G70" s="162">
        <v>32</v>
      </c>
      <c r="H70" s="162">
        <v>4</v>
      </c>
      <c r="I70" s="162">
        <v>13</v>
      </c>
      <c r="J70" s="162">
        <v>3</v>
      </c>
      <c r="K70" s="162">
        <v>3</v>
      </c>
      <c r="L70" s="162">
        <v>1</v>
      </c>
      <c r="M70" s="162">
        <v>0</v>
      </c>
      <c r="N70" s="282"/>
      <c r="O70" s="187"/>
      <c r="P70" s="187"/>
      <c r="Q70" s="187"/>
      <c r="R70" s="187"/>
      <c r="S70" s="658" t="s">
        <v>151</v>
      </c>
      <c r="T70" s="658"/>
      <c r="U70" s="658"/>
      <c r="V70" s="658"/>
      <c r="W70" s="187"/>
      <c r="X70" s="187"/>
    </row>
    <row r="71" spans="2:24" ht="11.1" customHeight="1">
      <c r="B71" s="162">
        <v>62</v>
      </c>
      <c r="C71" s="162">
        <v>65</v>
      </c>
      <c r="D71" s="162">
        <v>23</v>
      </c>
      <c r="E71" s="162">
        <v>56</v>
      </c>
      <c r="F71" s="162">
        <v>22</v>
      </c>
      <c r="G71" s="162">
        <v>31</v>
      </c>
      <c r="H71" s="162">
        <v>7</v>
      </c>
      <c r="I71" s="162">
        <v>17</v>
      </c>
      <c r="J71" s="162">
        <v>0</v>
      </c>
      <c r="K71" s="162">
        <v>5</v>
      </c>
      <c r="L71" s="162">
        <v>0</v>
      </c>
      <c r="M71" s="162">
        <v>0</v>
      </c>
      <c r="N71" s="282"/>
      <c r="O71" s="187"/>
      <c r="P71" s="187"/>
      <c r="Q71" s="187"/>
      <c r="R71" s="187"/>
      <c r="S71" s="658" t="s">
        <v>152</v>
      </c>
      <c r="T71" s="658"/>
      <c r="U71" s="658"/>
      <c r="V71" s="658"/>
      <c r="W71" s="187"/>
      <c r="X71" s="187"/>
    </row>
    <row r="72" spans="2:24" ht="11.1" customHeight="1">
      <c r="B72" s="162">
        <v>64</v>
      </c>
      <c r="C72" s="162">
        <v>73</v>
      </c>
      <c r="D72" s="162">
        <v>38</v>
      </c>
      <c r="E72" s="162">
        <v>68</v>
      </c>
      <c r="F72" s="162">
        <v>20</v>
      </c>
      <c r="G72" s="162">
        <v>42</v>
      </c>
      <c r="H72" s="162">
        <v>6</v>
      </c>
      <c r="I72" s="162">
        <v>20</v>
      </c>
      <c r="J72" s="162">
        <v>4</v>
      </c>
      <c r="K72" s="162">
        <v>3</v>
      </c>
      <c r="L72" s="162">
        <v>0</v>
      </c>
      <c r="M72" s="162">
        <v>1</v>
      </c>
      <c r="N72" s="282"/>
      <c r="O72" s="187"/>
      <c r="P72" s="187"/>
      <c r="Q72" s="187"/>
      <c r="R72" s="187"/>
      <c r="S72" s="658" t="s">
        <v>170</v>
      </c>
      <c r="T72" s="658"/>
      <c r="U72" s="658"/>
      <c r="V72" s="658"/>
      <c r="W72" s="187"/>
      <c r="X72" s="187"/>
    </row>
    <row r="73" spans="2:24" ht="11.1" customHeight="1">
      <c r="B73" s="162">
        <v>68</v>
      </c>
      <c r="C73" s="162">
        <v>94</v>
      </c>
      <c r="D73" s="162">
        <v>44</v>
      </c>
      <c r="E73" s="162">
        <v>74</v>
      </c>
      <c r="F73" s="162">
        <v>23</v>
      </c>
      <c r="G73" s="162">
        <v>42</v>
      </c>
      <c r="H73" s="162">
        <v>9</v>
      </c>
      <c r="I73" s="162">
        <v>13</v>
      </c>
      <c r="J73" s="162">
        <v>3</v>
      </c>
      <c r="K73" s="162">
        <v>5</v>
      </c>
      <c r="L73" s="162">
        <v>0</v>
      </c>
      <c r="M73" s="162">
        <v>3</v>
      </c>
      <c r="N73" s="282"/>
      <c r="O73" s="187"/>
      <c r="P73" s="187"/>
      <c r="Q73" s="187"/>
      <c r="R73" s="187"/>
      <c r="S73" s="658" t="s">
        <v>171</v>
      </c>
      <c r="T73" s="658"/>
      <c r="U73" s="658"/>
      <c r="V73" s="658"/>
      <c r="W73" s="187"/>
      <c r="X73" s="187"/>
    </row>
    <row r="74" spans="2:24" ht="7.35" customHeight="1"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82"/>
      <c r="O74" s="187"/>
      <c r="P74" s="187"/>
      <c r="Q74" s="187"/>
      <c r="R74" s="187"/>
      <c r="S74" s="187"/>
      <c r="T74" s="187"/>
      <c r="U74" s="187"/>
      <c r="V74" s="187"/>
      <c r="W74" s="187"/>
      <c r="X74" s="187"/>
    </row>
    <row r="75" spans="2:24" s="184" customFormat="1" ht="11.1" customHeight="1">
      <c r="B75" s="205">
        <v>408</v>
      </c>
      <c r="C75" s="205">
        <v>502</v>
      </c>
      <c r="D75" s="205">
        <v>243</v>
      </c>
      <c r="E75" s="205">
        <v>397</v>
      </c>
      <c r="F75" s="205">
        <v>148</v>
      </c>
      <c r="G75" s="205">
        <v>234</v>
      </c>
      <c r="H75" s="205">
        <v>44</v>
      </c>
      <c r="I75" s="205">
        <v>76</v>
      </c>
      <c r="J75" s="205">
        <v>8</v>
      </c>
      <c r="K75" s="205">
        <v>23</v>
      </c>
      <c r="L75" s="205">
        <v>0</v>
      </c>
      <c r="M75" s="205">
        <v>5</v>
      </c>
      <c r="N75" s="284"/>
      <c r="O75" s="659" t="s">
        <v>183</v>
      </c>
      <c r="P75" s="659"/>
      <c r="Q75" s="659"/>
      <c r="R75" s="659"/>
      <c r="S75" s="659"/>
      <c r="T75" s="659"/>
      <c r="U75" s="659"/>
      <c r="V75" s="659"/>
      <c r="W75" s="186"/>
      <c r="X75" s="186"/>
    </row>
    <row r="76" spans="2:24" ht="11.1" customHeight="1">
      <c r="B76" s="162">
        <v>114</v>
      </c>
      <c r="C76" s="162">
        <v>144</v>
      </c>
      <c r="D76" s="162">
        <v>54</v>
      </c>
      <c r="E76" s="162">
        <v>115</v>
      </c>
      <c r="F76" s="162">
        <v>38</v>
      </c>
      <c r="G76" s="162">
        <v>71</v>
      </c>
      <c r="H76" s="162">
        <v>10</v>
      </c>
      <c r="I76" s="162">
        <v>22</v>
      </c>
      <c r="J76" s="162">
        <v>2</v>
      </c>
      <c r="K76" s="162">
        <v>8</v>
      </c>
      <c r="L76" s="162">
        <v>0</v>
      </c>
      <c r="M76" s="162">
        <v>1</v>
      </c>
      <c r="N76" s="282"/>
      <c r="O76" s="187"/>
      <c r="P76" s="187"/>
      <c r="Q76" s="187"/>
      <c r="R76" s="187"/>
      <c r="S76" s="658" t="s">
        <v>140</v>
      </c>
      <c r="T76" s="658"/>
      <c r="U76" s="658"/>
      <c r="V76" s="658"/>
      <c r="W76" s="187"/>
      <c r="X76" s="187"/>
    </row>
    <row r="77" spans="2:24" ht="11.1" customHeight="1">
      <c r="B77" s="162">
        <v>81</v>
      </c>
      <c r="C77" s="162">
        <v>100</v>
      </c>
      <c r="D77" s="162">
        <v>46</v>
      </c>
      <c r="E77" s="162">
        <v>82</v>
      </c>
      <c r="F77" s="162">
        <v>28</v>
      </c>
      <c r="G77" s="162">
        <v>46</v>
      </c>
      <c r="H77" s="162">
        <v>7</v>
      </c>
      <c r="I77" s="162">
        <v>15</v>
      </c>
      <c r="J77" s="162">
        <v>1</v>
      </c>
      <c r="K77" s="162">
        <v>7</v>
      </c>
      <c r="L77" s="162">
        <v>0</v>
      </c>
      <c r="M77" s="162">
        <v>0</v>
      </c>
      <c r="N77" s="282"/>
      <c r="O77" s="187"/>
      <c r="P77" s="187"/>
      <c r="Q77" s="187"/>
      <c r="R77" s="187"/>
      <c r="S77" s="658" t="s">
        <v>141</v>
      </c>
      <c r="T77" s="658"/>
      <c r="U77" s="658"/>
      <c r="V77" s="658"/>
      <c r="W77" s="187"/>
      <c r="X77" s="187"/>
    </row>
    <row r="78" spans="2:24" ht="11.1" customHeight="1">
      <c r="B78" s="162">
        <v>109</v>
      </c>
      <c r="C78" s="162">
        <v>156</v>
      </c>
      <c r="D78" s="162">
        <v>88</v>
      </c>
      <c r="E78" s="162">
        <v>109</v>
      </c>
      <c r="F78" s="162">
        <v>39</v>
      </c>
      <c r="G78" s="162">
        <v>68</v>
      </c>
      <c r="H78" s="162">
        <v>13</v>
      </c>
      <c r="I78" s="162">
        <v>25</v>
      </c>
      <c r="J78" s="162">
        <v>3</v>
      </c>
      <c r="K78" s="162">
        <v>2</v>
      </c>
      <c r="L78" s="162">
        <v>0</v>
      </c>
      <c r="M78" s="162">
        <v>2</v>
      </c>
      <c r="N78" s="282"/>
      <c r="O78" s="187"/>
      <c r="P78" s="187"/>
      <c r="Q78" s="187"/>
      <c r="R78" s="187"/>
      <c r="S78" s="658" t="s">
        <v>145</v>
      </c>
      <c r="T78" s="658"/>
      <c r="U78" s="658"/>
      <c r="V78" s="658"/>
      <c r="W78" s="187"/>
      <c r="X78" s="187"/>
    </row>
    <row r="79" spans="2:24" ht="11.1" customHeight="1">
      <c r="B79" s="162">
        <v>104</v>
      </c>
      <c r="C79" s="162">
        <v>102</v>
      </c>
      <c r="D79" s="162">
        <v>55</v>
      </c>
      <c r="E79" s="162">
        <v>91</v>
      </c>
      <c r="F79" s="162">
        <v>43</v>
      </c>
      <c r="G79" s="162">
        <v>49</v>
      </c>
      <c r="H79" s="162">
        <v>14</v>
      </c>
      <c r="I79" s="162">
        <v>14</v>
      </c>
      <c r="J79" s="162">
        <v>2</v>
      </c>
      <c r="K79" s="162">
        <v>6</v>
      </c>
      <c r="L79" s="162">
        <v>0</v>
      </c>
      <c r="M79" s="162">
        <v>2</v>
      </c>
      <c r="N79" s="282"/>
      <c r="O79" s="187"/>
      <c r="P79" s="187"/>
      <c r="Q79" s="187"/>
      <c r="R79" s="187"/>
      <c r="S79" s="658" t="s">
        <v>148</v>
      </c>
      <c r="T79" s="658"/>
      <c r="U79" s="658"/>
      <c r="V79" s="658"/>
      <c r="W79" s="187"/>
      <c r="X79" s="187"/>
    </row>
    <row r="80" spans="2:24" ht="7.35" customHeight="1"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</row>
    <row r="81" spans="2:24" s="184" customFormat="1" ht="11.1" customHeight="1">
      <c r="B81" s="205">
        <v>29</v>
      </c>
      <c r="C81" s="205">
        <v>64</v>
      </c>
      <c r="D81" s="205">
        <v>34</v>
      </c>
      <c r="E81" s="205">
        <v>48</v>
      </c>
      <c r="F81" s="205">
        <v>18</v>
      </c>
      <c r="G81" s="205">
        <v>32</v>
      </c>
      <c r="H81" s="205">
        <v>6</v>
      </c>
      <c r="I81" s="205">
        <v>10</v>
      </c>
      <c r="J81" s="205">
        <v>0</v>
      </c>
      <c r="K81" s="205">
        <v>2</v>
      </c>
      <c r="L81" s="205">
        <v>0</v>
      </c>
      <c r="M81" s="205">
        <v>0</v>
      </c>
      <c r="N81" s="284"/>
      <c r="O81" s="659" t="s">
        <v>184</v>
      </c>
      <c r="P81" s="659"/>
      <c r="Q81" s="659"/>
      <c r="R81" s="659"/>
      <c r="S81" s="659"/>
      <c r="T81" s="659"/>
      <c r="U81" s="659"/>
      <c r="V81" s="659"/>
      <c r="W81" s="186"/>
      <c r="X81" s="186"/>
    </row>
    <row r="82" spans="2:24" ht="5.25" customHeight="1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285"/>
      <c r="O82" s="189"/>
      <c r="P82" s="189"/>
      <c r="Q82" s="189"/>
      <c r="R82" s="189"/>
      <c r="S82" s="189"/>
      <c r="T82" s="189"/>
      <c r="U82" s="189"/>
      <c r="V82" s="189"/>
      <c r="W82" s="189"/>
      <c r="X82" s="182"/>
    </row>
    <row r="83" spans="2:24" ht="11.1" customHeight="1"/>
  </sheetData>
  <mergeCells count="71">
    <mergeCell ref="S17:V17"/>
    <mergeCell ref="M1:X2"/>
    <mergeCell ref="B5:W5"/>
    <mergeCell ref="B6:W6"/>
    <mergeCell ref="B8:C8"/>
    <mergeCell ref="D8:E8"/>
    <mergeCell ref="F8:G8"/>
    <mergeCell ref="H8:I8"/>
    <mergeCell ref="J8:K8"/>
    <mergeCell ref="L8:M8"/>
    <mergeCell ref="N8:W9"/>
    <mergeCell ref="O11:V11"/>
    <mergeCell ref="S12:V12"/>
    <mergeCell ref="S13:V13"/>
    <mergeCell ref="S14:V14"/>
    <mergeCell ref="O16:V16"/>
    <mergeCell ref="S31:V31"/>
    <mergeCell ref="S18:V18"/>
    <mergeCell ref="S19:V19"/>
    <mergeCell ref="S20:V20"/>
    <mergeCell ref="O22:V22"/>
    <mergeCell ref="S23:V23"/>
    <mergeCell ref="S24:V24"/>
    <mergeCell ref="S25:V25"/>
    <mergeCell ref="S26:V26"/>
    <mergeCell ref="O28:V28"/>
    <mergeCell ref="S29:V29"/>
    <mergeCell ref="S30:V30"/>
    <mergeCell ref="S45:V45"/>
    <mergeCell ref="S32:V32"/>
    <mergeCell ref="S33:V33"/>
    <mergeCell ref="O35:V35"/>
    <mergeCell ref="S36:V36"/>
    <mergeCell ref="S37:V37"/>
    <mergeCell ref="S38:V38"/>
    <mergeCell ref="S39:V39"/>
    <mergeCell ref="S40:V40"/>
    <mergeCell ref="O42:V42"/>
    <mergeCell ref="S43:V43"/>
    <mergeCell ref="S44:V44"/>
    <mergeCell ref="S59:V59"/>
    <mergeCell ref="S46:V46"/>
    <mergeCell ref="S47:V47"/>
    <mergeCell ref="S48:V48"/>
    <mergeCell ref="O50:V50"/>
    <mergeCell ref="S51:V51"/>
    <mergeCell ref="S52:V52"/>
    <mergeCell ref="S53:V53"/>
    <mergeCell ref="O55:V55"/>
    <mergeCell ref="S56:V56"/>
    <mergeCell ref="S57:V57"/>
    <mergeCell ref="S58:V58"/>
    <mergeCell ref="S72:V72"/>
    <mergeCell ref="S60:V60"/>
    <mergeCell ref="S61:V61"/>
    <mergeCell ref="S62:V62"/>
    <mergeCell ref="S63:V63"/>
    <mergeCell ref="O65:V65"/>
    <mergeCell ref="S66:V66"/>
    <mergeCell ref="S67:V67"/>
    <mergeCell ref="S68:V68"/>
    <mergeCell ref="S69:V69"/>
    <mergeCell ref="S70:V70"/>
    <mergeCell ref="S71:V71"/>
    <mergeCell ref="O81:V81"/>
    <mergeCell ref="S73:V73"/>
    <mergeCell ref="O75:V75"/>
    <mergeCell ref="S76:V76"/>
    <mergeCell ref="S77:V77"/>
    <mergeCell ref="S78:V78"/>
    <mergeCell ref="S79:V7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view="pageBreakPreview" zoomScaleNormal="100" zoomScaleSheetLayoutView="100" workbookViewId="0">
      <selection sqref="A1:L2"/>
    </sheetView>
  </sheetViews>
  <sheetFormatPr defaultRowHeight="11.1" customHeight="1"/>
  <cols>
    <col min="1" max="11" width="1.625" style="177" customWidth="1"/>
    <col min="12" max="13" width="8.375" style="177" customWidth="1"/>
    <col min="14" max="21" width="8.125" style="177" customWidth="1"/>
    <col min="22" max="22" width="1.625" style="177" customWidth="1"/>
    <col min="23" max="23" width="9" style="46" customWidth="1"/>
    <col min="24" max="16384" width="9" style="177"/>
  </cols>
  <sheetData>
    <row r="1" spans="1:23" customFormat="1" ht="11.1" customHeight="1">
      <c r="A1" s="460">
        <f>'37'!M1+1</f>
        <v>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23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5" spans="1:23" s="179" customFormat="1" ht="18" customHeight="1">
      <c r="B5" s="648" t="s">
        <v>507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209"/>
    </row>
    <row r="6" spans="1:23" ht="12.95" customHeight="1"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199"/>
    </row>
    <row r="7" spans="1:23" ht="11.1" customHeigh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3" ht="15" customHeight="1">
      <c r="A8" s="46"/>
      <c r="B8" s="559" t="s">
        <v>126</v>
      </c>
      <c r="C8" s="560"/>
      <c r="D8" s="560"/>
      <c r="E8" s="560"/>
      <c r="F8" s="560"/>
      <c r="G8" s="560"/>
      <c r="H8" s="560"/>
      <c r="I8" s="560"/>
      <c r="J8" s="560"/>
      <c r="K8" s="560"/>
      <c r="L8" s="560" t="s">
        <v>1</v>
      </c>
      <c r="M8" s="560"/>
      <c r="N8" s="560" t="s">
        <v>234</v>
      </c>
      <c r="O8" s="560"/>
      <c r="P8" s="560" t="s">
        <v>235</v>
      </c>
      <c r="Q8" s="560"/>
      <c r="R8" s="560" t="s">
        <v>236</v>
      </c>
      <c r="S8" s="560"/>
      <c r="T8" s="560" t="s">
        <v>237</v>
      </c>
      <c r="U8" s="564"/>
      <c r="V8" s="183"/>
    </row>
    <row r="9" spans="1:23" ht="15" customHeight="1">
      <c r="A9" s="46"/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289" t="s">
        <v>2</v>
      </c>
      <c r="M9" s="289" t="s">
        <v>3</v>
      </c>
      <c r="N9" s="289" t="s">
        <v>2</v>
      </c>
      <c r="O9" s="289" t="s">
        <v>3</v>
      </c>
      <c r="P9" s="289" t="s">
        <v>2</v>
      </c>
      <c r="Q9" s="289" t="s">
        <v>3</v>
      </c>
      <c r="R9" s="289" t="s">
        <v>2</v>
      </c>
      <c r="S9" s="289" t="s">
        <v>3</v>
      </c>
      <c r="T9" s="289" t="s">
        <v>2</v>
      </c>
      <c r="U9" s="297" t="s">
        <v>3</v>
      </c>
      <c r="V9" s="183"/>
    </row>
    <row r="10" spans="1:23" ht="5.25" customHeight="1">
      <c r="B10" s="182"/>
      <c r="C10" s="182"/>
      <c r="D10" s="182"/>
      <c r="E10" s="182"/>
      <c r="F10" s="182"/>
      <c r="G10" s="182"/>
      <c r="H10" s="182"/>
      <c r="I10" s="182"/>
      <c r="J10" s="182"/>
      <c r="K10" s="276"/>
      <c r="L10" s="182"/>
      <c r="M10" s="182"/>
    </row>
    <row r="11" spans="1:23" s="184" customFormat="1" ht="11.1" customHeight="1">
      <c r="B11" s="185"/>
      <c r="C11" s="659" t="s">
        <v>186</v>
      </c>
      <c r="D11" s="659"/>
      <c r="E11" s="659"/>
      <c r="F11" s="659"/>
      <c r="G11" s="659"/>
      <c r="H11" s="659"/>
      <c r="I11" s="659"/>
      <c r="J11" s="659"/>
      <c r="K11" s="277"/>
      <c r="L11" s="210">
        <v>8388</v>
      </c>
      <c r="M11" s="210">
        <v>8631</v>
      </c>
      <c r="N11" s="210">
        <v>404</v>
      </c>
      <c r="O11" s="210">
        <v>379</v>
      </c>
      <c r="P11" s="210">
        <v>374</v>
      </c>
      <c r="Q11" s="210">
        <v>357</v>
      </c>
      <c r="R11" s="210">
        <v>352</v>
      </c>
      <c r="S11" s="210">
        <v>387</v>
      </c>
      <c r="T11" s="210">
        <v>408</v>
      </c>
      <c r="U11" s="210">
        <v>377</v>
      </c>
      <c r="V11" s="201"/>
      <c r="W11" s="66"/>
    </row>
    <row r="12" spans="1:23" ht="11.1" customHeight="1">
      <c r="B12" s="182"/>
      <c r="C12" s="187"/>
      <c r="D12" s="187"/>
      <c r="E12" s="187"/>
      <c r="F12" s="187"/>
      <c r="G12" s="658" t="s">
        <v>140</v>
      </c>
      <c r="H12" s="658"/>
      <c r="I12" s="658"/>
      <c r="J12" s="658"/>
      <c r="K12" s="278"/>
      <c r="L12" s="211">
        <v>1285</v>
      </c>
      <c r="M12" s="211">
        <v>1372</v>
      </c>
      <c r="N12" s="211">
        <v>78</v>
      </c>
      <c r="O12" s="211">
        <v>78</v>
      </c>
      <c r="P12" s="211">
        <v>76</v>
      </c>
      <c r="Q12" s="211">
        <v>74</v>
      </c>
      <c r="R12" s="211">
        <v>49</v>
      </c>
      <c r="S12" s="211">
        <v>54</v>
      </c>
      <c r="T12" s="211">
        <v>51</v>
      </c>
      <c r="U12" s="211">
        <v>61</v>
      </c>
      <c r="V12" s="191"/>
    </row>
    <row r="13" spans="1:23" ht="11.1" customHeight="1">
      <c r="B13" s="182"/>
      <c r="C13" s="187"/>
      <c r="D13" s="187"/>
      <c r="E13" s="187"/>
      <c r="F13" s="187"/>
      <c r="G13" s="658" t="s">
        <v>141</v>
      </c>
      <c r="H13" s="658"/>
      <c r="I13" s="658"/>
      <c r="J13" s="658"/>
      <c r="K13" s="278"/>
      <c r="L13" s="211">
        <v>1568</v>
      </c>
      <c r="M13" s="211">
        <v>1559</v>
      </c>
      <c r="N13" s="211">
        <v>68</v>
      </c>
      <c r="O13" s="211">
        <v>61</v>
      </c>
      <c r="P13" s="211">
        <v>73</v>
      </c>
      <c r="Q13" s="211">
        <v>60</v>
      </c>
      <c r="R13" s="211">
        <v>75</v>
      </c>
      <c r="S13" s="211">
        <v>76</v>
      </c>
      <c r="T13" s="211">
        <v>87</v>
      </c>
      <c r="U13" s="211">
        <v>83</v>
      </c>
      <c r="V13" s="191"/>
    </row>
    <row r="14" spans="1:23" ht="11.1" customHeight="1">
      <c r="B14" s="182"/>
      <c r="C14" s="187"/>
      <c r="D14" s="187"/>
      <c r="E14" s="187"/>
      <c r="F14" s="187"/>
      <c r="G14" s="658" t="s">
        <v>145</v>
      </c>
      <c r="H14" s="658"/>
      <c r="I14" s="658"/>
      <c r="J14" s="658"/>
      <c r="K14" s="278"/>
      <c r="L14" s="211">
        <v>1131</v>
      </c>
      <c r="M14" s="211">
        <v>1218</v>
      </c>
      <c r="N14" s="211">
        <v>64</v>
      </c>
      <c r="O14" s="211">
        <v>59</v>
      </c>
      <c r="P14" s="211">
        <v>52</v>
      </c>
      <c r="Q14" s="211">
        <v>54</v>
      </c>
      <c r="R14" s="211">
        <v>52</v>
      </c>
      <c r="S14" s="211">
        <v>58</v>
      </c>
      <c r="T14" s="211">
        <v>57</v>
      </c>
      <c r="U14" s="211">
        <v>41</v>
      </c>
      <c r="V14" s="191"/>
    </row>
    <row r="15" spans="1:23" ht="11.1" customHeight="1">
      <c r="B15" s="182"/>
      <c r="C15" s="187"/>
      <c r="D15" s="187"/>
      <c r="E15" s="187"/>
      <c r="F15" s="187"/>
      <c r="G15" s="658" t="s">
        <v>148</v>
      </c>
      <c r="H15" s="658"/>
      <c r="I15" s="658"/>
      <c r="J15" s="658"/>
      <c r="K15" s="278"/>
      <c r="L15" s="211">
        <v>1584</v>
      </c>
      <c r="M15" s="211">
        <v>1599</v>
      </c>
      <c r="N15" s="211">
        <v>60</v>
      </c>
      <c r="O15" s="211">
        <v>64</v>
      </c>
      <c r="P15" s="211">
        <v>41</v>
      </c>
      <c r="Q15" s="211">
        <v>40</v>
      </c>
      <c r="R15" s="211">
        <v>59</v>
      </c>
      <c r="S15" s="211">
        <v>56</v>
      </c>
      <c r="T15" s="211">
        <v>56</v>
      </c>
      <c r="U15" s="211">
        <v>64</v>
      </c>
      <c r="V15" s="191"/>
    </row>
    <row r="16" spans="1:23" ht="11.1" customHeight="1">
      <c r="B16" s="182"/>
      <c r="C16" s="187"/>
      <c r="D16" s="187"/>
      <c r="E16" s="187"/>
      <c r="F16" s="187"/>
      <c r="G16" s="658" t="s">
        <v>151</v>
      </c>
      <c r="H16" s="658"/>
      <c r="I16" s="658"/>
      <c r="J16" s="658"/>
      <c r="K16" s="278"/>
      <c r="L16" s="211">
        <v>1171</v>
      </c>
      <c r="M16" s="211">
        <v>1186</v>
      </c>
      <c r="N16" s="211">
        <v>70</v>
      </c>
      <c r="O16" s="211">
        <v>47</v>
      </c>
      <c r="P16" s="211">
        <v>53</v>
      </c>
      <c r="Q16" s="211">
        <v>50</v>
      </c>
      <c r="R16" s="211">
        <v>38</v>
      </c>
      <c r="S16" s="211">
        <v>60</v>
      </c>
      <c r="T16" s="211">
        <v>58</v>
      </c>
      <c r="U16" s="211">
        <v>51</v>
      </c>
      <c r="V16" s="191"/>
    </row>
    <row r="17" spans="2:24" ht="11.1" customHeight="1">
      <c r="B17" s="182"/>
      <c r="C17" s="187"/>
      <c r="D17" s="187"/>
      <c r="E17" s="187"/>
      <c r="F17" s="187"/>
      <c r="G17" s="658" t="s">
        <v>152</v>
      </c>
      <c r="H17" s="658"/>
      <c r="I17" s="658"/>
      <c r="J17" s="658"/>
      <c r="K17" s="278"/>
      <c r="L17" s="211">
        <v>1649</v>
      </c>
      <c r="M17" s="211">
        <v>1697</v>
      </c>
      <c r="N17" s="211">
        <v>64</v>
      </c>
      <c r="O17" s="211">
        <v>70</v>
      </c>
      <c r="P17" s="211">
        <v>79</v>
      </c>
      <c r="Q17" s="211">
        <v>79</v>
      </c>
      <c r="R17" s="211">
        <v>79</v>
      </c>
      <c r="S17" s="211">
        <v>83</v>
      </c>
      <c r="T17" s="211">
        <v>99</v>
      </c>
      <c r="U17" s="211">
        <v>77</v>
      </c>
      <c r="V17" s="191"/>
    </row>
    <row r="18" spans="2:24" ht="6" customHeight="1">
      <c r="B18" s="182"/>
      <c r="C18" s="187"/>
      <c r="D18" s="187"/>
      <c r="E18" s="187"/>
      <c r="F18" s="187"/>
      <c r="G18" s="187"/>
      <c r="H18" s="187"/>
      <c r="I18" s="187"/>
      <c r="J18" s="187"/>
      <c r="K18" s="278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191"/>
    </row>
    <row r="19" spans="2:24" s="184" customFormat="1" ht="11.1" customHeight="1">
      <c r="B19" s="185"/>
      <c r="C19" s="659" t="s">
        <v>187</v>
      </c>
      <c r="D19" s="659"/>
      <c r="E19" s="659"/>
      <c r="F19" s="659"/>
      <c r="G19" s="659"/>
      <c r="H19" s="659"/>
      <c r="I19" s="659"/>
      <c r="J19" s="659"/>
      <c r="K19" s="277"/>
      <c r="L19" s="210">
        <v>2354</v>
      </c>
      <c r="M19" s="210">
        <v>2544</v>
      </c>
      <c r="N19" s="210">
        <v>115</v>
      </c>
      <c r="O19" s="210">
        <v>103</v>
      </c>
      <c r="P19" s="210">
        <v>102</v>
      </c>
      <c r="Q19" s="210">
        <v>104</v>
      </c>
      <c r="R19" s="210">
        <v>107</v>
      </c>
      <c r="S19" s="210">
        <v>103</v>
      </c>
      <c r="T19" s="210">
        <v>126</v>
      </c>
      <c r="U19" s="210">
        <v>125</v>
      </c>
      <c r="V19" s="201"/>
      <c r="W19" s="66"/>
    </row>
    <row r="20" spans="2:24" ht="6" customHeight="1">
      <c r="B20" s="182"/>
      <c r="C20" s="187"/>
      <c r="D20" s="187"/>
      <c r="E20" s="187"/>
      <c r="F20" s="187"/>
      <c r="G20" s="187"/>
      <c r="H20" s="187"/>
      <c r="I20" s="187"/>
      <c r="J20" s="187"/>
      <c r="K20" s="278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191"/>
    </row>
    <row r="21" spans="2:24" s="184" customFormat="1" ht="11.1" customHeight="1">
      <c r="B21" s="185"/>
      <c r="C21" s="659" t="s">
        <v>188</v>
      </c>
      <c r="D21" s="659"/>
      <c r="E21" s="659"/>
      <c r="F21" s="659"/>
      <c r="G21" s="659"/>
      <c r="H21" s="659"/>
      <c r="I21" s="659"/>
      <c r="J21" s="659"/>
      <c r="K21" s="277"/>
      <c r="L21" s="210">
        <v>2451</v>
      </c>
      <c r="M21" s="210">
        <v>2450</v>
      </c>
      <c r="N21" s="210">
        <v>67</v>
      </c>
      <c r="O21" s="210">
        <v>80</v>
      </c>
      <c r="P21" s="210">
        <v>79</v>
      </c>
      <c r="Q21" s="210">
        <v>79</v>
      </c>
      <c r="R21" s="210">
        <v>101</v>
      </c>
      <c r="S21" s="210">
        <v>84</v>
      </c>
      <c r="T21" s="210">
        <v>102</v>
      </c>
      <c r="U21" s="210">
        <v>76</v>
      </c>
      <c r="V21" s="201"/>
      <c r="W21" s="66"/>
    </row>
    <row r="22" spans="2:24" ht="11.1" customHeight="1">
      <c r="B22" s="182"/>
      <c r="C22" s="187"/>
      <c r="D22" s="187"/>
      <c r="E22" s="187"/>
      <c r="F22" s="187"/>
      <c r="G22" s="658" t="s">
        <v>140</v>
      </c>
      <c r="H22" s="658"/>
      <c r="I22" s="658"/>
      <c r="J22" s="658"/>
      <c r="K22" s="278"/>
      <c r="L22" s="211">
        <v>1754</v>
      </c>
      <c r="M22" s="211">
        <v>1751</v>
      </c>
      <c r="N22" s="211">
        <v>56</v>
      </c>
      <c r="O22" s="211">
        <v>62</v>
      </c>
      <c r="P22" s="211">
        <v>58</v>
      </c>
      <c r="Q22" s="211">
        <v>55</v>
      </c>
      <c r="R22" s="211">
        <v>71</v>
      </c>
      <c r="S22" s="211">
        <v>59</v>
      </c>
      <c r="T22" s="211">
        <v>85</v>
      </c>
      <c r="U22" s="211">
        <v>52</v>
      </c>
      <c r="V22" s="191"/>
    </row>
    <row r="23" spans="2:24" ht="11.1" customHeight="1">
      <c r="B23" s="182"/>
      <c r="C23" s="187"/>
      <c r="D23" s="187"/>
      <c r="E23" s="187"/>
      <c r="F23" s="187"/>
      <c r="G23" s="658" t="s">
        <v>141</v>
      </c>
      <c r="H23" s="658"/>
      <c r="I23" s="658"/>
      <c r="J23" s="658"/>
      <c r="K23" s="278"/>
      <c r="L23" s="211">
        <v>697</v>
      </c>
      <c r="M23" s="211">
        <v>699</v>
      </c>
      <c r="N23" s="211">
        <v>11</v>
      </c>
      <c r="O23" s="211">
        <v>18</v>
      </c>
      <c r="P23" s="211">
        <v>21</v>
      </c>
      <c r="Q23" s="211">
        <v>24</v>
      </c>
      <c r="R23" s="211">
        <v>30</v>
      </c>
      <c r="S23" s="211">
        <v>25</v>
      </c>
      <c r="T23" s="211">
        <v>17</v>
      </c>
      <c r="U23" s="211">
        <v>24</v>
      </c>
      <c r="V23" s="191"/>
    </row>
    <row r="24" spans="2:24" ht="6" customHeight="1">
      <c r="B24" s="182"/>
      <c r="C24" s="187"/>
      <c r="D24" s="187"/>
      <c r="E24" s="187"/>
      <c r="F24" s="187"/>
      <c r="G24" s="187"/>
      <c r="H24" s="187"/>
      <c r="I24" s="187"/>
      <c r="J24" s="187"/>
      <c r="K24" s="278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191"/>
    </row>
    <row r="25" spans="2:24" s="184" customFormat="1" ht="11.1" customHeight="1">
      <c r="B25" s="185"/>
      <c r="C25" s="659" t="s">
        <v>189</v>
      </c>
      <c r="D25" s="659"/>
      <c r="E25" s="659"/>
      <c r="F25" s="659"/>
      <c r="G25" s="659"/>
      <c r="H25" s="659"/>
      <c r="I25" s="659"/>
      <c r="J25" s="659"/>
      <c r="K25" s="277"/>
      <c r="L25" s="210">
        <v>7925</v>
      </c>
      <c r="M25" s="210">
        <v>8375</v>
      </c>
      <c r="N25" s="210">
        <v>332</v>
      </c>
      <c r="O25" s="210">
        <v>331</v>
      </c>
      <c r="P25" s="210">
        <v>358</v>
      </c>
      <c r="Q25" s="210">
        <v>308</v>
      </c>
      <c r="R25" s="210">
        <v>348</v>
      </c>
      <c r="S25" s="210">
        <v>319</v>
      </c>
      <c r="T25" s="210">
        <v>350</v>
      </c>
      <c r="U25" s="210">
        <v>330</v>
      </c>
      <c r="V25" s="201"/>
      <c r="W25" s="66"/>
    </row>
    <row r="26" spans="2:24" ht="11.1" customHeight="1">
      <c r="B26" s="182"/>
      <c r="C26" s="187"/>
      <c r="D26" s="187"/>
      <c r="E26" s="187"/>
      <c r="F26" s="187"/>
      <c r="G26" s="658" t="s">
        <v>140</v>
      </c>
      <c r="H26" s="658"/>
      <c r="I26" s="658"/>
      <c r="J26" s="658"/>
      <c r="K26" s="278"/>
      <c r="L26" s="211">
        <v>1136</v>
      </c>
      <c r="M26" s="211">
        <v>1223</v>
      </c>
      <c r="N26" s="211">
        <v>62</v>
      </c>
      <c r="O26" s="211">
        <v>60</v>
      </c>
      <c r="P26" s="211">
        <v>59</v>
      </c>
      <c r="Q26" s="211">
        <v>29</v>
      </c>
      <c r="R26" s="211">
        <v>32</v>
      </c>
      <c r="S26" s="211">
        <v>39</v>
      </c>
      <c r="T26" s="211">
        <v>43</v>
      </c>
      <c r="U26" s="211">
        <v>51</v>
      </c>
      <c r="V26" s="191"/>
    </row>
    <row r="27" spans="2:24" ht="11.1" customHeight="1">
      <c r="B27" s="182"/>
      <c r="C27" s="187"/>
      <c r="D27" s="187"/>
      <c r="E27" s="187"/>
      <c r="F27" s="187"/>
      <c r="G27" s="658" t="s">
        <v>141</v>
      </c>
      <c r="H27" s="658"/>
      <c r="I27" s="658"/>
      <c r="J27" s="658"/>
      <c r="K27" s="278"/>
      <c r="L27" s="211">
        <v>2041</v>
      </c>
      <c r="M27" s="211">
        <v>2213</v>
      </c>
      <c r="N27" s="211">
        <v>76</v>
      </c>
      <c r="O27" s="211">
        <v>69</v>
      </c>
      <c r="P27" s="211">
        <v>70</v>
      </c>
      <c r="Q27" s="211">
        <v>76</v>
      </c>
      <c r="R27" s="211">
        <v>99</v>
      </c>
      <c r="S27" s="211">
        <v>76</v>
      </c>
      <c r="T27" s="211">
        <v>95</v>
      </c>
      <c r="U27" s="211">
        <v>75</v>
      </c>
      <c r="V27" s="191"/>
    </row>
    <row r="28" spans="2:24" ht="11.1" customHeight="1">
      <c r="B28" s="182"/>
      <c r="C28" s="187"/>
      <c r="D28" s="187"/>
      <c r="E28" s="187"/>
      <c r="F28" s="187"/>
      <c r="G28" s="658" t="s">
        <v>145</v>
      </c>
      <c r="H28" s="658"/>
      <c r="I28" s="658"/>
      <c r="J28" s="658"/>
      <c r="K28" s="278"/>
      <c r="L28" s="211">
        <v>1607</v>
      </c>
      <c r="M28" s="211">
        <v>1532</v>
      </c>
      <c r="N28" s="211">
        <v>66</v>
      </c>
      <c r="O28" s="211">
        <v>55</v>
      </c>
      <c r="P28" s="211">
        <v>60</v>
      </c>
      <c r="Q28" s="211">
        <v>62</v>
      </c>
      <c r="R28" s="211">
        <v>56</v>
      </c>
      <c r="S28" s="211">
        <v>52</v>
      </c>
      <c r="T28" s="211">
        <v>73</v>
      </c>
      <c r="U28" s="211">
        <v>52</v>
      </c>
      <c r="V28" s="191"/>
    </row>
    <row r="29" spans="2:24" ht="11.1" customHeight="1">
      <c r="B29" s="182"/>
      <c r="C29" s="187"/>
      <c r="D29" s="187"/>
      <c r="E29" s="187"/>
      <c r="F29" s="187"/>
      <c r="G29" s="658" t="s">
        <v>148</v>
      </c>
      <c r="H29" s="658"/>
      <c r="I29" s="658"/>
      <c r="J29" s="658"/>
      <c r="K29" s="278"/>
      <c r="L29" s="211">
        <v>3141</v>
      </c>
      <c r="M29" s="211">
        <v>3407</v>
      </c>
      <c r="N29" s="211">
        <v>128</v>
      </c>
      <c r="O29" s="211">
        <v>147</v>
      </c>
      <c r="P29" s="211">
        <v>169</v>
      </c>
      <c r="Q29" s="211">
        <v>141</v>
      </c>
      <c r="R29" s="211">
        <v>161</v>
      </c>
      <c r="S29" s="211">
        <v>152</v>
      </c>
      <c r="T29" s="211">
        <v>139</v>
      </c>
      <c r="U29" s="211">
        <v>152</v>
      </c>
      <c r="V29" s="191"/>
    </row>
    <row r="30" spans="2:24" s="182" customFormat="1" ht="6" customHeight="1">
      <c r="K30" s="279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195"/>
      <c r="W30" s="46"/>
      <c r="X30" s="177"/>
    </row>
    <row r="31" spans="2:24" s="185" customFormat="1" ht="11.1" customHeight="1">
      <c r="C31" s="659" t="s">
        <v>190</v>
      </c>
      <c r="D31" s="659"/>
      <c r="E31" s="659"/>
      <c r="F31" s="659"/>
      <c r="G31" s="659"/>
      <c r="H31" s="659"/>
      <c r="I31" s="659"/>
      <c r="J31" s="659"/>
      <c r="K31" s="277"/>
      <c r="L31" s="210">
        <v>10269</v>
      </c>
      <c r="M31" s="210">
        <v>10910</v>
      </c>
      <c r="N31" s="210">
        <v>391</v>
      </c>
      <c r="O31" s="210">
        <v>363</v>
      </c>
      <c r="P31" s="210">
        <v>411</v>
      </c>
      <c r="Q31" s="210">
        <v>378</v>
      </c>
      <c r="R31" s="210">
        <v>496</v>
      </c>
      <c r="S31" s="210">
        <v>474</v>
      </c>
      <c r="T31" s="210">
        <v>588</v>
      </c>
      <c r="U31" s="210">
        <v>522</v>
      </c>
      <c r="V31" s="201"/>
      <c r="W31" s="66"/>
      <c r="X31" s="184"/>
    </row>
    <row r="32" spans="2:24" ht="11.1" customHeight="1">
      <c r="B32" s="182"/>
      <c r="C32" s="187"/>
      <c r="D32" s="187"/>
      <c r="E32" s="187"/>
      <c r="F32" s="187"/>
      <c r="G32" s="658" t="s">
        <v>140</v>
      </c>
      <c r="H32" s="658"/>
      <c r="I32" s="658"/>
      <c r="J32" s="658"/>
      <c r="K32" s="278"/>
      <c r="L32" s="211">
        <v>1582</v>
      </c>
      <c r="M32" s="211">
        <v>1731</v>
      </c>
      <c r="N32" s="211">
        <v>56</v>
      </c>
      <c r="O32" s="211">
        <v>53</v>
      </c>
      <c r="P32" s="211">
        <v>51</v>
      </c>
      <c r="Q32" s="211">
        <v>54</v>
      </c>
      <c r="R32" s="211">
        <v>61</v>
      </c>
      <c r="S32" s="211">
        <v>61</v>
      </c>
      <c r="T32" s="211">
        <v>74</v>
      </c>
      <c r="U32" s="211">
        <v>64</v>
      </c>
      <c r="V32" s="191"/>
    </row>
    <row r="33" spans="2:24" ht="11.1" customHeight="1">
      <c r="B33" s="182"/>
      <c r="C33" s="187"/>
      <c r="D33" s="187"/>
      <c r="E33" s="187"/>
      <c r="F33" s="187"/>
      <c r="G33" s="658" t="s">
        <v>141</v>
      </c>
      <c r="H33" s="658"/>
      <c r="I33" s="658"/>
      <c r="J33" s="658"/>
      <c r="K33" s="278"/>
      <c r="L33" s="211">
        <v>1933</v>
      </c>
      <c r="M33" s="211">
        <v>2156</v>
      </c>
      <c r="N33" s="211">
        <v>81</v>
      </c>
      <c r="O33" s="211">
        <v>73</v>
      </c>
      <c r="P33" s="211">
        <v>61</v>
      </c>
      <c r="Q33" s="211">
        <v>67</v>
      </c>
      <c r="R33" s="211">
        <v>71</v>
      </c>
      <c r="S33" s="211">
        <v>75</v>
      </c>
      <c r="T33" s="211">
        <v>77</v>
      </c>
      <c r="U33" s="211">
        <v>85</v>
      </c>
      <c r="V33" s="191"/>
      <c r="X33" s="182"/>
    </row>
    <row r="34" spans="2:24" ht="11.1" customHeight="1">
      <c r="B34" s="182"/>
      <c r="C34" s="187"/>
      <c r="D34" s="187"/>
      <c r="E34" s="187"/>
      <c r="F34" s="187"/>
      <c r="G34" s="658" t="s">
        <v>145</v>
      </c>
      <c r="H34" s="658"/>
      <c r="I34" s="658"/>
      <c r="J34" s="658"/>
      <c r="K34" s="278"/>
      <c r="L34" s="211">
        <v>2003</v>
      </c>
      <c r="M34" s="211">
        <v>2101</v>
      </c>
      <c r="N34" s="211">
        <v>61</v>
      </c>
      <c r="O34" s="211">
        <v>51</v>
      </c>
      <c r="P34" s="211">
        <v>86</v>
      </c>
      <c r="Q34" s="211">
        <v>53</v>
      </c>
      <c r="R34" s="211">
        <v>87</v>
      </c>
      <c r="S34" s="211">
        <v>89</v>
      </c>
      <c r="T34" s="211">
        <v>128</v>
      </c>
      <c r="U34" s="211">
        <v>96</v>
      </c>
      <c r="V34" s="191"/>
      <c r="X34" s="182"/>
    </row>
    <row r="35" spans="2:24" ht="11.1" customHeight="1">
      <c r="B35" s="182"/>
      <c r="C35" s="187"/>
      <c r="D35" s="187"/>
      <c r="E35" s="187"/>
      <c r="F35" s="187"/>
      <c r="G35" s="658" t="s">
        <v>148</v>
      </c>
      <c r="H35" s="658"/>
      <c r="I35" s="658"/>
      <c r="J35" s="658"/>
      <c r="K35" s="278"/>
      <c r="L35" s="211">
        <v>2040</v>
      </c>
      <c r="M35" s="211">
        <v>2133</v>
      </c>
      <c r="N35" s="211">
        <v>91</v>
      </c>
      <c r="O35" s="211">
        <v>80</v>
      </c>
      <c r="P35" s="211">
        <v>71</v>
      </c>
      <c r="Q35" s="211">
        <v>74</v>
      </c>
      <c r="R35" s="211">
        <v>81</v>
      </c>
      <c r="S35" s="211">
        <v>68</v>
      </c>
      <c r="T35" s="211">
        <v>112</v>
      </c>
      <c r="U35" s="211">
        <v>95</v>
      </c>
      <c r="V35" s="191"/>
    </row>
    <row r="36" spans="2:24" ht="11.1" customHeight="1">
      <c r="B36" s="182"/>
      <c r="C36" s="187"/>
      <c r="D36" s="187"/>
      <c r="E36" s="187"/>
      <c r="F36" s="187"/>
      <c r="G36" s="658" t="s">
        <v>151</v>
      </c>
      <c r="H36" s="658"/>
      <c r="I36" s="658"/>
      <c r="J36" s="658"/>
      <c r="K36" s="278"/>
      <c r="L36" s="211">
        <v>2711</v>
      </c>
      <c r="M36" s="211">
        <v>2789</v>
      </c>
      <c r="N36" s="211">
        <v>102</v>
      </c>
      <c r="O36" s="211">
        <v>106</v>
      </c>
      <c r="P36" s="211">
        <v>142</v>
      </c>
      <c r="Q36" s="211">
        <v>130</v>
      </c>
      <c r="R36" s="211">
        <v>196</v>
      </c>
      <c r="S36" s="211">
        <v>181</v>
      </c>
      <c r="T36" s="211">
        <v>197</v>
      </c>
      <c r="U36" s="211">
        <v>182</v>
      </c>
      <c r="V36" s="191"/>
    </row>
    <row r="37" spans="2:24" ht="6" customHeight="1">
      <c r="B37" s="182"/>
      <c r="C37" s="187"/>
      <c r="D37" s="187"/>
      <c r="E37" s="187"/>
      <c r="F37" s="187"/>
      <c r="G37" s="187"/>
      <c r="H37" s="187"/>
      <c r="I37" s="187"/>
      <c r="J37" s="187"/>
      <c r="K37" s="278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191"/>
    </row>
    <row r="38" spans="2:24" s="184" customFormat="1" ht="11.1" customHeight="1">
      <c r="B38" s="185"/>
      <c r="C38" s="659" t="s">
        <v>191</v>
      </c>
      <c r="D38" s="659"/>
      <c r="E38" s="659"/>
      <c r="F38" s="659"/>
      <c r="G38" s="659"/>
      <c r="H38" s="659"/>
      <c r="I38" s="659"/>
      <c r="J38" s="659"/>
      <c r="K38" s="277"/>
      <c r="L38" s="210">
        <v>16312</v>
      </c>
      <c r="M38" s="210">
        <v>17769</v>
      </c>
      <c r="N38" s="210">
        <v>717</v>
      </c>
      <c r="O38" s="210">
        <v>664</v>
      </c>
      <c r="P38" s="210">
        <v>717</v>
      </c>
      <c r="Q38" s="210">
        <v>696</v>
      </c>
      <c r="R38" s="210">
        <v>722</v>
      </c>
      <c r="S38" s="210">
        <v>705</v>
      </c>
      <c r="T38" s="210">
        <v>775</v>
      </c>
      <c r="U38" s="210">
        <v>751</v>
      </c>
      <c r="V38" s="201"/>
      <c r="W38" s="66"/>
    </row>
    <row r="39" spans="2:24" ht="11.1" customHeight="1">
      <c r="B39" s="182"/>
      <c r="C39" s="187"/>
      <c r="D39" s="187"/>
      <c r="E39" s="187"/>
      <c r="F39" s="187"/>
      <c r="G39" s="658" t="s">
        <v>140</v>
      </c>
      <c r="H39" s="658"/>
      <c r="I39" s="658"/>
      <c r="J39" s="658"/>
      <c r="K39" s="278"/>
      <c r="L39" s="211">
        <v>2005</v>
      </c>
      <c r="M39" s="211">
        <v>2183</v>
      </c>
      <c r="N39" s="211">
        <v>99</v>
      </c>
      <c r="O39" s="211">
        <v>107</v>
      </c>
      <c r="P39" s="211">
        <v>86</v>
      </c>
      <c r="Q39" s="211">
        <v>89</v>
      </c>
      <c r="R39" s="211">
        <v>90</v>
      </c>
      <c r="S39" s="211">
        <v>71</v>
      </c>
      <c r="T39" s="211">
        <v>116</v>
      </c>
      <c r="U39" s="211">
        <v>75</v>
      </c>
      <c r="V39" s="191"/>
    </row>
    <row r="40" spans="2:24" ht="11.1" customHeight="1">
      <c r="B40" s="182"/>
      <c r="C40" s="187"/>
      <c r="D40" s="187"/>
      <c r="E40" s="187"/>
      <c r="F40" s="187"/>
      <c r="G40" s="658" t="s">
        <v>141</v>
      </c>
      <c r="H40" s="658"/>
      <c r="I40" s="658"/>
      <c r="J40" s="658"/>
      <c r="K40" s="278"/>
      <c r="L40" s="211">
        <v>3233</v>
      </c>
      <c r="M40" s="211">
        <v>3419</v>
      </c>
      <c r="N40" s="211">
        <v>179</v>
      </c>
      <c r="O40" s="211">
        <v>172</v>
      </c>
      <c r="P40" s="211">
        <v>205</v>
      </c>
      <c r="Q40" s="211">
        <v>177</v>
      </c>
      <c r="R40" s="211">
        <v>141</v>
      </c>
      <c r="S40" s="211">
        <v>153</v>
      </c>
      <c r="T40" s="211">
        <v>128</v>
      </c>
      <c r="U40" s="211">
        <v>136</v>
      </c>
      <c r="V40" s="191"/>
    </row>
    <row r="41" spans="2:24" ht="11.1" customHeight="1">
      <c r="B41" s="182"/>
      <c r="C41" s="187"/>
      <c r="D41" s="187"/>
      <c r="E41" s="187"/>
      <c r="F41" s="187"/>
      <c r="G41" s="658" t="s">
        <v>145</v>
      </c>
      <c r="H41" s="658"/>
      <c r="I41" s="658"/>
      <c r="J41" s="658"/>
      <c r="K41" s="278"/>
      <c r="L41" s="211">
        <v>2131</v>
      </c>
      <c r="M41" s="211">
        <v>2513</v>
      </c>
      <c r="N41" s="211">
        <v>76</v>
      </c>
      <c r="O41" s="211">
        <v>60</v>
      </c>
      <c r="P41" s="211">
        <v>77</v>
      </c>
      <c r="Q41" s="211">
        <v>81</v>
      </c>
      <c r="R41" s="211">
        <v>78</v>
      </c>
      <c r="S41" s="211">
        <v>73</v>
      </c>
      <c r="T41" s="211">
        <v>87</v>
      </c>
      <c r="U41" s="211">
        <v>96</v>
      </c>
      <c r="V41" s="191"/>
    </row>
    <row r="42" spans="2:24" ht="11.1" customHeight="1">
      <c r="B42" s="182"/>
      <c r="C42" s="187"/>
      <c r="D42" s="187"/>
      <c r="E42" s="187"/>
      <c r="F42" s="187"/>
      <c r="G42" s="658" t="s">
        <v>148</v>
      </c>
      <c r="H42" s="658"/>
      <c r="I42" s="658"/>
      <c r="J42" s="658"/>
      <c r="K42" s="278"/>
      <c r="L42" s="211">
        <v>1229</v>
      </c>
      <c r="M42" s="211">
        <v>1304</v>
      </c>
      <c r="N42" s="211">
        <v>53</v>
      </c>
      <c r="O42" s="211">
        <v>41</v>
      </c>
      <c r="P42" s="211">
        <v>39</v>
      </c>
      <c r="Q42" s="211">
        <v>41</v>
      </c>
      <c r="R42" s="211">
        <v>54</v>
      </c>
      <c r="S42" s="211">
        <v>45</v>
      </c>
      <c r="T42" s="211">
        <v>58</v>
      </c>
      <c r="U42" s="211">
        <v>54</v>
      </c>
      <c r="V42" s="191"/>
    </row>
    <row r="43" spans="2:24" ht="11.1" customHeight="1">
      <c r="B43" s="182"/>
      <c r="C43" s="187"/>
      <c r="D43" s="187"/>
      <c r="E43" s="187"/>
      <c r="F43" s="187"/>
      <c r="G43" s="658" t="s">
        <v>151</v>
      </c>
      <c r="H43" s="658"/>
      <c r="I43" s="658"/>
      <c r="J43" s="658"/>
      <c r="K43" s="278"/>
      <c r="L43" s="211">
        <v>1743</v>
      </c>
      <c r="M43" s="211">
        <v>1986</v>
      </c>
      <c r="N43" s="211">
        <v>63</v>
      </c>
      <c r="O43" s="211">
        <v>57</v>
      </c>
      <c r="P43" s="211">
        <v>59</v>
      </c>
      <c r="Q43" s="211">
        <v>55</v>
      </c>
      <c r="R43" s="211">
        <v>68</v>
      </c>
      <c r="S43" s="211">
        <v>63</v>
      </c>
      <c r="T43" s="211">
        <v>81</v>
      </c>
      <c r="U43" s="211">
        <v>95</v>
      </c>
      <c r="V43" s="191"/>
    </row>
    <row r="44" spans="2:24" ht="11.1" customHeight="1">
      <c r="B44" s="182"/>
      <c r="C44" s="187"/>
      <c r="D44" s="187"/>
      <c r="E44" s="187"/>
      <c r="F44" s="187"/>
      <c r="G44" s="658" t="s">
        <v>152</v>
      </c>
      <c r="H44" s="658"/>
      <c r="I44" s="658"/>
      <c r="J44" s="658"/>
      <c r="K44" s="278"/>
      <c r="L44" s="211">
        <v>2938</v>
      </c>
      <c r="M44" s="211">
        <v>3250</v>
      </c>
      <c r="N44" s="211">
        <v>147</v>
      </c>
      <c r="O44" s="211">
        <v>122</v>
      </c>
      <c r="P44" s="211">
        <v>122</v>
      </c>
      <c r="Q44" s="211">
        <v>122</v>
      </c>
      <c r="R44" s="211">
        <v>121</v>
      </c>
      <c r="S44" s="211">
        <v>128</v>
      </c>
      <c r="T44" s="211">
        <v>136</v>
      </c>
      <c r="U44" s="211">
        <v>135</v>
      </c>
      <c r="V44" s="191"/>
    </row>
    <row r="45" spans="2:24" ht="11.1" customHeight="1">
      <c r="B45" s="182"/>
      <c r="C45" s="187"/>
      <c r="D45" s="187"/>
      <c r="E45" s="187"/>
      <c r="F45" s="187"/>
      <c r="G45" s="658" t="s">
        <v>170</v>
      </c>
      <c r="H45" s="658"/>
      <c r="I45" s="658"/>
      <c r="J45" s="658"/>
      <c r="K45" s="278"/>
      <c r="L45" s="211">
        <v>3033</v>
      </c>
      <c r="M45" s="211">
        <v>3114</v>
      </c>
      <c r="N45" s="211">
        <v>100</v>
      </c>
      <c r="O45" s="211">
        <v>105</v>
      </c>
      <c r="P45" s="211">
        <v>129</v>
      </c>
      <c r="Q45" s="211">
        <v>131</v>
      </c>
      <c r="R45" s="211">
        <v>170</v>
      </c>
      <c r="S45" s="211">
        <v>172</v>
      </c>
      <c r="T45" s="211">
        <v>169</v>
      </c>
      <c r="U45" s="211">
        <v>160</v>
      </c>
      <c r="V45" s="191"/>
    </row>
    <row r="46" spans="2:24" ht="6" customHeight="1">
      <c r="B46" s="182"/>
      <c r="C46" s="187"/>
      <c r="D46" s="187"/>
      <c r="E46" s="187"/>
      <c r="F46" s="187"/>
      <c r="G46" s="187"/>
      <c r="H46" s="187"/>
      <c r="I46" s="187"/>
      <c r="J46" s="187"/>
      <c r="K46" s="278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191"/>
    </row>
    <row r="47" spans="2:24" s="184" customFormat="1" ht="11.1" customHeight="1">
      <c r="B47" s="185"/>
      <c r="C47" s="659" t="s">
        <v>192</v>
      </c>
      <c r="D47" s="659"/>
      <c r="E47" s="659"/>
      <c r="F47" s="659"/>
      <c r="G47" s="659"/>
      <c r="H47" s="659"/>
      <c r="I47" s="659"/>
      <c r="J47" s="659"/>
      <c r="K47" s="277"/>
      <c r="L47" s="210">
        <v>6</v>
      </c>
      <c r="M47" s="210">
        <v>7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01"/>
      <c r="W47" s="66"/>
    </row>
    <row r="48" spans="2:24" ht="6" customHeight="1">
      <c r="B48" s="182"/>
      <c r="C48" s="187"/>
      <c r="D48" s="187"/>
      <c r="E48" s="187"/>
      <c r="F48" s="187"/>
      <c r="G48" s="187"/>
      <c r="H48" s="187"/>
      <c r="I48" s="187"/>
      <c r="J48" s="187"/>
      <c r="K48" s="278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191"/>
    </row>
    <row r="49" spans="2:23" s="184" customFormat="1" ht="11.1" customHeight="1">
      <c r="B49" s="185"/>
      <c r="C49" s="659" t="s">
        <v>193</v>
      </c>
      <c r="D49" s="659"/>
      <c r="E49" s="659"/>
      <c r="F49" s="659"/>
      <c r="G49" s="659"/>
      <c r="H49" s="659"/>
      <c r="I49" s="659"/>
      <c r="J49" s="659"/>
      <c r="K49" s="277"/>
      <c r="L49" s="210">
        <v>10796</v>
      </c>
      <c r="M49" s="210">
        <v>11046</v>
      </c>
      <c r="N49" s="210">
        <v>496</v>
      </c>
      <c r="O49" s="210">
        <v>466</v>
      </c>
      <c r="P49" s="210">
        <v>553</v>
      </c>
      <c r="Q49" s="210">
        <v>570</v>
      </c>
      <c r="R49" s="210">
        <v>573</v>
      </c>
      <c r="S49" s="210">
        <v>630</v>
      </c>
      <c r="T49" s="210">
        <v>607</v>
      </c>
      <c r="U49" s="210">
        <v>558</v>
      </c>
      <c r="V49" s="201"/>
      <c r="W49" s="66"/>
    </row>
    <row r="50" spans="2:23" ht="11.1" customHeight="1">
      <c r="B50" s="182"/>
      <c r="C50" s="187"/>
      <c r="D50" s="187"/>
      <c r="E50" s="187"/>
      <c r="F50" s="187"/>
      <c r="G50" s="658" t="s">
        <v>140</v>
      </c>
      <c r="H50" s="658"/>
      <c r="I50" s="658"/>
      <c r="J50" s="658"/>
      <c r="K50" s="278"/>
      <c r="L50" s="211">
        <v>1985</v>
      </c>
      <c r="M50" s="211">
        <v>1969</v>
      </c>
      <c r="N50" s="211">
        <v>88</v>
      </c>
      <c r="O50" s="211">
        <v>86</v>
      </c>
      <c r="P50" s="211">
        <v>90</v>
      </c>
      <c r="Q50" s="211">
        <v>122</v>
      </c>
      <c r="R50" s="211">
        <v>93</v>
      </c>
      <c r="S50" s="211">
        <v>109</v>
      </c>
      <c r="T50" s="211">
        <v>98</v>
      </c>
      <c r="U50" s="211">
        <v>98</v>
      </c>
      <c r="V50" s="191"/>
    </row>
    <row r="51" spans="2:23" ht="11.1" customHeight="1">
      <c r="B51" s="182"/>
      <c r="C51" s="187"/>
      <c r="D51" s="187"/>
      <c r="E51" s="187"/>
      <c r="F51" s="187"/>
      <c r="G51" s="658" t="s">
        <v>141</v>
      </c>
      <c r="H51" s="658"/>
      <c r="I51" s="658"/>
      <c r="J51" s="658"/>
      <c r="K51" s="278"/>
      <c r="L51" s="211">
        <v>1448</v>
      </c>
      <c r="M51" s="211">
        <v>1499</v>
      </c>
      <c r="N51" s="211">
        <v>66</v>
      </c>
      <c r="O51" s="211">
        <v>57</v>
      </c>
      <c r="P51" s="211">
        <v>89</v>
      </c>
      <c r="Q51" s="211">
        <v>77</v>
      </c>
      <c r="R51" s="211">
        <v>78</v>
      </c>
      <c r="S51" s="211">
        <v>79</v>
      </c>
      <c r="T51" s="211">
        <v>86</v>
      </c>
      <c r="U51" s="211">
        <v>78</v>
      </c>
      <c r="V51" s="191"/>
    </row>
    <row r="52" spans="2:23" ht="11.1" customHeight="1">
      <c r="B52" s="182"/>
      <c r="C52" s="187"/>
      <c r="D52" s="187"/>
      <c r="E52" s="187"/>
      <c r="F52" s="187"/>
      <c r="G52" s="658" t="s">
        <v>145</v>
      </c>
      <c r="H52" s="658"/>
      <c r="I52" s="658"/>
      <c r="J52" s="658"/>
      <c r="K52" s="278"/>
      <c r="L52" s="211">
        <v>1872</v>
      </c>
      <c r="M52" s="211">
        <v>1895</v>
      </c>
      <c r="N52" s="211">
        <v>84</v>
      </c>
      <c r="O52" s="211">
        <v>82</v>
      </c>
      <c r="P52" s="211">
        <v>112</v>
      </c>
      <c r="Q52" s="211">
        <v>89</v>
      </c>
      <c r="R52" s="211">
        <v>100</v>
      </c>
      <c r="S52" s="211">
        <v>106</v>
      </c>
      <c r="T52" s="211">
        <v>100</v>
      </c>
      <c r="U52" s="211">
        <v>93</v>
      </c>
      <c r="V52" s="191"/>
    </row>
    <row r="53" spans="2:23" ht="11.1" customHeight="1">
      <c r="B53" s="182"/>
      <c r="C53" s="187"/>
      <c r="D53" s="187"/>
      <c r="E53" s="187"/>
      <c r="F53" s="187"/>
      <c r="G53" s="658" t="s">
        <v>148</v>
      </c>
      <c r="H53" s="658"/>
      <c r="I53" s="658"/>
      <c r="J53" s="658"/>
      <c r="K53" s="278"/>
      <c r="L53" s="211">
        <v>1724</v>
      </c>
      <c r="M53" s="211">
        <v>1797</v>
      </c>
      <c r="N53" s="211">
        <v>96</v>
      </c>
      <c r="O53" s="211">
        <v>77</v>
      </c>
      <c r="P53" s="211">
        <v>105</v>
      </c>
      <c r="Q53" s="211">
        <v>114</v>
      </c>
      <c r="R53" s="211">
        <v>118</v>
      </c>
      <c r="S53" s="211">
        <v>116</v>
      </c>
      <c r="T53" s="211">
        <v>101</v>
      </c>
      <c r="U53" s="211">
        <v>109</v>
      </c>
      <c r="V53" s="191"/>
    </row>
    <row r="54" spans="2:23" ht="11.1" customHeight="1">
      <c r="B54" s="182"/>
      <c r="C54" s="187"/>
      <c r="D54" s="187"/>
      <c r="E54" s="187"/>
      <c r="F54" s="187"/>
      <c r="G54" s="658" t="s">
        <v>151</v>
      </c>
      <c r="H54" s="658"/>
      <c r="I54" s="658"/>
      <c r="J54" s="658"/>
      <c r="K54" s="278"/>
      <c r="L54" s="211">
        <v>2436</v>
      </c>
      <c r="M54" s="211">
        <v>2529</v>
      </c>
      <c r="N54" s="211">
        <v>93</v>
      </c>
      <c r="O54" s="211">
        <v>91</v>
      </c>
      <c r="P54" s="211">
        <v>95</v>
      </c>
      <c r="Q54" s="211">
        <v>106</v>
      </c>
      <c r="R54" s="211">
        <v>117</v>
      </c>
      <c r="S54" s="211">
        <v>160</v>
      </c>
      <c r="T54" s="211">
        <v>155</v>
      </c>
      <c r="U54" s="211">
        <v>123</v>
      </c>
      <c r="V54" s="191"/>
    </row>
    <row r="55" spans="2:23" ht="11.1" customHeight="1">
      <c r="B55" s="182"/>
      <c r="C55" s="187"/>
      <c r="D55" s="187"/>
      <c r="E55" s="187"/>
      <c r="F55" s="187"/>
      <c r="G55" s="658" t="s">
        <v>152</v>
      </c>
      <c r="H55" s="658"/>
      <c r="I55" s="658"/>
      <c r="J55" s="658"/>
      <c r="K55" s="278"/>
      <c r="L55" s="211">
        <v>1331</v>
      </c>
      <c r="M55" s="211">
        <v>1357</v>
      </c>
      <c r="N55" s="211">
        <v>69</v>
      </c>
      <c r="O55" s="211">
        <v>73</v>
      </c>
      <c r="P55" s="211">
        <v>62</v>
      </c>
      <c r="Q55" s="211">
        <v>62</v>
      </c>
      <c r="R55" s="211">
        <v>67</v>
      </c>
      <c r="S55" s="211">
        <v>60</v>
      </c>
      <c r="T55" s="211">
        <v>67</v>
      </c>
      <c r="U55" s="211">
        <v>57</v>
      </c>
      <c r="V55" s="191"/>
    </row>
    <row r="56" spans="2:23" ht="6" customHeight="1">
      <c r="B56" s="182"/>
      <c r="C56" s="187"/>
      <c r="D56" s="187"/>
      <c r="E56" s="187"/>
      <c r="F56" s="187"/>
      <c r="G56" s="187"/>
      <c r="H56" s="187"/>
      <c r="I56" s="187"/>
      <c r="J56" s="187"/>
      <c r="K56" s="278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181"/>
    </row>
    <row r="57" spans="2:23" s="184" customFormat="1" ht="11.1" customHeight="1">
      <c r="B57" s="185"/>
      <c r="C57" s="659" t="s">
        <v>194</v>
      </c>
      <c r="D57" s="659"/>
      <c r="E57" s="659"/>
      <c r="F57" s="659"/>
      <c r="G57" s="659"/>
      <c r="H57" s="659"/>
      <c r="I57" s="659"/>
      <c r="J57" s="659"/>
      <c r="K57" s="277"/>
      <c r="L57" s="210">
        <v>13204</v>
      </c>
      <c r="M57" s="210">
        <v>13503</v>
      </c>
      <c r="N57" s="210">
        <v>622</v>
      </c>
      <c r="O57" s="210">
        <v>561</v>
      </c>
      <c r="P57" s="210">
        <v>628</v>
      </c>
      <c r="Q57" s="210">
        <v>592</v>
      </c>
      <c r="R57" s="210">
        <v>738</v>
      </c>
      <c r="S57" s="210">
        <v>703</v>
      </c>
      <c r="T57" s="210">
        <v>724</v>
      </c>
      <c r="U57" s="210">
        <v>674</v>
      </c>
      <c r="V57" s="201"/>
      <c r="W57" s="66"/>
    </row>
    <row r="58" spans="2:23" ht="11.1" customHeight="1">
      <c r="B58" s="182"/>
      <c r="C58" s="187"/>
      <c r="D58" s="187"/>
      <c r="E58" s="187"/>
      <c r="F58" s="187"/>
      <c r="G58" s="658" t="s">
        <v>140</v>
      </c>
      <c r="H58" s="658"/>
      <c r="I58" s="658"/>
      <c r="J58" s="658"/>
      <c r="K58" s="278"/>
      <c r="L58" s="211">
        <v>2337</v>
      </c>
      <c r="M58" s="211">
        <v>2463</v>
      </c>
      <c r="N58" s="211">
        <v>75</v>
      </c>
      <c r="O58" s="211">
        <v>87</v>
      </c>
      <c r="P58" s="211">
        <v>110</v>
      </c>
      <c r="Q58" s="211">
        <v>102</v>
      </c>
      <c r="R58" s="211">
        <v>131</v>
      </c>
      <c r="S58" s="211">
        <v>131</v>
      </c>
      <c r="T58" s="211">
        <v>118</v>
      </c>
      <c r="U58" s="211">
        <v>132</v>
      </c>
      <c r="V58" s="191"/>
    </row>
    <row r="59" spans="2:23" ht="11.1" customHeight="1">
      <c r="B59" s="182"/>
      <c r="C59" s="187"/>
      <c r="D59" s="187"/>
      <c r="E59" s="187"/>
      <c r="F59" s="187"/>
      <c r="G59" s="658" t="s">
        <v>141</v>
      </c>
      <c r="H59" s="658"/>
      <c r="I59" s="658"/>
      <c r="J59" s="658"/>
      <c r="K59" s="278"/>
      <c r="L59" s="211">
        <v>2173</v>
      </c>
      <c r="M59" s="211">
        <v>2252</v>
      </c>
      <c r="N59" s="211">
        <v>90</v>
      </c>
      <c r="O59" s="211">
        <v>96</v>
      </c>
      <c r="P59" s="211">
        <v>83</v>
      </c>
      <c r="Q59" s="211">
        <v>94</v>
      </c>
      <c r="R59" s="211">
        <v>119</v>
      </c>
      <c r="S59" s="211">
        <v>120</v>
      </c>
      <c r="T59" s="211">
        <v>139</v>
      </c>
      <c r="U59" s="211">
        <v>119</v>
      </c>
      <c r="V59" s="191"/>
    </row>
    <row r="60" spans="2:23" ht="11.1" customHeight="1">
      <c r="B60" s="182"/>
      <c r="C60" s="187"/>
      <c r="D60" s="187"/>
      <c r="E60" s="187"/>
      <c r="F60" s="187"/>
      <c r="G60" s="658" t="s">
        <v>145</v>
      </c>
      <c r="H60" s="658"/>
      <c r="I60" s="658"/>
      <c r="J60" s="658"/>
      <c r="K60" s="278"/>
      <c r="L60" s="211">
        <v>2296</v>
      </c>
      <c r="M60" s="211">
        <v>2291</v>
      </c>
      <c r="N60" s="211">
        <v>133</v>
      </c>
      <c r="O60" s="211">
        <v>105</v>
      </c>
      <c r="P60" s="211">
        <v>115</v>
      </c>
      <c r="Q60" s="211">
        <v>98</v>
      </c>
      <c r="R60" s="211">
        <v>126</v>
      </c>
      <c r="S60" s="211">
        <v>111</v>
      </c>
      <c r="T60" s="211">
        <v>116</v>
      </c>
      <c r="U60" s="211">
        <v>99</v>
      </c>
      <c r="V60" s="191"/>
      <c r="W60" s="51"/>
    </row>
    <row r="61" spans="2:23" ht="11.1" customHeight="1">
      <c r="B61" s="182"/>
      <c r="C61" s="187"/>
      <c r="D61" s="187"/>
      <c r="E61" s="187"/>
      <c r="F61" s="187"/>
      <c r="G61" s="658" t="s">
        <v>148</v>
      </c>
      <c r="H61" s="658"/>
      <c r="I61" s="658"/>
      <c r="J61" s="658"/>
      <c r="K61" s="278"/>
      <c r="L61" s="211">
        <v>3056</v>
      </c>
      <c r="M61" s="211">
        <v>3060</v>
      </c>
      <c r="N61" s="211">
        <v>131</v>
      </c>
      <c r="O61" s="211">
        <v>132</v>
      </c>
      <c r="P61" s="211">
        <v>140</v>
      </c>
      <c r="Q61" s="211">
        <v>128</v>
      </c>
      <c r="R61" s="211">
        <v>181</v>
      </c>
      <c r="S61" s="211">
        <v>168</v>
      </c>
      <c r="T61" s="211">
        <v>165</v>
      </c>
      <c r="U61" s="211">
        <v>137</v>
      </c>
      <c r="V61" s="191"/>
      <c r="W61" s="51"/>
    </row>
    <row r="62" spans="2:23" ht="11.1" customHeight="1">
      <c r="B62" s="182"/>
      <c r="C62" s="187"/>
      <c r="D62" s="187"/>
      <c r="E62" s="187"/>
      <c r="F62" s="187"/>
      <c r="G62" s="658" t="s">
        <v>151</v>
      </c>
      <c r="H62" s="658"/>
      <c r="I62" s="658"/>
      <c r="J62" s="658"/>
      <c r="K62" s="278"/>
      <c r="L62" s="211">
        <v>2389</v>
      </c>
      <c r="M62" s="211">
        <v>2453</v>
      </c>
      <c r="N62" s="211">
        <v>134</v>
      </c>
      <c r="O62" s="211">
        <v>106</v>
      </c>
      <c r="P62" s="211">
        <v>134</v>
      </c>
      <c r="Q62" s="211">
        <v>121</v>
      </c>
      <c r="R62" s="211">
        <v>131</v>
      </c>
      <c r="S62" s="211">
        <v>119</v>
      </c>
      <c r="T62" s="211">
        <v>129</v>
      </c>
      <c r="U62" s="211">
        <v>129</v>
      </c>
      <c r="V62" s="191"/>
    </row>
    <row r="63" spans="2:23" ht="11.1" customHeight="1">
      <c r="B63" s="182"/>
      <c r="C63" s="187"/>
      <c r="D63" s="187"/>
      <c r="E63" s="187"/>
      <c r="F63" s="187"/>
      <c r="G63" s="658" t="s">
        <v>152</v>
      </c>
      <c r="H63" s="658"/>
      <c r="I63" s="658"/>
      <c r="J63" s="658"/>
      <c r="K63" s="278"/>
      <c r="L63" s="211">
        <v>953</v>
      </c>
      <c r="M63" s="211">
        <v>984</v>
      </c>
      <c r="N63" s="211">
        <v>59</v>
      </c>
      <c r="O63" s="211">
        <v>35</v>
      </c>
      <c r="P63" s="211">
        <v>46</v>
      </c>
      <c r="Q63" s="211">
        <v>49</v>
      </c>
      <c r="R63" s="211">
        <v>50</v>
      </c>
      <c r="S63" s="211">
        <v>54</v>
      </c>
      <c r="T63" s="211">
        <v>57</v>
      </c>
      <c r="U63" s="211">
        <v>58</v>
      </c>
      <c r="V63" s="191"/>
    </row>
    <row r="64" spans="2:23" ht="6" customHeight="1">
      <c r="B64" s="182"/>
      <c r="C64" s="187"/>
      <c r="D64" s="187"/>
      <c r="E64" s="187"/>
      <c r="F64" s="187"/>
      <c r="G64" s="187"/>
      <c r="H64" s="187"/>
      <c r="I64" s="187"/>
      <c r="J64" s="187"/>
      <c r="K64" s="278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191"/>
    </row>
    <row r="65" spans="2:23" s="184" customFormat="1" ht="11.1" customHeight="1">
      <c r="B65" s="185"/>
      <c r="C65" s="659" t="s">
        <v>195</v>
      </c>
      <c r="D65" s="659"/>
      <c r="E65" s="659"/>
      <c r="F65" s="659"/>
      <c r="G65" s="659"/>
      <c r="H65" s="659"/>
      <c r="I65" s="659"/>
      <c r="J65" s="659"/>
      <c r="K65" s="277"/>
      <c r="L65" s="210">
        <v>11201</v>
      </c>
      <c r="M65" s="210">
        <v>11341</v>
      </c>
      <c r="N65" s="210">
        <v>419</v>
      </c>
      <c r="O65" s="210">
        <v>448</v>
      </c>
      <c r="P65" s="210">
        <v>559</v>
      </c>
      <c r="Q65" s="210">
        <v>562</v>
      </c>
      <c r="R65" s="210">
        <v>665</v>
      </c>
      <c r="S65" s="210">
        <v>639</v>
      </c>
      <c r="T65" s="210">
        <v>619</v>
      </c>
      <c r="U65" s="210">
        <v>570</v>
      </c>
      <c r="V65" s="201"/>
      <c r="W65" s="66"/>
    </row>
    <row r="66" spans="2:23" ht="11.1" customHeight="1">
      <c r="B66" s="182"/>
      <c r="C66" s="187"/>
      <c r="D66" s="187"/>
      <c r="E66" s="187"/>
      <c r="F66" s="187"/>
      <c r="G66" s="658" t="s">
        <v>140</v>
      </c>
      <c r="H66" s="658"/>
      <c r="I66" s="658"/>
      <c r="J66" s="658"/>
      <c r="K66" s="278"/>
      <c r="L66" s="211">
        <v>2570</v>
      </c>
      <c r="M66" s="211">
        <v>2597</v>
      </c>
      <c r="N66" s="211">
        <v>126</v>
      </c>
      <c r="O66" s="211">
        <v>122</v>
      </c>
      <c r="P66" s="211">
        <v>143</v>
      </c>
      <c r="Q66" s="211">
        <v>144</v>
      </c>
      <c r="R66" s="211">
        <v>174</v>
      </c>
      <c r="S66" s="211">
        <v>143</v>
      </c>
      <c r="T66" s="211">
        <v>153</v>
      </c>
      <c r="U66" s="211">
        <v>127</v>
      </c>
      <c r="V66" s="191"/>
    </row>
    <row r="67" spans="2:23" ht="11.1" customHeight="1">
      <c r="B67" s="182"/>
      <c r="C67" s="187"/>
      <c r="D67" s="187"/>
      <c r="E67" s="187"/>
      <c r="F67" s="187"/>
      <c r="G67" s="658" t="s">
        <v>141</v>
      </c>
      <c r="H67" s="658"/>
      <c r="I67" s="658"/>
      <c r="J67" s="658"/>
      <c r="K67" s="278"/>
      <c r="L67" s="211">
        <v>2387</v>
      </c>
      <c r="M67" s="211">
        <v>2363</v>
      </c>
      <c r="N67" s="211">
        <v>60</v>
      </c>
      <c r="O67" s="211">
        <v>58</v>
      </c>
      <c r="P67" s="211">
        <v>109</v>
      </c>
      <c r="Q67" s="211">
        <v>108</v>
      </c>
      <c r="R67" s="211">
        <v>126</v>
      </c>
      <c r="S67" s="211">
        <v>126</v>
      </c>
      <c r="T67" s="211">
        <v>110</v>
      </c>
      <c r="U67" s="211">
        <v>120</v>
      </c>
      <c r="V67" s="191"/>
    </row>
    <row r="68" spans="2:23" ht="11.1" customHeight="1">
      <c r="B68" s="182"/>
      <c r="C68" s="187"/>
      <c r="D68" s="187"/>
      <c r="E68" s="187"/>
      <c r="F68" s="187"/>
      <c r="G68" s="658" t="s">
        <v>145</v>
      </c>
      <c r="H68" s="658"/>
      <c r="I68" s="658"/>
      <c r="J68" s="658"/>
      <c r="K68" s="278"/>
      <c r="L68" s="211">
        <v>2094</v>
      </c>
      <c r="M68" s="211">
        <v>2140</v>
      </c>
      <c r="N68" s="211">
        <v>68</v>
      </c>
      <c r="O68" s="211">
        <v>74</v>
      </c>
      <c r="P68" s="211">
        <v>91</v>
      </c>
      <c r="Q68" s="211">
        <v>98</v>
      </c>
      <c r="R68" s="211">
        <v>146</v>
      </c>
      <c r="S68" s="211">
        <v>155</v>
      </c>
      <c r="T68" s="211">
        <v>136</v>
      </c>
      <c r="U68" s="211">
        <v>124</v>
      </c>
      <c r="V68" s="191"/>
    </row>
    <row r="69" spans="2:23" ht="11.1" customHeight="1">
      <c r="B69" s="182"/>
      <c r="C69" s="187"/>
      <c r="D69" s="187"/>
      <c r="E69" s="187"/>
      <c r="F69" s="187"/>
      <c r="G69" s="658" t="s">
        <v>148</v>
      </c>
      <c r="H69" s="658"/>
      <c r="I69" s="658"/>
      <c r="J69" s="658"/>
      <c r="K69" s="278"/>
      <c r="L69" s="211">
        <v>1841</v>
      </c>
      <c r="M69" s="211">
        <v>1880</v>
      </c>
      <c r="N69" s="211">
        <v>71</v>
      </c>
      <c r="O69" s="211">
        <v>89</v>
      </c>
      <c r="P69" s="211">
        <v>111</v>
      </c>
      <c r="Q69" s="211">
        <v>110</v>
      </c>
      <c r="R69" s="211">
        <v>124</v>
      </c>
      <c r="S69" s="211">
        <v>114</v>
      </c>
      <c r="T69" s="211">
        <v>106</v>
      </c>
      <c r="U69" s="211">
        <v>97</v>
      </c>
      <c r="V69" s="191"/>
    </row>
    <row r="70" spans="2:23" ht="11.1" customHeight="1">
      <c r="B70" s="182"/>
      <c r="C70" s="187"/>
      <c r="D70" s="187"/>
      <c r="E70" s="187"/>
      <c r="F70" s="187"/>
      <c r="G70" s="658" t="s">
        <v>151</v>
      </c>
      <c r="H70" s="658"/>
      <c r="I70" s="658"/>
      <c r="J70" s="658"/>
      <c r="K70" s="278"/>
      <c r="L70" s="211">
        <v>1099</v>
      </c>
      <c r="M70" s="211">
        <v>1099</v>
      </c>
      <c r="N70" s="211">
        <v>31</v>
      </c>
      <c r="O70" s="211">
        <v>46</v>
      </c>
      <c r="P70" s="211">
        <v>47</v>
      </c>
      <c r="Q70" s="211">
        <v>41</v>
      </c>
      <c r="R70" s="211">
        <v>44</v>
      </c>
      <c r="S70" s="211">
        <v>33</v>
      </c>
      <c r="T70" s="211">
        <v>61</v>
      </c>
      <c r="U70" s="211">
        <v>43</v>
      </c>
      <c r="V70" s="191"/>
    </row>
    <row r="71" spans="2:23" ht="11.1" customHeight="1">
      <c r="B71" s="182"/>
      <c r="C71" s="187"/>
      <c r="D71" s="187"/>
      <c r="E71" s="187"/>
      <c r="F71" s="187"/>
      <c r="G71" s="658" t="s">
        <v>152</v>
      </c>
      <c r="H71" s="658"/>
      <c r="I71" s="658"/>
      <c r="J71" s="658"/>
      <c r="K71" s="278"/>
      <c r="L71" s="211">
        <v>1210</v>
      </c>
      <c r="M71" s="211">
        <v>1262</v>
      </c>
      <c r="N71" s="211">
        <v>63</v>
      </c>
      <c r="O71" s="211">
        <v>59</v>
      </c>
      <c r="P71" s="211">
        <v>58</v>
      </c>
      <c r="Q71" s="211">
        <v>61</v>
      </c>
      <c r="R71" s="211">
        <v>51</v>
      </c>
      <c r="S71" s="211">
        <v>68</v>
      </c>
      <c r="T71" s="211">
        <v>53</v>
      </c>
      <c r="U71" s="211">
        <v>59</v>
      </c>
      <c r="V71" s="191"/>
    </row>
    <row r="72" spans="2:23" ht="6" customHeight="1">
      <c r="B72" s="182"/>
      <c r="C72" s="187"/>
      <c r="D72" s="187"/>
      <c r="E72" s="187"/>
      <c r="F72" s="187"/>
      <c r="G72" s="187"/>
      <c r="H72" s="187"/>
      <c r="I72" s="187"/>
      <c r="J72" s="187"/>
      <c r="K72" s="278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191"/>
    </row>
    <row r="73" spans="2:23" s="184" customFormat="1" ht="11.1" customHeight="1">
      <c r="B73" s="185"/>
      <c r="C73" s="659" t="s">
        <v>196</v>
      </c>
      <c r="D73" s="659"/>
      <c r="E73" s="659"/>
      <c r="F73" s="659"/>
      <c r="G73" s="659"/>
      <c r="H73" s="659"/>
      <c r="I73" s="659"/>
      <c r="J73" s="659"/>
      <c r="K73" s="277"/>
      <c r="L73" s="210">
        <v>17022</v>
      </c>
      <c r="M73" s="210">
        <v>17648</v>
      </c>
      <c r="N73" s="210">
        <v>794</v>
      </c>
      <c r="O73" s="210">
        <v>729</v>
      </c>
      <c r="P73" s="210">
        <v>891</v>
      </c>
      <c r="Q73" s="210">
        <v>803</v>
      </c>
      <c r="R73" s="210">
        <v>958</v>
      </c>
      <c r="S73" s="210">
        <v>933</v>
      </c>
      <c r="T73" s="210">
        <v>885</v>
      </c>
      <c r="U73" s="210">
        <v>874</v>
      </c>
      <c r="V73" s="201"/>
      <c r="W73" s="66"/>
    </row>
    <row r="74" spans="2:23" ht="11.1" customHeight="1">
      <c r="B74" s="182"/>
      <c r="C74" s="187"/>
      <c r="D74" s="187"/>
      <c r="E74" s="187"/>
      <c r="F74" s="187"/>
      <c r="G74" s="658" t="s">
        <v>140</v>
      </c>
      <c r="H74" s="658"/>
      <c r="I74" s="658"/>
      <c r="J74" s="658"/>
      <c r="K74" s="278"/>
      <c r="L74" s="211">
        <v>1486</v>
      </c>
      <c r="M74" s="211">
        <v>1535</v>
      </c>
      <c r="N74" s="211">
        <v>66</v>
      </c>
      <c r="O74" s="211">
        <v>64</v>
      </c>
      <c r="P74" s="211">
        <v>54</v>
      </c>
      <c r="Q74" s="211">
        <v>62</v>
      </c>
      <c r="R74" s="211">
        <v>78</v>
      </c>
      <c r="S74" s="211">
        <v>84</v>
      </c>
      <c r="T74" s="211">
        <v>71</v>
      </c>
      <c r="U74" s="211">
        <v>55</v>
      </c>
      <c r="V74" s="191"/>
    </row>
    <row r="75" spans="2:23" ht="11.1" customHeight="1">
      <c r="B75" s="182"/>
      <c r="C75" s="187"/>
      <c r="D75" s="187"/>
      <c r="E75" s="187"/>
      <c r="F75" s="187"/>
      <c r="G75" s="658" t="s">
        <v>141</v>
      </c>
      <c r="H75" s="658"/>
      <c r="I75" s="658"/>
      <c r="J75" s="658"/>
      <c r="K75" s="278"/>
      <c r="L75" s="211">
        <v>1869</v>
      </c>
      <c r="M75" s="211">
        <v>1931</v>
      </c>
      <c r="N75" s="211">
        <v>86</v>
      </c>
      <c r="O75" s="211">
        <v>91</v>
      </c>
      <c r="P75" s="211">
        <v>83</v>
      </c>
      <c r="Q75" s="211">
        <v>72</v>
      </c>
      <c r="R75" s="211">
        <v>67</v>
      </c>
      <c r="S75" s="211">
        <v>79</v>
      </c>
      <c r="T75" s="211">
        <v>93</v>
      </c>
      <c r="U75" s="211">
        <v>90</v>
      </c>
      <c r="V75" s="191"/>
    </row>
    <row r="76" spans="2:23" ht="11.1" customHeight="1">
      <c r="B76" s="182"/>
      <c r="C76" s="187"/>
      <c r="D76" s="187"/>
      <c r="E76" s="187"/>
      <c r="F76" s="187"/>
      <c r="G76" s="658" t="s">
        <v>145</v>
      </c>
      <c r="H76" s="658"/>
      <c r="I76" s="658"/>
      <c r="J76" s="658"/>
      <c r="K76" s="278"/>
      <c r="L76" s="211">
        <v>1613</v>
      </c>
      <c r="M76" s="211">
        <v>1554</v>
      </c>
      <c r="N76" s="211">
        <v>87</v>
      </c>
      <c r="O76" s="211">
        <v>85</v>
      </c>
      <c r="P76" s="211">
        <v>88</v>
      </c>
      <c r="Q76" s="211">
        <v>82</v>
      </c>
      <c r="R76" s="211">
        <v>118</v>
      </c>
      <c r="S76" s="211">
        <v>99</v>
      </c>
      <c r="T76" s="211">
        <v>111</v>
      </c>
      <c r="U76" s="211">
        <v>82</v>
      </c>
      <c r="V76" s="191"/>
    </row>
    <row r="77" spans="2:23" ht="11.1" customHeight="1">
      <c r="B77" s="182"/>
      <c r="C77" s="187"/>
      <c r="D77" s="187"/>
      <c r="E77" s="187"/>
      <c r="F77" s="187"/>
      <c r="G77" s="658" t="s">
        <v>148</v>
      </c>
      <c r="H77" s="658"/>
      <c r="I77" s="658"/>
      <c r="J77" s="658"/>
      <c r="K77" s="278"/>
      <c r="L77" s="211">
        <v>2225</v>
      </c>
      <c r="M77" s="211">
        <v>2311</v>
      </c>
      <c r="N77" s="211">
        <v>98</v>
      </c>
      <c r="O77" s="211">
        <v>88</v>
      </c>
      <c r="P77" s="211">
        <v>135</v>
      </c>
      <c r="Q77" s="211">
        <v>100</v>
      </c>
      <c r="R77" s="211">
        <v>146</v>
      </c>
      <c r="S77" s="211">
        <v>149</v>
      </c>
      <c r="T77" s="211">
        <v>128</v>
      </c>
      <c r="U77" s="211">
        <v>157</v>
      </c>
      <c r="V77" s="191"/>
    </row>
    <row r="78" spans="2:23" ht="11.1" customHeight="1">
      <c r="B78" s="182"/>
      <c r="C78" s="187"/>
      <c r="D78" s="187"/>
      <c r="E78" s="187"/>
      <c r="F78" s="187"/>
      <c r="G78" s="658" t="s">
        <v>151</v>
      </c>
      <c r="H78" s="658"/>
      <c r="I78" s="658"/>
      <c r="J78" s="658"/>
      <c r="K78" s="278"/>
      <c r="L78" s="211">
        <v>2325</v>
      </c>
      <c r="M78" s="211">
        <v>2441</v>
      </c>
      <c r="N78" s="211">
        <v>120</v>
      </c>
      <c r="O78" s="211">
        <v>103</v>
      </c>
      <c r="P78" s="211">
        <v>147</v>
      </c>
      <c r="Q78" s="211">
        <v>125</v>
      </c>
      <c r="R78" s="211">
        <v>143</v>
      </c>
      <c r="S78" s="211">
        <v>145</v>
      </c>
      <c r="T78" s="211">
        <v>113</v>
      </c>
      <c r="U78" s="211">
        <v>124</v>
      </c>
      <c r="V78" s="191"/>
    </row>
    <row r="79" spans="2:23" ht="11.1" customHeight="1">
      <c r="B79" s="182"/>
      <c r="C79" s="187"/>
      <c r="D79" s="187"/>
      <c r="E79" s="187"/>
      <c r="F79" s="187"/>
      <c r="G79" s="658" t="s">
        <v>152</v>
      </c>
      <c r="H79" s="658"/>
      <c r="I79" s="658"/>
      <c r="J79" s="658"/>
      <c r="K79" s="278"/>
      <c r="L79" s="211">
        <v>2572</v>
      </c>
      <c r="M79" s="211">
        <v>2706</v>
      </c>
      <c r="N79" s="211">
        <v>114</v>
      </c>
      <c r="O79" s="211">
        <v>118</v>
      </c>
      <c r="P79" s="211">
        <v>118</v>
      </c>
      <c r="Q79" s="211">
        <v>123</v>
      </c>
      <c r="R79" s="211">
        <v>137</v>
      </c>
      <c r="S79" s="211">
        <v>121</v>
      </c>
      <c r="T79" s="211">
        <v>120</v>
      </c>
      <c r="U79" s="211">
        <v>101</v>
      </c>
      <c r="V79" s="191"/>
    </row>
    <row r="80" spans="2:23" ht="11.1" customHeight="1">
      <c r="B80" s="182"/>
      <c r="C80" s="187"/>
      <c r="D80" s="187"/>
      <c r="E80" s="187"/>
      <c r="F80" s="187"/>
      <c r="G80" s="658" t="s">
        <v>170</v>
      </c>
      <c r="H80" s="658"/>
      <c r="I80" s="658"/>
      <c r="J80" s="658"/>
      <c r="K80" s="278"/>
      <c r="L80" s="211">
        <v>2489</v>
      </c>
      <c r="M80" s="211">
        <v>2693</v>
      </c>
      <c r="N80" s="211">
        <v>108</v>
      </c>
      <c r="O80" s="211">
        <v>94</v>
      </c>
      <c r="P80" s="211">
        <v>122</v>
      </c>
      <c r="Q80" s="211">
        <v>131</v>
      </c>
      <c r="R80" s="211">
        <v>147</v>
      </c>
      <c r="S80" s="211">
        <v>130</v>
      </c>
      <c r="T80" s="211">
        <v>134</v>
      </c>
      <c r="U80" s="211">
        <v>122</v>
      </c>
      <c r="V80" s="191"/>
    </row>
    <row r="81" spans="2:22" ht="11.1" customHeight="1">
      <c r="B81" s="182"/>
      <c r="C81" s="187"/>
      <c r="D81" s="187"/>
      <c r="E81" s="187"/>
      <c r="F81" s="187"/>
      <c r="G81" s="658" t="s">
        <v>171</v>
      </c>
      <c r="H81" s="658"/>
      <c r="I81" s="658"/>
      <c r="J81" s="658"/>
      <c r="K81" s="278"/>
      <c r="L81" s="211">
        <v>2401</v>
      </c>
      <c r="M81" s="211">
        <v>2438</v>
      </c>
      <c r="N81" s="211">
        <v>115</v>
      </c>
      <c r="O81" s="211">
        <v>86</v>
      </c>
      <c r="P81" s="211">
        <v>144</v>
      </c>
      <c r="Q81" s="211">
        <v>108</v>
      </c>
      <c r="R81" s="211">
        <v>122</v>
      </c>
      <c r="S81" s="211">
        <v>126</v>
      </c>
      <c r="T81" s="211">
        <v>115</v>
      </c>
      <c r="U81" s="211">
        <v>143</v>
      </c>
      <c r="V81" s="191"/>
    </row>
    <row r="82" spans="2:22" ht="11.1" customHeight="1">
      <c r="B82" s="182"/>
      <c r="C82" s="187"/>
      <c r="D82" s="187"/>
      <c r="E82" s="187"/>
      <c r="F82" s="187"/>
      <c r="G82" s="658" t="s">
        <v>197</v>
      </c>
      <c r="H82" s="658"/>
      <c r="I82" s="658"/>
      <c r="J82" s="658"/>
      <c r="K82" s="278"/>
      <c r="L82" s="211">
        <v>42</v>
      </c>
      <c r="M82" s="211">
        <v>39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191"/>
    </row>
    <row r="83" spans="2:22" ht="5.25" customHeight="1">
      <c r="B83" s="189"/>
      <c r="C83" s="190"/>
      <c r="D83" s="190"/>
      <c r="E83" s="190"/>
      <c r="F83" s="197"/>
      <c r="G83" s="189"/>
      <c r="H83" s="189"/>
      <c r="I83" s="189"/>
      <c r="J83" s="189"/>
      <c r="K83" s="283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81"/>
    </row>
    <row r="84" spans="2:22" ht="11.1" customHeight="1">
      <c r="C84" s="187"/>
      <c r="D84" s="187"/>
      <c r="E84" s="187"/>
      <c r="F84" s="183"/>
      <c r="G84" s="182"/>
      <c r="H84" s="182"/>
      <c r="I84" s="182"/>
      <c r="J84" s="182"/>
      <c r="K84" s="182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81"/>
    </row>
    <row r="85" spans="2:22" ht="11.1" customHeight="1">
      <c r="C85" s="187"/>
      <c r="D85" s="187"/>
      <c r="E85" s="187"/>
      <c r="F85" s="183"/>
      <c r="G85" s="182"/>
      <c r="H85" s="182"/>
      <c r="I85" s="182"/>
      <c r="J85" s="182"/>
      <c r="K85" s="182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81"/>
    </row>
    <row r="86" spans="2:22" ht="11.1" customHeight="1">
      <c r="C86" s="187"/>
      <c r="D86" s="187"/>
      <c r="E86" s="187"/>
      <c r="F86" s="183"/>
      <c r="G86" s="182"/>
      <c r="H86" s="182"/>
      <c r="I86" s="182"/>
      <c r="J86" s="182"/>
      <c r="K86" s="182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81"/>
    </row>
  </sheetData>
  <mergeCells count="71">
    <mergeCell ref="G16:J16"/>
    <mergeCell ref="A1:L2"/>
    <mergeCell ref="B5:U5"/>
    <mergeCell ref="B6:U6"/>
    <mergeCell ref="B8:K9"/>
    <mergeCell ref="L8:M8"/>
    <mergeCell ref="N8:O8"/>
    <mergeCell ref="P8:Q8"/>
    <mergeCell ref="R8:S8"/>
    <mergeCell ref="T8:U8"/>
    <mergeCell ref="C11:J11"/>
    <mergeCell ref="G12:J12"/>
    <mergeCell ref="G13:J13"/>
    <mergeCell ref="G14:J14"/>
    <mergeCell ref="G15:J15"/>
    <mergeCell ref="G32:J32"/>
    <mergeCell ref="G17:J17"/>
    <mergeCell ref="C19:J19"/>
    <mergeCell ref="C21:J21"/>
    <mergeCell ref="G22:J22"/>
    <mergeCell ref="G23:J23"/>
    <mergeCell ref="C25:J25"/>
    <mergeCell ref="G26:J26"/>
    <mergeCell ref="G27:J27"/>
    <mergeCell ref="G28:J28"/>
    <mergeCell ref="G29:J29"/>
    <mergeCell ref="C31:J31"/>
    <mergeCell ref="G45:J45"/>
    <mergeCell ref="G33:J33"/>
    <mergeCell ref="G34:J34"/>
    <mergeCell ref="G35:J35"/>
    <mergeCell ref="G36:J36"/>
    <mergeCell ref="C38:J38"/>
    <mergeCell ref="G39:J39"/>
    <mergeCell ref="G40:J40"/>
    <mergeCell ref="G41:J41"/>
    <mergeCell ref="G42:J42"/>
    <mergeCell ref="G43:J43"/>
    <mergeCell ref="G44:J44"/>
    <mergeCell ref="G60:J60"/>
    <mergeCell ref="C47:J47"/>
    <mergeCell ref="C49:J49"/>
    <mergeCell ref="G50:J50"/>
    <mergeCell ref="G51:J51"/>
    <mergeCell ref="G52:J52"/>
    <mergeCell ref="G53:J53"/>
    <mergeCell ref="G54:J54"/>
    <mergeCell ref="G55:J55"/>
    <mergeCell ref="C57:J57"/>
    <mergeCell ref="G58:J58"/>
    <mergeCell ref="G59:J59"/>
    <mergeCell ref="G74:J74"/>
    <mergeCell ref="G61:J61"/>
    <mergeCell ref="G62:J62"/>
    <mergeCell ref="G63:J63"/>
    <mergeCell ref="C65:J65"/>
    <mergeCell ref="G66:J66"/>
    <mergeCell ref="G67:J67"/>
    <mergeCell ref="G68:J68"/>
    <mergeCell ref="G69:J69"/>
    <mergeCell ref="G70:J70"/>
    <mergeCell ref="G71:J71"/>
    <mergeCell ref="C73:J73"/>
    <mergeCell ref="G81:J81"/>
    <mergeCell ref="G82:J82"/>
    <mergeCell ref="G75:J75"/>
    <mergeCell ref="G76:J76"/>
    <mergeCell ref="G77:J77"/>
    <mergeCell ref="G78:J78"/>
    <mergeCell ref="G79:J79"/>
    <mergeCell ref="G80:J80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6"/>
  <sheetViews>
    <sheetView view="pageBreakPreview" zoomScaleNormal="100" zoomScaleSheetLayoutView="100" workbookViewId="0"/>
  </sheetViews>
  <sheetFormatPr defaultRowHeight="11.1" customHeight="1"/>
  <cols>
    <col min="1" max="1" width="1" style="177" customWidth="1"/>
    <col min="2" max="13" width="6.875" style="177" customWidth="1"/>
    <col min="14" max="24" width="1.625" style="177" customWidth="1"/>
    <col min="25" max="26" width="9" style="46"/>
    <col min="27" max="16384" width="9" style="177"/>
  </cols>
  <sheetData>
    <row r="1" spans="1:63" customFormat="1" ht="13.5" customHeight="1">
      <c r="M1" s="470">
        <f>'38'!A1+1</f>
        <v>39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"/>
      <c r="Z1" s="46"/>
      <c r="AA1" s="46"/>
      <c r="AB1" s="46"/>
      <c r="AI1" s="18"/>
      <c r="AJ1" s="18"/>
      <c r="AK1" s="18"/>
      <c r="AL1" s="18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customFormat="1" ht="13.5" customHeight="1"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"/>
      <c r="Z2" s="46"/>
      <c r="AA2" s="46"/>
      <c r="AB2" s="46"/>
      <c r="AI2" s="18"/>
      <c r="AJ2" s="18"/>
      <c r="AK2" s="18"/>
      <c r="AL2" s="18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5" spans="1:63" s="179" customFormat="1" ht="18" customHeight="1">
      <c r="A5" s="209"/>
      <c r="B5" s="650" t="s">
        <v>525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</row>
    <row r="6" spans="1:63" ht="12.95" customHeight="1">
      <c r="A6" s="199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199"/>
    </row>
    <row r="7" spans="1:63" ht="11.1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63" ht="15" customHeight="1">
      <c r="A8" s="183"/>
      <c r="B8" s="559" t="s">
        <v>238</v>
      </c>
      <c r="C8" s="560"/>
      <c r="D8" s="560" t="s">
        <v>239</v>
      </c>
      <c r="E8" s="560"/>
      <c r="F8" s="560" t="s">
        <v>240</v>
      </c>
      <c r="G8" s="560"/>
      <c r="H8" s="560" t="s">
        <v>241</v>
      </c>
      <c r="I8" s="560"/>
      <c r="J8" s="560" t="s">
        <v>242</v>
      </c>
      <c r="K8" s="560"/>
      <c r="L8" s="560" t="s">
        <v>243</v>
      </c>
      <c r="M8" s="560"/>
      <c r="N8" s="560" t="s">
        <v>126</v>
      </c>
      <c r="O8" s="560"/>
      <c r="P8" s="560"/>
      <c r="Q8" s="560"/>
      <c r="R8" s="560"/>
      <c r="S8" s="560"/>
      <c r="T8" s="560"/>
      <c r="U8" s="560"/>
      <c r="V8" s="560"/>
      <c r="W8" s="564"/>
      <c r="X8" s="183"/>
    </row>
    <row r="9" spans="1:63" ht="15" customHeight="1">
      <c r="A9" s="183"/>
      <c r="B9" s="288" t="s">
        <v>2</v>
      </c>
      <c r="C9" s="289" t="s">
        <v>3</v>
      </c>
      <c r="D9" s="289" t="s">
        <v>2</v>
      </c>
      <c r="E9" s="289" t="s">
        <v>3</v>
      </c>
      <c r="F9" s="289" t="s">
        <v>2</v>
      </c>
      <c r="G9" s="289" t="s">
        <v>3</v>
      </c>
      <c r="H9" s="289" t="s">
        <v>2</v>
      </c>
      <c r="I9" s="289" t="s">
        <v>3</v>
      </c>
      <c r="J9" s="289" t="s">
        <v>2</v>
      </c>
      <c r="K9" s="289" t="s">
        <v>3</v>
      </c>
      <c r="L9" s="289" t="s">
        <v>2</v>
      </c>
      <c r="M9" s="289" t="s">
        <v>3</v>
      </c>
      <c r="N9" s="562"/>
      <c r="O9" s="562"/>
      <c r="P9" s="562"/>
      <c r="Q9" s="562"/>
      <c r="R9" s="562"/>
      <c r="S9" s="562"/>
      <c r="T9" s="562"/>
      <c r="U9" s="562"/>
      <c r="V9" s="562"/>
      <c r="W9" s="652"/>
      <c r="X9" s="183"/>
    </row>
    <row r="10" spans="1:63" ht="5.25" customHeight="1">
      <c r="N10" s="280"/>
      <c r="O10" s="281"/>
      <c r="P10" s="281"/>
      <c r="Q10" s="281"/>
      <c r="R10" s="281"/>
      <c r="S10" s="281"/>
      <c r="T10" s="281"/>
      <c r="U10" s="281"/>
      <c r="V10" s="281"/>
      <c r="W10" s="182"/>
    </row>
    <row r="11" spans="1:63" s="184" customFormat="1" ht="11.1" customHeight="1">
      <c r="A11" s="200"/>
      <c r="B11" s="210">
        <v>464</v>
      </c>
      <c r="C11" s="210">
        <v>444</v>
      </c>
      <c r="D11" s="210">
        <v>609</v>
      </c>
      <c r="E11" s="210">
        <v>601</v>
      </c>
      <c r="F11" s="210">
        <v>712</v>
      </c>
      <c r="G11" s="210">
        <v>662</v>
      </c>
      <c r="H11" s="210">
        <v>732</v>
      </c>
      <c r="I11" s="210">
        <v>762</v>
      </c>
      <c r="J11" s="210">
        <v>778</v>
      </c>
      <c r="K11" s="210">
        <v>754</v>
      </c>
      <c r="L11" s="210">
        <v>702</v>
      </c>
      <c r="M11" s="210">
        <v>630</v>
      </c>
      <c r="N11" s="284"/>
      <c r="O11" s="659" t="s">
        <v>186</v>
      </c>
      <c r="P11" s="659"/>
      <c r="Q11" s="659"/>
      <c r="R11" s="659"/>
      <c r="S11" s="659"/>
      <c r="T11" s="659"/>
      <c r="U11" s="659"/>
      <c r="V11" s="659"/>
      <c r="W11" s="186"/>
      <c r="X11" s="201"/>
      <c r="Y11" s="66"/>
      <c r="Z11" s="66"/>
    </row>
    <row r="12" spans="1:63" ht="11.1" customHeight="1">
      <c r="A12" s="181"/>
      <c r="B12" s="211">
        <v>57</v>
      </c>
      <c r="C12" s="211">
        <v>62</v>
      </c>
      <c r="D12" s="211">
        <v>84</v>
      </c>
      <c r="E12" s="211">
        <v>86</v>
      </c>
      <c r="F12" s="211">
        <v>112</v>
      </c>
      <c r="G12" s="211">
        <v>124</v>
      </c>
      <c r="H12" s="211">
        <v>137</v>
      </c>
      <c r="I12" s="211">
        <v>147</v>
      </c>
      <c r="J12" s="211">
        <v>150</v>
      </c>
      <c r="K12" s="211">
        <v>133</v>
      </c>
      <c r="L12" s="211">
        <v>109</v>
      </c>
      <c r="M12" s="211">
        <v>93</v>
      </c>
      <c r="N12" s="282"/>
      <c r="O12" s="187"/>
      <c r="P12" s="187"/>
      <c r="Q12" s="187"/>
      <c r="R12" s="187"/>
      <c r="S12" s="658" t="s">
        <v>140</v>
      </c>
      <c r="T12" s="658"/>
      <c r="U12" s="658"/>
      <c r="V12" s="658"/>
      <c r="W12" s="187"/>
      <c r="X12" s="191"/>
    </row>
    <row r="13" spans="1:63" ht="11.1" customHeight="1">
      <c r="A13" s="181"/>
      <c r="B13" s="211">
        <v>82</v>
      </c>
      <c r="C13" s="211">
        <v>79</v>
      </c>
      <c r="D13" s="211">
        <v>110</v>
      </c>
      <c r="E13" s="211">
        <v>102</v>
      </c>
      <c r="F13" s="211">
        <v>130</v>
      </c>
      <c r="G13" s="211">
        <v>107</v>
      </c>
      <c r="H13" s="211">
        <v>121</v>
      </c>
      <c r="I13" s="211">
        <v>129</v>
      </c>
      <c r="J13" s="211">
        <v>133</v>
      </c>
      <c r="K13" s="211">
        <v>122</v>
      </c>
      <c r="L13" s="211">
        <v>148</v>
      </c>
      <c r="M13" s="211">
        <v>124</v>
      </c>
      <c r="N13" s="282"/>
      <c r="O13" s="187"/>
      <c r="P13" s="187"/>
      <c r="Q13" s="187"/>
      <c r="R13" s="187"/>
      <c r="S13" s="658" t="s">
        <v>141</v>
      </c>
      <c r="T13" s="658"/>
      <c r="U13" s="658"/>
      <c r="V13" s="658"/>
      <c r="W13" s="187"/>
      <c r="X13" s="191"/>
    </row>
    <row r="14" spans="1:63" ht="11.1" customHeight="1">
      <c r="A14" s="181"/>
      <c r="B14" s="211">
        <v>56</v>
      </c>
      <c r="C14" s="211">
        <v>40</v>
      </c>
      <c r="D14" s="211">
        <v>58</v>
      </c>
      <c r="E14" s="211">
        <v>64</v>
      </c>
      <c r="F14" s="211">
        <v>93</v>
      </c>
      <c r="G14" s="211">
        <v>103</v>
      </c>
      <c r="H14" s="211">
        <v>107</v>
      </c>
      <c r="I14" s="211">
        <v>111</v>
      </c>
      <c r="J14" s="211">
        <v>106</v>
      </c>
      <c r="K14" s="211">
        <v>102</v>
      </c>
      <c r="L14" s="211">
        <v>96</v>
      </c>
      <c r="M14" s="211">
        <v>91</v>
      </c>
      <c r="N14" s="282"/>
      <c r="O14" s="187"/>
      <c r="P14" s="187"/>
      <c r="Q14" s="187"/>
      <c r="R14" s="187"/>
      <c r="S14" s="658" t="s">
        <v>145</v>
      </c>
      <c r="T14" s="658"/>
      <c r="U14" s="658"/>
      <c r="V14" s="658"/>
      <c r="W14" s="187"/>
      <c r="X14" s="191"/>
    </row>
    <row r="15" spans="1:63" ht="11.1" customHeight="1">
      <c r="A15" s="181"/>
      <c r="B15" s="211">
        <v>102</v>
      </c>
      <c r="C15" s="211">
        <v>114</v>
      </c>
      <c r="D15" s="211">
        <v>156</v>
      </c>
      <c r="E15" s="211">
        <v>159</v>
      </c>
      <c r="F15" s="211">
        <v>169</v>
      </c>
      <c r="G15" s="211">
        <v>132</v>
      </c>
      <c r="H15" s="211">
        <v>136</v>
      </c>
      <c r="I15" s="211">
        <v>126</v>
      </c>
      <c r="J15" s="211">
        <v>144</v>
      </c>
      <c r="K15" s="211">
        <v>144</v>
      </c>
      <c r="L15" s="211">
        <v>135</v>
      </c>
      <c r="M15" s="211">
        <v>103</v>
      </c>
      <c r="N15" s="282"/>
      <c r="O15" s="187"/>
      <c r="P15" s="187"/>
      <c r="Q15" s="187"/>
      <c r="R15" s="187"/>
      <c r="S15" s="658" t="s">
        <v>148</v>
      </c>
      <c r="T15" s="658"/>
      <c r="U15" s="658"/>
      <c r="V15" s="658"/>
      <c r="W15" s="187"/>
      <c r="X15" s="191"/>
    </row>
    <row r="16" spans="1:63" ht="11.1" customHeight="1">
      <c r="A16" s="181"/>
      <c r="B16" s="211">
        <v>69</v>
      </c>
      <c r="C16" s="211">
        <v>62</v>
      </c>
      <c r="D16" s="211">
        <v>108</v>
      </c>
      <c r="E16" s="211">
        <v>104</v>
      </c>
      <c r="F16" s="211">
        <v>103</v>
      </c>
      <c r="G16" s="211">
        <v>89</v>
      </c>
      <c r="H16" s="211">
        <v>109</v>
      </c>
      <c r="I16" s="211">
        <v>119</v>
      </c>
      <c r="J16" s="211">
        <v>93</v>
      </c>
      <c r="K16" s="211">
        <v>98</v>
      </c>
      <c r="L16" s="211">
        <v>85</v>
      </c>
      <c r="M16" s="211">
        <v>88</v>
      </c>
      <c r="N16" s="282"/>
      <c r="O16" s="187"/>
      <c r="P16" s="187"/>
      <c r="Q16" s="187"/>
      <c r="R16" s="187"/>
      <c r="S16" s="658" t="s">
        <v>151</v>
      </c>
      <c r="T16" s="658"/>
      <c r="U16" s="658"/>
      <c r="V16" s="658"/>
      <c r="W16" s="187"/>
      <c r="X16" s="191"/>
    </row>
    <row r="17" spans="1:26" ht="11.1" customHeight="1">
      <c r="A17" s="181"/>
      <c r="B17" s="211">
        <v>98</v>
      </c>
      <c r="C17" s="211">
        <v>87</v>
      </c>
      <c r="D17" s="211">
        <v>93</v>
      </c>
      <c r="E17" s="211">
        <v>86</v>
      </c>
      <c r="F17" s="211">
        <v>105</v>
      </c>
      <c r="G17" s="211">
        <v>107</v>
      </c>
      <c r="H17" s="211">
        <v>122</v>
      </c>
      <c r="I17" s="211">
        <v>130</v>
      </c>
      <c r="J17" s="211">
        <v>152</v>
      </c>
      <c r="K17" s="211">
        <v>155</v>
      </c>
      <c r="L17" s="211">
        <v>129</v>
      </c>
      <c r="M17" s="211">
        <v>131</v>
      </c>
      <c r="N17" s="282"/>
      <c r="O17" s="187"/>
      <c r="P17" s="187"/>
      <c r="Q17" s="187"/>
      <c r="R17" s="187"/>
      <c r="S17" s="658" t="s">
        <v>152</v>
      </c>
      <c r="T17" s="658"/>
      <c r="U17" s="658"/>
      <c r="V17" s="658"/>
      <c r="W17" s="187"/>
      <c r="X17" s="191"/>
    </row>
    <row r="18" spans="1:26" ht="6" customHeight="1">
      <c r="A18" s="18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82"/>
      <c r="O18" s="187"/>
      <c r="P18" s="187"/>
      <c r="Q18" s="187"/>
      <c r="R18" s="187"/>
      <c r="S18" s="187"/>
      <c r="T18" s="187"/>
      <c r="U18" s="187"/>
      <c r="V18" s="187"/>
      <c r="W18" s="187"/>
      <c r="X18" s="191"/>
    </row>
    <row r="19" spans="1:26" s="184" customFormat="1" ht="11.1" customHeight="1">
      <c r="A19" s="200"/>
      <c r="B19" s="210">
        <v>125</v>
      </c>
      <c r="C19" s="210">
        <v>140</v>
      </c>
      <c r="D19" s="210">
        <v>148</v>
      </c>
      <c r="E19" s="210">
        <v>161</v>
      </c>
      <c r="F19" s="210">
        <v>204</v>
      </c>
      <c r="G19" s="210">
        <v>188</v>
      </c>
      <c r="H19" s="210">
        <v>214</v>
      </c>
      <c r="I19" s="210">
        <v>206</v>
      </c>
      <c r="J19" s="210">
        <v>195</v>
      </c>
      <c r="K19" s="210">
        <v>211</v>
      </c>
      <c r="L19" s="210">
        <v>173</v>
      </c>
      <c r="M19" s="210">
        <v>208</v>
      </c>
      <c r="N19" s="284"/>
      <c r="O19" s="659" t="s">
        <v>187</v>
      </c>
      <c r="P19" s="659"/>
      <c r="Q19" s="659"/>
      <c r="R19" s="659"/>
      <c r="S19" s="659"/>
      <c r="T19" s="659"/>
      <c r="U19" s="659"/>
      <c r="V19" s="659"/>
      <c r="W19" s="186"/>
      <c r="X19" s="201"/>
      <c r="Y19" s="66"/>
      <c r="Z19" s="66"/>
    </row>
    <row r="20" spans="1:26" ht="6" customHeight="1">
      <c r="A20" s="18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82"/>
      <c r="O20" s="187"/>
      <c r="P20" s="187"/>
      <c r="Q20" s="187"/>
      <c r="R20" s="187"/>
      <c r="S20" s="187"/>
      <c r="T20" s="187"/>
      <c r="U20" s="187"/>
      <c r="V20" s="187"/>
      <c r="W20" s="187"/>
      <c r="X20" s="191"/>
    </row>
    <row r="21" spans="1:26" s="184" customFormat="1" ht="11.1" customHeight="1">
      <c r="A21" s="200"/>
      <c r="B21" s="210">
        <v>148</v>
      </c>
      <c r="C21" s="210">
        <v>153</v>
      </c>
      <c r="D21" s="210">
        <v>210</v>
      </c>
      <c r="E21" s="210">
        <v>214</v>
      </c>
      <c r="F21" s="210">
        <v>244</v>
      </c>
      <c r="G21" s="210">
        <v>184</v>
      </c>
      <c r="H21" s="210">
        <v>189</v>
      </c>
      <c r="I21" s="210">
        <v>169</v>
      </c>
      <c r="J21" s="210">
        <v>209</v>
      </c>
      <c r="K21" s="210">
        <v>201</v>
      </c>
      <c r="L21" s="210">
        <v>201</v>
      </c>
      <c r="M21" s="210">
        <v>196</v>
      </c>
      <c r="N21" s="284"/>
      <c r="O21" s="659" t="s">
        <v>188</v>
      </c>
      <c r="P21" s="659"/>
      <c r="Q21" s="659"/>
      <c r="R21" s="659"/>
      <c r="S21" s="659"/>
      <c r="T21" s="659"/>
      <c r="U21" s="659"/>
      <c r="V21" s="659"/>
      <c r="W21" s="186"/>
      <c r="X21" s="201"/>
      <c r="Y21" s="66"/>
      <c r="Z21" s="66"/>
    </row>
    <row r="22" spans="1:26" ht="11.1" customHeight="1">
      <c r="A22" s="181"/>
      <c r="B22" s="211">
        <v>111</v>
      </c>
      <c r="C22" s="211">
        <v>112</v>
      </c>
      <c r="D22" s="211">
        <v>146</v>
      </c>
      <c r="E22" s="211">
        <v>151</v>
      </c>
      <c r="F22" s="211">
        <v>172</v>
      </c>
      <c r="G22" s="211">
        <v>127</v>
      </c>
      <c r="H22" s="211">
        <v>130</v>
      </c>
      <c r="I22" s="211">
        <v>128</v>
      </c>
      <c r="J22" s="211">
        <v>145</v>
      </c>
      <c r="K22" s="211">
        <v>140</v>
      </c>
      <c r="L22" s="211">
        <v>138</v>
      </c>
      <c r="M22" s="211">
        <v>131</v>
      </c>
      <c r="N22" s="282"/>
      <c r="O22" s="187"/>
      <c r="P22" s="187"/>
      <c r="Q22" s="187"/>
      <c r="R22" s="187"/>
      <c r="S22" s="658" t="s">
        <v>140</v>
      </c>
      <c r="T22" s="658"/>
      <c r="U22" s="658"/>
      <c r="V22" s="658"/>
      <c r="W22" s="187"/>
      <c r="X22" s="191"/>
    </row>
    <row r="23" spans="1:26" ht="11.1" customHeight="1">
      <c r="A23" s="181"/>
      <c r="B23" s="211">
        <v>37</v>
      </c>
      <c r="C23" s="211">
        <v>41</v>
      </c>
      <c r="D23" s="211">
        <v>64</v>
      </c>
      <c r="E23" s="211">
        <v>63</v>
      </c>
      <c r="F23" s="211">
        <v>72</v>
      </c>
      <c r="G23" s="211">
        <v>57</v>
      </c>
      <c r="H23" s="211">
        <v>59</v>
      </c>
      <c r="I23" s="211">
        <v>41</v>
      </c>
      <c r="J23" s="211">
        <v>64</v>
      </c>
      <c r="K23" s="211">
        <v>61</v>
      </c>
      <c r="L23" s="211">
        <v>63</v>
      </c>
      <c r="M23" s="211">
        <v>65</v>
      </c>
      <c r="N23" s="282"/>
      <c r="O23" s="187"/>
      <c r="P23" s="187"/>
      <c r="Q23" s="187"/>
      <c r="R23" s="187"/>
      <c r="S23" s="658" t="s">
        <v>141</v>
      </c>
      <c r="T23" s="658"/>
      <c r="U23" s="658"/>
      <c r="V23" s="658"/>
      <c r="W23" s="187"/>
      <c r="X23" s="191"/>
    </row>
    <row r="24" spans="1:26" ht="6" customHeight="1">
      <c r="A24" s="18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82"/>
      <c r="O24" s="187"/>
      <c r="P24" s="187"/>
      <c r="Q24" s="187"/>
      <c r="R24" s="187"/>
      <c r="S24" s="187"/>
      <c r="T24" s="187"/>
      <c r="U24" s="187"/>
      <c r="V24" s="187"/>
      <c r="W24" s="187"/>
      <c r="X24" s="191"/>
    </row>
    <row r="25" spans="1:26" s="184" customFormat="1" ht="11.1" customHeight="1">
      <c r="A25" s="200"/>
      <c r="B25" s="210">
        <v>402</v>
      </c>
      <c r="C25" s="210">
        <v>462</v>
      </c>
      <c r="D25" s="210">
        <v>606</v>
      </c>
      <c r="E25" s="210">
        <v>582</v>
      </c>
      <c r="F25" s="210">
        <v>648</v>
      </c>
      <c r="G25" s="210">
        <v>656</v>
      </c>
      <c r="H25" s="210">
        <v>687</v>
      </c>
      <c r="I25" s="210">
        <v>686</v>
      </c>
      <c r="J25" s="210">
        <v>683</v>
      </c>
      <c r="K25" s="210">
        <v>712</v>
      </c>
      <c r="L25" s="210">
        <v>628</v>
      </c>
      <c r="M25" s="210">
        <v>570</v>
      </c>
      <c r="N25" s="284"/>
      <c r="O25" s="659" t="s">
        <v>189</v>
      </c>
      <c r="P25" s="659"/>
      <c r="Q25" s="659"/>
      <c r="R25" s="659"/>
      <c r="S25" s="659"/>
      <c r="T25" s="659"/>
      <c r="U25" s="659"/>
      <c r="V25" s="659"/>
      <c r="W25" s="186"/>
      <c r="X25" s="201"/>
      <c r="Y25" s="66"/>
      <c r="Z25" s="66"/>
    </row>
    <row r="26" spans="1:26" ht="11.1" customHeight="1">
      <c r="A26" s="181"/>
      <c r="B26" s="211">
        <v>68</v>
      </c>
      <c r="C26" s="211">
        <v>94</v>
      </c>
      <c r="D26" s="211">
        <v>84</v>
      </c>
      <c r="E26" s="211">
        <v>113</v>
      </c>
      <c r="F26" s="211">
        <v>109</v>
      </c>
      <c r="G26" s="211">
        <v>118</v>
      </c>
      <c r="H26" s="211">
        <v>118</v>
      </c>
      <c r="I26" s="211">
        <v>108</v>
      </c>
      <c r="J26" s="211">
        <v>108</v>
      </c>
      <c r="K26" s="211">
        <v>103</v>
      </c>
      <c r="L26" s="211">
        <v>99</v>
      </c>
      <c r="M26" s="211">
        <v>75</v>
      </c>
      <c r="N26" s="282"/>
      <c r="O26" s="187"/>
      <c r="P26" s="187"/>
      <c r="Q26" s="187"/>
      <c r="R26" s="187"/>
      <c r="S26" s="658" t="s">
        <v>140</v>
      </c>
      <c r="T26" s="658"/>
      <c r="U26" s="658"/>
      <c r="V26" s="658"/>
      <c r="W26" s="187"/>
      <c r="X26" s="191"/>
    </row>
    <row r="27" spans="1:26" ht="11.1" customHeight="1">
      <c r="A27" s="181"/>
      <c r="B27" s="211">
        <v>112</v>
      </c>
      <c r="C27" s="211">
        <v>128</v>
      </c>
      <c r="D27" s="211">
        <v>146</v>
      </c>
      <c r="E27" s="211">
        <v>162</v>
      </c>
      <c r="F27" s="211">
        <v>165</v>
      </c>
      <c r="G27" s="211">
        <v>169</v>
      </c>
      <c r="H27" s="211">
        <v>198</v>
      </c>
      <c r="I27" s="211">
        <v>175</v>
      </c>
      <c r="J27" s="211">
        <v>166</v>
      </c>
      <c r="K27" s="211">
        <v>186</v>
      </c>
      <c r="L27" s="211">
        <v>142</v>
      </c>
      <c r="M27" s="211">
        <v>147</v>
      </c>
      <c r="N27" s="282"/>
      <c r="O27" s="187"/>
      <c r="P27" s="187"/>
      <c r="Q27" s="187"/>
      <c r="R27" s="187"/>
      <c r="S27" s="658" t="s">
        <v>141</v>
      </c>
      <c r="T27" s="658"/>
      <c r="U27" s="658"/>
      <c r="V27" s="658"/>
      <c r="W27" s="187"/>
      <c r="X27" s="191"/>
    </row>
    <row r="28" spans="1:26" ht="11.1" customHeight="1">
      <c r="A28" s="181"/>
      <c r="B28" s="211">
        <v>101</v>
      </c>
      <c r="C28" s="211">
        <v>81</v>
      </c>
      <c r="D28" s="211">
        <v>153</v>
      </c>
      <c r="E28" s="211">
        <v>110</v>
      </c>
      <c r="F28" s="211">
        <v>156</v>
      </c>
      <c r="G28" s="211">
        <v>149</v>
      </c>
      <c r="H28" s="211">
        <v>119</v>
      </c>
      <c r="I28" s="211">
        <v>134</v>
      </c>
      <c r="J28" s="211">
        <v>131</v>
      </c>
      <c r="K28" s="211">
        <v>120</v>
      </c>
      <c r="L28" s="211">
        <v>122</v>
      </c>
      <c r="M28" s="211">
        <v>102</v>
      </c>
      <c r="N28" s="282"/>
      <c r="O28" s="187"/>
      <c r="P28" s="187"/>
      <c r="Q28" s="187"/>
      <c r="R28" s="187"/>
      <c r="S28" s="658" t="s">
        <v>145</v>
      </c>
      <c r="T28" s="658"/>
      <c r="U28" s="658"/>
      <c r="V28" s="658"/>
      <c r="W28" s="187"/>
      <c r="X28" s="191"/>
    </row>
    <row r="29" spans="1:26" ht="11.1" customHeight="1">
      <c r="A29" s="181"/>
      <c r="B29" s="211">
        <v>121</v>
      </c>
      <c r="C29" s="211">
        <v>159</v>
      </c>
      <c r="D29" s="211">
        <v>223</v>
      </c>
      <c r="E29" s="211">
        <v>197</v>
      </c>
      <c r="F29" s="211">
        <v>218</v>
      </c>
      <c r="G29" s="211">
        <v>220</v>
      </c>
      <c r="H29" s="211">
        <v>252</v>
      </c>
      <c r="I29" s="211">
        <v>269</v>
      </c>
      <c r="J29" s="211">
        <v>278</v>
      </c>
      <c r="K29" s="211">
        <v>303</v>
      </c>
      <c r="L29" s="211">
        <v>265</v>
      </c>
      <c r="M29" s="211">
        <v>246</v>
      </c>
      <c r="N29" s="282"/>
      <c r="O29" s="187"/>
      <c r="P29" s="187"/>
      <c r="Q29" s="187"/>
      <c r="R29" s="187"/>
      <c r="S29" s="658" t="s">
        <v>148</v>
      </c>
      <c r="T29" s="658"/>
      <c r="U29" s="658"/>
      <c r="V29" s="658"/>
      <c r="W29" s="187"/>
      <c r="X29" s="191"/>
    </row>
    <row r="30" spans="1:26" s="182" customFormat="1" ht="6" customHeight="1">
      <c r="A30" s="195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82"/>
      <c r="X30" s="195"/>
      <c r="Y30" s="46"/>
      <c r="Z30" s="46"/>
    </row>
    <row r="31" spans="1:26" s="185" customFormat="1" ht="11.1" customHeight="1">
      <c r="A31" s="212"/>
      <c r="B31" s="210">
        <v>669</v>
      </c>
      <c r="C31" s="210">
        <v>698</v>
      </c>
      <c r="D31" s="210">
        <v>716</v>
      </c>
      <c r="E31" s="210">
        <v>776</v>
      </c>
      <c r="F31" s="210">
        <v>689</v>
      </c>
      <c r="G31" s="210">
        <v>744</v>
      </c>
      <c r="H31" s="210">
        <v>820</v>
      </c>
      <c r="I31" s="210">
        <v>769</v>
      </c>
      <c r="J31" s="210">
        <v>838</v>
      </c>
      <c r="K31" s="210">
        <v>907</v>
      </c>
      <c r="L31" s="210">
        <v>934</v>
      </c>
      <c r="M31" s="210">
        <v>965</v>
      </c>
      <c r="N31" s="284"/>
      <c r="O31" s="659" t="s">
        <v>190</v>
      </c>
      <c r="P31" s="659"/>
      <c r="Q31" s="659"/>
      <c r="R31" s="659"/>
      <c r="S31" s="659"/>
      <c r="T31" s="659"/>
      <c r="U31" s="659"/>
      <c r="V31" s="659"/>
      <c r="W31" s="186"/>
      <c r="X31" s="201"/>
      <c r="Y31" s="66"/>
      <c r="Z31" s="66"/>
    </row>
    <row r="32" spans="1:26" ht="11.1" customHeight="1">
      <c r="A32" s="181"/>
      <c r="B32" s="211">
        <v>110</v>
      </c>
      <c r="C32" s="211">
        <v>158</v>
      </c>
      <c r="D32" s="211">
        <v>150</v>
      </c>
      <c r="E32" s="211">
        <v>151</v>
      </c>
      <c r="F32" s="211">
        <v>115</v>
      </c>
      <c r="G32" s="211">
        <v>162</v>
      </c>
      <c r="H32" s="211">
        <v>140</v>
      </c>
      <c r="I32" s="211">
        <v>115</v>
      </c>
      <c r="J32" s="211">
        <v>123</v>
      </c>
      <c r="K32" s="211">
        <v>147</v>
      </c>
      <c r="L32" s="211">
        <v>132</v>
      </c>
      <c r="M32" s="211">
        <v>156</v>
      </c>
      <c r="N32" s="282"/>
      <c r="O32" s="187"/>
      <c r="P32" s="187"/>
      <c r="Q32" s="187"/>
      <c r="R32" s="187"/>
      <c r="S32" s="658" t="s">
        <v>140</v>
      </c>
      <c r="T32" s="658"/>
      <c r="U32" s="658"/>
      <c r="V32" s="658"/>
      <c r="W32" s="187"/>
      <c r="X32" s="191"/>
    </row>
    <row r="33" spans="1:26" ht="11.1" customHeight="1">
      <c r="A33" s="181"/>
      <c r="B33" s="211">
        <v>93</v>
      </c>
      <c r="C33" s="211">
        <v>124</v>
      </c>
      <c r="D33" s="211">
        <v>145</v>
      </c>
      <c r="E33" s="211">
        <v>190</v>
      </c>
      <c r="F33" s="211">
        <v>149</v>
      </c>
      <c r="G33" s="211">
        <v>165</v>
      </c>
      <c r="H33" s="211">
        <v>183</v>
      </c>
      <c r="I33" s="211">
        <v>169</v>
      </c>
      <c r="J33" s="211">
        <v>189</v>
      </c>
      <c r="K33" s="211">
        <v>211</v>
      </c>
      <c r="L33" s="211">
        <v>205</v>
      </c>
      <c r="M33" s="211">
        <v>170</v>
      </c>
      <c r="N33" s="282"/>
      <c r="O33" s="187"/>
      <c r="P33" s="187"/>
      <c r="Q33" s="187"/>
      <c r="R33" s="187"/>
      <c r="S33" s="658" t="s">
        <v>141</v>
      </c>
      <c r="T33" s="658"/>
      <c r="U33" s="658"/>
      <c r="V33" s="658"/>
      <c r="W33" s="187"/>
      <c r="X33" s="191"/>
    </row>
    <row r="34" spans="1:26" ht="11.1" customHeight="1">
      <c r="A34" s="181"/>
      <c r="B34" s="211">
        <v>148</v>
      </c>
      <c r="C34" s="211">
        <v>149</v>
      </c>
      <c r="D34" s="211">
        <v>148</v>
      </c>
      <c r="E34" s="211">
        <v>139</v>
      </c>
      <c r="F34" s="211">
        <v>114</v>
      </c>
      <c r="G34" s="211">
        <v>115</v>
      </c>
      <c r="H34" s="211">
        <v>151</v>
      </c>
      <c r="I34" s="211">
        <v>135</v>
      </c>
      <c r="J34" s="211">
        <v>130</v>
      </c>
      <c r="K34" s="211">
        <v>141</v>
      </c>
      <c r="L34" s="211">
        <v>137</v>
      </c>
      <c r="M34" s="211">
        <v>164</v>
      </c>
      <c r="N34" s="282"/>
      <c r="O34" s="187"/>
      <c r="P34" s="187"/>
      <c r="Q34" s="187"/>
      <c r="R34" s="187"/>
      <c r="S34" s="658" t="s">
        <v>145</v>
      </c>
      <c r="T34" s="658"/>
      <c r="U34" s="658"/>
      <c r="V34" s="658"/>
      <c r="W34" s="187"/>
      <c r="X34" s="191"/>
    </row>
    <row r="35" spans="1:26" ht="11.1" customHeight="1">
      <c r="A35" s="181"/>
      <c r="B35" s="211">
        <v>127</v>
      </c>
      <c r="C35" s="211">
        <v>112</v>
      </c>
      <c r="D35" s="211">
        <v>132</v>
      </c>
      <c r="E35" s="211">
        <v>152</v>
      </c>
      <c r="F35" s="211">
        <v>166</v>
      </c>
      <c r="G35" s="211">
        <v>154</v>
      </c>
      <c r="H35" s="211">
        <v>170</v>
      </c>
      <c r="I35" s="211">
        <v>165</v>
      </c>
      <c r="J35" s="211">
        <v>161</v>
      </c>
      <c r="K35" s="211">
        <v>133</v>
      </c>
      <c r="L35" s="211">
        <v>160</v>
      </c>
      <c r="M35" s="211">
        <v>162</v>
      </c>
      <c r="N35" s="282"/>
      <c r="O35" s="187"/>
      <c r="P35" s="187"/>
      <c r="Q35" s="187"/>
      <c r="R35" s="187"/>
      <c r="S35" s="658" t="s">
        <v>148</v>
      </c>
      <c r="T35" s="658"/>
      <c r="U35" s="658"/>
      <c r="V35" s="658"/>
      <c r="W35" s="187"/>
      <c r="X35" s="191"/>
    </row>
    <row r="36" spans="1:26" ht="11.1" customHeight="1">
      <c r="A36" s="181"/>
      <c r="B36" s="211">
        <v>191</v>
      </c>
      <c r="C36" s="211">
        <v>155</v>
      </c>
      <c r="D36" s="211">
        <v>141</v>
      </c>
      <c r="E36" s="211">
        <v>144</v>
      </c>
      <c r="F36" s="211">
        <v>145</v>
      </c>
      <c r="G36" s="211">
        <v>148</v>
      </c>
      <c r="H36" s="211">
        <v>176</v>
      </c>
      <c r="I36" s="211">
        <v>185</v>
      </c>
      <c r="J36" s="211">
        <v>235</v>
      </c>
      <c r="K36" s="211">
        <v>275</v>
      </c>
      <c r="L36" s="211">
        <v>300</v>
      </c>
      <c r="M36" s="211">
        <v>313</v>
      </c>
      <c r="N36" s="282"/>
      <c r="O36" s="187"/>
      <c r="P36" s="187"/>
      <c r="Q36" s="187"/>
      <c r="R36" s="187"/>
      <c r="S36" s="658" t="s">
        <v>151</v>
      </c>
      <c r="T36" s="658"/>
      <c r="U36" s="658"/>
      <c r="V36" s="658"/>
      <c r="W36" s="187"/>
      <c r="X36" s="191"/>
    </row>
    <row r="37" spans="1:26" ht="6" customHeight="1">
      <c r="A37" s="18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82"/>
      <c r="O37" s="187"/>
      <c r="P37" s="187"/>
      <c r="Q37" s="187"/>
      <c r="R37" s="187"/>
      <c r="S37" s="187"/>
      <c r="T37" s="187"/>
      <c r="U37" s="187"/>
      <c r="V37" s="187"/>
      <c r="W37" s="187"/>
      <c r="X37" s="191"/>
    </row>
    <row r="38" spans="1:26" s="184" customFormat="1" ht="11.1" customHeight="1">
      <c r="A38" s="200"/>
      <c r="B38" s="210">
        <v>868</v>
      </c>
      <c r="C38" s="210">
        <v>906</v>
      </c>
      <c r="D38" s="210">
        <v>1028</v>
      </c>
      <c r="E38" s="210">
        <v>1177</v>
      </c>
      <c r="F38" s="210">
        <v>1181</v>
      </c>
      <c r="G38" s="210">
        <v>1202</v>
      </c>
      <c r="H38" s="210">
        <v>1416</v>
      </c>
      <c r="I38" s="210">
        <v>1410</v>
      </c>
      <c r="J38" s="210">
        <v>1473</v>
      </c>
      <c r="K38" s="210">
        <v>1565</v>
      </c>
      <c r="L38" s="210">
        <v>1397</v>
      </c>
      <c r="M38" s="210">
        <v>1339</v>
      </c>
      <c r="N38" s="284"/>
      <c r="O38" s="659" t="s">
        <v>191</v>
      </c>
      <c r="P38" s="659"/>
      <c r="Q38" s="659"/>
      <c r="R38" s="659"/>
      <c r="S38" s="659"/>
      <c r="T38" s="659"/>
      <c r="U38" s="659"/>
      <c r="V38" s="659"/>
      <c r="W38" s="186"/>
      <c r="X38" s="201"/>
      <c r="Y38" s="66"/>
      <c r="Z38" s="66"/>
    </row>
    <row r="39" spans="1:26" ht="11.1" customHeight="1">
      <c r="A39" s="181"/>
      <c r="B39" s="211">
        <v>97</v>
      </c>
      <c r="C39" s="211">
        <v>125</v>
      </c>
      <c r="D39" s="211">
        <v>120</v>
      </c>
      <c r="E39" s="211">
        <v>177</v>
      </c>
      <c r="F39" s="211">
        <v>159</v>
      </c>
      <c r="G39" s="211">
        <v>188</v>
      </c>
      <c r="H39" s="211">
        <v>192</v>
      </c>
      <c r="I39" s="211">
        <v>195</v>
      </c>
      <c r="J39" s="211">
        <v>206</v>
      </c>
      <c r="K39" s="211">
        <v>194</v>
      </c>
      <c r="L39" s="211">
        <v>160</v>
      </c>
      <c r="M39" s="211">
        <v>191</v>
      </c>
      <c r="N39" s="282"/>
      <c r="O39" s="187"/>
      <c r="P39" s="187"/>
      <c r="Q39" s="187"/>
      <c r="R39" s="187"/>
      <c r="S39" s="658" t="s">
        <v>140</v>
      </c>
      <c r="T39" s="658"/>
      <c r="U39" s="658"/>
      <c r="V39" s="658"/>
      <c r="W39" s="187"/>
      <c r="X39" s="191"/>
    </row>
    <row r="40" spans="1:26" ht="11.1" customHeight="1">
      <c r="A40" s="181"/>
      <c r="B40" s="211">
        <v>161</v>
      </c>
      <c r="C40" s="211">
        <v>158</v>
      </c>
      <c r="D40" s="211">
        <v>202</v>
      </c>
      <c r="E40" s="211">
        <v>183</v>
      </c>
      <c r="F40" s="211">
        <v>231</v>
      </c>
      <c r="G40" s="211">
        <v>214</v>
      </c>
      <c r="H40" s="211">
        <v>325</v>
      </c>
      <c r="I40" s="211">
        <v>325</v>
      </c>
      <c r="J40" s="211">
        <v>344</v>
      </c>
      <c r="K40" s="211">
        <v>341</v>
      </c>
      <c r="L40" s="211">
        <v>280</v>
      </c>
      <c r="M40" s="211">
        <v>245</v>
      </c>
      <c r="N40" s="282"/>
      <c r="O40" s="187"/>
      <c r="P40" s="187"/>
      <c r="Q40" s="187"/>
      <c r="R40" s="187"/>
      <c r="S40" s="658" t="s">
        <v>141</v>
      </c>
      <c r="T40" s="658"/>
      <c r="U40" s="658"/>
      <c r="V40" s="658"/>
      <c r="W40" s="187"/>
      <c r="X40" s="191"/>
    </row>
    <row r="41" spans="1:26" ht="11.1" customHeight="1">
      <c r="A41" s="181"/>
      <c r="B41" s="211">
        <v>104</v>
      </c>
      <c r="C41" s="211">
        <v>121</v>
      </c>
      <c r="D41" s="211">
        <v>125</v>
      </c>
      <c r="E41" s="211">
        <v>149</v>
      </c>
      <c r="F41" s="211">
        <v>161</v>
      </c>
      <c r="G41" s="211">
        <v>167</v>
      </c>
      <c r="H41" s="211">
        <v>154</v>
      </c>
      <c r="I41" s="211">
        <v>185</v>
      </c>
      <c r="J41" s="211">
        <v>162</v>
      </c>
      <c r="K41" s="211">
        <v>188</v>
      </c>
      <c r="L41" s="211">
        <v>155</v>
      </c>
      <c r="M41" s="211">
        <v>167</v>
      </c>
      <c r="N41" s="282"/>
      <c r="O41" s="187"/>
      <c r="P41" s="187"/>
      <c r="Q41" s="187"/>
      <c r="R41" s="187"/>
      <c r="S41" s="658" t="s">
        <v>145</v>
      </c>
      <c r="T41" s="658"/>
      <c r="U41" s="658"/>
      <c r="V41" s="658"/>
      <c r="W41" s="187"/>
      <c r="X41" s="191"/>
    </row>
    <row r="42" spans="1:26" ht="11.1" customHeight="1">
      <c r="A42" s="181"/>
      <c r="B42" s="211">
        <v>54</v>
      </c>
      <c r="C42" s="211">
        <v>77</v>
      </c>
      <c r="D42" s="211">
        <v>86</v>
      </c>
      <c r="E42" s="211">
        <v>110</v>
      </c>
      <c r="F42" s="211">
        <v>111</v>
      </c>
      <c r="G42" s="211">
        <v>104</v>
      </c>
      <c r="H42" s="211">
        <v>97</v>
      </c>
      <c r="I42" s="211">
        <v>103</v>
      </c>
      <c r="J42" s="211">
        <v>113</v>
      </c>
      <c r="K42" s="211">
        <v>119</v>
      </c>
      <c r="L42" s="211">
        <v>118</v>
      </c>
      <c r="M42" s="211">
        <v>95</v>
      </c>
      <c r="N42" s="282"/>
      <c r="O42" s="187"/>
      <c r="P42" s="187"/>
      <c r="Q42" s="187"/>
      <c r="R42" s="187"/>
      <c r="S42" s="658" t="s">
        <v>148</v>
      </c>
      <c r="T42" s="658"/>
      <c r="U42" s="658"/>
      <c r="V42" s="658"/>
      <c r="W42" s="187"/>
      <c r="X42" s="191"/>
    </row>
    <row r="43" spans="1:26" ht="11.1" customHeight="1">
      <c r="A43" s="181"/>
      <c r="B43" s="211">
        <v>124</v>
      </c>
      <c r="C43" s="211">
        <v>102</v>
      </c>
      <c r="D43" s="211">
        <v>122</v>
      </c>
      <c r="E43" s="211">
        <v>153</v>
      </c>
      <c r="F43" s="211">
        <v>114</v>
      </c>
      <c r="G43" s="211">
        <v>132</v>
      </c>
      <c r="H43" s="211">
        <v>134</v>
      </c>
      <c r="I43" s="211">
        <v>137</v>
      </c>
      <c r="J43" s="211">
        <v>143</v>
      </c>
      <c r="K43" s="211">
        <v>171</v>
      </c>
      <c r="L43" s="211">
        <v>145</v>
      </c>
      <c r="M43" s="211">
        <v>164</v>
      </c>
      <c r="N43" s="282"/>
      <c r="O43" s="187"/>
      <c r="P43" s="187"/>
      <c r="Q43" s="187"/>
      <c r="R43" s="187"/>
      <c r="S43" s="658" t="s">
        <v>151</v>
      </c>
      <c r="T43" s="658"/>
      <c r="U43" s="658"/>
      <c r="V43" s="658"/>
      <c r="W43" s="187"/>
      <c r="X43" s="191"/>
    </row>
    <row r="44" spans="1:26" ht="11.1" customHeight="1">
      <c r="A44" s="181"/>
      <c r="B44" s="211">
        <v>163</v>
      </c>
      <c r="C44" s="211">
        <v>169</v>
      </c>
      <c r="D44" s="211">
        <v>195</v>
      </c>
      <c r="E44" s="211">
        <v>255</v>
      </c>
      <c r="F44" s="211">
        <v>244</v>
      </c>
      <c r="G44" s="211">
        <v>243</v>
      </c>
      <c r="H44" s="211">
        <v>261</v>
      </c>
      <c r="I44" s="211">
        <v>238</v>
      </c>
      <c r="J44" s="211">
        <v>251</v>
      </c>
      <c r="K44" s="211">
        <v>268</v>
      </c>
      <c r="L44" s="211">
        <v>237</v>
      </c>
      <c r="M44" s="211">
        <v>237</v>
      </c>
      <c r="N44" s="282"/>
      <c r="O44" s="187"/>
      <c r="P44" s="187"/>
      <c r="Q44" s="187"/>
      <c r="R44" s="187"/>
      <c r="S44" s="658" t="s">
        <v>152</v>
      </c>
      <c r="T44" s="658"/>
      <c r="U44" s="658"/>
      <c r="V44" s="658"/>
      <c r="W44" s="187"/>
      <c r="X44" s="191"/>
    </row>
    <row r="45" spans="1:26" ht="11.1" customHeight="1">
      <c r="A45" s="181"/>
      <c r="B45" s="211">
        <v>165</v>
      </c>
      <c r="C45" s="211">
        <v>154</v>
      </c>
      <c r="D45" s="211">
        <v>178</v>
      </c>
      <c r="E45" s="211">
        <v>150</v>
      </c>
      <c r="F45" s="211">
        <v>161</v>
      </c>
      <c r="G45" s="211">
        <v>154</v>
      </c>
      <c r="H45" s="211">
        <v>253</v>
      </c>
      <c r="I45" s="211">
        <v>227</v>
      </c>
      <c r="J45" s="211">
        <v>254</v>
      </c>
      <c r="K45" s="211">
        <v>284</v>
      </c>
      <c r="L45" s="211">
        <v>302</v>
      </c>
      <c r="M45" s="211">
        <v>240</v>
      </c>
      <c r="N45" s="282"/>
      <c r="O45" s="187"/>
      <c r="P45" s="187"/>
      <c r="Q45" s="187"/>
      <c r="R45" s="187"/>
      <c r="S45" s="658" t="s">
        <v>170</v>
      </c>
      <c r="T45" s="658"/>
      <c r="U45" s="658"/>
      <c r="V45" s="658"/>
      <c r="W45" s="187"/>
      <c r="X45" s="191"/>
    </row>
    <row r="46" spans="1:26" ht="6" customHeight="1">
      <c r="A46" s="18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82"/>
      <c r="O46" s="187"/>
      <c r="P46" s="187"/>
      <c r="Q46" s="187"/>
      <c r="R46" s="187"/>
      <c r="S46" s="187"/>
      <c r="T46" s="187"/>
      <c r="U46" s="187"/>
      <c r="V46" s="187"/>
      <c r="W46" s="187"/>
      <c r="X46" s="191"/>
    </row>
    <row r="47" spans="1:26" s="184" customFormat="1" ht="11.1" customHeight="1">
      <c r="A47" s="200"/>
      <c r="B47" s="210">
        <v>0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1</v>
      </c>
      <c r="N47" s="284"/>
      <c r="O47" s="659" t="s">
        <v>192</v>
      </c>
      <c r="P47" s="659"/>
      <c r="Q47" s="659"/>
      <c r="R47" s="659"/>
      <c r="S47" s="659"/>
      <c r="T47" s="659"/>
      <c r="U47" s="659"/>
      <c r="V47" s="659"/>
      <c r="W47" s="186"/>
      <c r="X47" s="201"/>
      <c r="Y47" s="66"/>
      <c r="Z47" s="66"/>
    </row>
    <row r="48" spans="1:26" ht="6" customHeight="1">
      <c r="A48" s="18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82"/>
      <c r="O48" s="187"/>
      <c r="P48" s="187"/>
      <c r="Q48" s="187"/>
      <c r="R48" s="187"/>
      <c r="S48" s="187"/>
      <c r="T48" s="187"/>
      <c r="U48" s="187"/>
      <c r="V48" s="187"/>
      <c r="W48" s="187"/>
      <c r="X48" s="191"/>
    </row>
    <row r="49" spans="1:26" s="184" customFormat="1" ht="11.1" customHeight="1">
      <c r="A49" s="200"/>
      <c r="B49" s="210">
        <v>543</v>
      </c>
      <c r="C49" s="210">
        <v>461</v>
      </c>
      <c r="D49" s="210">
        <v>498</v>
      </c>
      <c r="E49" s="210">
        <v>521</v>
      </c>
      <c r="F49" s="210">
        <v>664</v>
      </c>
      <c r="G49" s="210">
        <v>620</v>
      </c>
      <c r="H49" s="210">
        <v>869</v>
      </c>
      <c r="I49" s="210">
        <v>834</v>
      </c>
      <c r="J49" s="210">
        <v>996</v>
      </c>
      <c r="K49" s="210">
        <v>989</v>
      </c>
      <c r="L49" s="210">
        <v>972</v>
      </c>
      <c r="M49" s="210">
        <v>839</v>
      </c>
      <c r="N49" s="284"/>
      <c r="O49" s="659" t="s">
        <v>193</v>
      </c>
      <c r="P49" s="659"/>
      <c r="Q49" s="659"/>
      <c r="R49" s="659"/>
      <c r="S49" s="659"/>
      <c r="T49" s="659"/>
      <c r="U49" s="659"/>
      <c r="V49" s="659"/>
      <c r="W49" s="186"/>
      <c r="X49" s="201"/>
      <c r="Y49" s="66"/>
      <c r="Z49" s="66"/>
    </row>
    <row r="50" spans="1:26" ht="11.1" customHeight="1">
      <c r="A50" s="181"/>
      <c r="B50" s="211">
        <v>115</v>
      </c>
      <c r="C50" s="211">
        <v>86</v>
      </c>
      <c r="D50" s="211">
        <v>126</v>
      </c>
      <c r="E50" s="211">
        <v>111</v>
      </c>
      <c r="F50" s="211">
        <v>144</v>
      </c>
      <c r="G50" s="211">
        <v>124</v>
      </c>
      <c r="H50" s="211">
        <v>171</v>
      </c>
      <c r="I50" s="211">
        <v>152</v>
      </c>
      <c r="J50" s="211">
        <v>196</v>
      </c>
      <c r="K50" s="211">
        <v>196</v>
      </c>
      <c r="L50" s="211">
        <v>173</v>
      </c>
      <c r="M50" s="211">
        <v>141</v>
      </c>
      <c r="N50" s="282"/>
      <c r="O50" s="187"/>
      <c r="P50" s="187"/>
      <c r="Q50" s="187"/>
      <c r="R50" s="187"/>
      <c r="S50" s="658" t="s">
        <v>140</v>
      </c>
      <c r="T50" s="658"/>
      <c r="U50" s="658"/>
      <c r="V50" s="658"/>
      <c r="W50" s="187"/>
      <c r="X50" s="191"/>
    </row>
    <row r="51" spans="1:26" ht="11.1" customHeight="1">
      <c r="A51" s="181"/>
      <c r="B51" s="211">
        <v>72</v>
      </c>
      <c r="C51" s="211">
        <v>66</v>
      </c>
      <c r="D51" s="211">
        <v>66</v>
      </c>
      <c r="E51" s="211">
        <v>56</v>
      </c>
      <c r="F51" s="211">
        <v>81</v>
      </c>
      <c r="G51" s="211">
        <v>92</v>
      </c>
      <c r="H51" s="211">
        <v>125</v>
      </c>
      <c r="I51" s="211">
        <v>112</v>
      </c>
      <c r="J51" s="211">
        <v>119</v>
      </c>
      <c r="K51" s="211">
        <v>130</v>
      </c>
      <c r="L51" s="211">
        <v>128</v>
      </c>
      <c r="M51" s="211">
        <v>119</v>
      </c>
      <c r="N51" s="282"/>
      <c r="O51" s="187"/>
      <c r="P51" s="187"/>
      <c r="Q51" s="187"/>
      <c r="R51" s="187"/>
      <c r="S51" s="658" t="s">
        <v>141</v>
      </c>
      <c r="T51" s="658"/>
      <c r="U51" s="658"/>
      <c r="V51" s="658"/>
      <c r="W51" s="187"/>
      <c r="X51" s="191"/>
    </row>
    <row r="52" spans="1:26" ht="11.1" customHeight="1">
      <c r="A52" s="181"/>
      <c r="B52" s="211">
        <v>89</v>
      </c>
      <c r="C52" s="211">
        <v>78</v>
      </c>
      <c r="D52" s="211">
        <v>88</v>
      </c>
      <c r="E52" s="211">
        <v>100</v>
      </c>
      <c r="F52" s="211">
        <v>115</v>
      </c>
      <c r="G52" s="211">
        <v>104</v>
      </c>
      <c r="H52" s="211">
        <v>148</v>
      </c>
      <c r="I52" s="211">
        <v>157</v>
      </c>
      <c r="J52" s="211">
        <v>171</v>
      </c>
      <c r="K52" s="211">
        <v>156</v>
      </c>
      <c r="L52" s="211">
        <v>180</v>
      </c>
      <c r="M52" s="211">
        <v>158</v>
      </c>
      <c r="N52" s="282"/>
      <c r="O52" s="187"/>
      <c r="P52" s="187"/>
      <c r="Q52" s="187"/>
      <c r="R52" s="187"/>
      <c r="S52" s="658" t="s">
        <v>145</v>
      </c>
      <c r="T52" s="658"/>
      <c r="U52" s="658"/>
      <c r="V52" s="658"/>
      <c r="W52" s="187"/>
      <c r="X52" s="191"/>
    </row>
    <row r="53" spans="1:26" ht="11.1" customHeight="1">
      <c r="A53" s="181"/>
      <c r="B53" s="211">
        <v>85</v>
      </c>
      <c r="C53" s="211">
        <v>63</v>
      </c>
      <c r="D53" s="211">
        <v>60</v>
      </c>
      <c r="E53" s="211">
        <v>74</v>
      </c>
      <c r="F53" s="211">
        <v>91</v>
      </c>
      <c r="G53" s="211">
        <v>98</v>
      </c>
      <c r="H53" s="211">
        <v>143</v>
      </c>
      <c r="I53" s="211">
        <v>139</v>
      </c>
      <c r="J53" s="211">
        <v>172</v>
      </c>
      <c r="K53" s="211">
        <v>195</v>
      </c>
      <c r="L53" s="211">
        <v>161</v>
      </c>
      <c r="M53" s="211">
        <v>125</v>
      </c>
      <c r="N53" s="282"/>
      <c r="O53" s="187"/>
      <c r="P53" s="187"/>
      <c r="Q53" s="187"/>
      <c r="R53" s="187"/>
      <c r="S53" s="658" t="s">
        <v>148</v>
      </c>
      <c r="T53" s="658"/>
      <c r="U53" s="658"/>
      <c r="V53" s="658"/>
      <c r="W53" s="187"/>
      <c r="X53" s="191"/>
    </row>
    <row r="54" spans="1:26" ht="11.1" customHeight="1">
      <c r="A54" s="181"/>
      <c r="B54" s="211">
        <v>127</v>
      </c>
      <c r="C54" s="211">
        <v>111</v>
      </c>
      <c r="D54" s="211">
        <v>97</v>
      </c>
      <c r="E54" s="211">
        <v>108</v>
      </c>
      <c r="F54" s="211">
        <v>142</v>
      </c>
      <c r="G54" s="211">
        <v>124</v>
      </c>
      <c r="H54" s="211">
        <v>157</v>
      </c>
      <c r="I54" s="211">
        <v>166</v>
      </c>
      <c r="J54" s="211">
        <v>211</v>
      </c>
      <c r="K54" s="211">
        <v>210</v>
      </c>
      <c r="L54" s="211">
        <v>234</v>
      </c>
      <c r="M54" s="211">
        <v>205</v>
      </c>
      <c r="N54" s="282"/>
      <c r="O54" s="187"/>
      <c r="P54" s="187"/>
      <c r="Q54" s="187"/>
      <c r="R54" s="187"/>
      <c r="S54" s="658" t="s">
        <v>151</v>
      </c>
      <c r="T54" s="658"/>
      <c r="U54" s="658"/>
      <c r="V54" s="658"/>
      <c r="W54" s="187"/>
      <c r="X54" s="191"/>
    </row>
    <row r="55" spans="1:26" ht="11.1" customHeight="1">
      <c r="A55" s="181"/>
      <c r="B55" s="211">
        <v>55</v>
      </c>
      <c r="C55" s="211">
        <v>57</v>
      </c>
      <c r="D55" s="211">
        <v>61</v>
      </c>
      <c r="E55" s="211">
        <v>72</v>
      </c>
      <c r="F55" s="211">
        <v>91</v>
      </c>
      <c r="G55" s="211">
        <v>78</v>
      </c>
      <c r="H55" s="211">
        <v>125</v>
      </c>
      <c r="I55" s="211">
        <v>108</v>
      </c>
      <c r="J55" s="211">
        <v>127</v>
      </c>
      <c r="K55" s="211">
        <v>102</v>
      </c>
      <c r="L55" s="211">
        <v>96</v>
      </c>
      <c r="M55" s="211">
        <v>91</v>
      </c>
      <c r="N55" s="282"/>
      <c r="O55" s="187"/>
      <c r="P55" s="187"/>
      <c r="Q55" s="187"/>
      <c r="R55" s="187"/>
      <c r="S55" s="658" t="s">
        <v>152</v>
      </c>
      <c r="T55" s="658"/>
      <c r="U55" s="658"/>
      <c r="V55" s="658"/>
      <c r="W55" s="187"/>
      <c r="X55" s="191"/>
    </row>
    <row r="56" spans="1:26" ht="6" customHeight="1">
      <c r="A56" s="18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82"/>
      <c r="O56" s="187"/>
      <c r="P56" s="187"/>
      <c r="Q56" s="187"/>
      <c r="R56" s="187"/>
      <c r="S56" s="187"/>
      <c r="T56" s="187"/>
      <c r="U56" s="187"/>
      <c r="V56" s="187"/>
      <c r="W56" s="187"/>
      <c r="X56" s="181"/>
    </row>
    <row r="57" spans="1:26" s="184" customFormat="1" ht="11.1" customHeight="1">
      <c r="A57" s="200"/>
      <c r="B57" s="210">
        <v>728</v>
      </c>
      <c r="C57" s="210">
        <v>716</v>
      </c>
      <c r="D57" s="210">
        <v>815</v>
      </c>
      <c r="E57" s="210">
        <v>799</v>
      </c>
      <c r="F57" s="210">
        <v>878</v>
      </c>
      <c r="G57" s="210">
        <v>803</v>
      </c>
      <c r="H57" s="210">
        <v>1034</v>
      </c>
      <c r="I57" s="210">
        <v>1062</v>
      </c>
      <c r="J57" s="210">
        <v>1200</v>
      </c>
      <c r="K57" s="210">
        <v>1230</v>
      </c>
      <c r="L57" s="210">
        <v>1139</v>
      </c>
      <c r="M57" s="210">
        <v>1050</v>
      </c>
      <c r="N57" s="284"/>
      <c r="O57" s="659" t="s">
        <v>194</v>
      </c>
      <c r="P57" s="659"/>
      <c r="Q57" s="659"/>
      <c r="R57" s="659"/>
      <c r="S57" s="659"/>
      <c r="T57" s="659"/>
      <c r="U57" s="659"/>
      <c r="V57" s="659"/>
      <c r="W57" s="186"/>
      <c r="X57" s="201"/>
      <c r="Y57" s="66"/>
      <c r="Z57" s="66"/>
    </row>
    <row r="58" spans="1:26" ht="11.1" customHeight="1">
      <c r="A58" s="181"/>
      <c r="B58" s="211">
        <v>138</v>
      </c>
      <c r="C58" s="211">
        <v>141</v>
      </c>
      <c r="D58" s="211">
        <v>137</v>
      </c>
      <c r="E58" s="211">
        <v>115</v>
      </c>
      <c r="F58" s="211">
        <v>144</v>
      </c>
      <c r="G58" s="211">
        <v>133</v>
      </c>
      <c r="H58" s="211">
        <v>165</v>
      </c>
      <c r="I58" s="211">
        <v>166</v>
      </c>
      <c r="J58" s="211">
        <v>219</v>
      </c>
      <c r="K58" s="211">
        <v>207</v>
      </c>
      <c r="L58" s="211">
        <v>187</v>
      </c>
      <c r="M58" s="211">
        <v>181</v>
      </c>
      <c r="N58" s="282"/>
      <c r="O58" s="187"/>
      <c r="P58" s="187"/>
      <c r="Q58" s="187"/>
      <c r="R58" s="187"/>
      <c r="S58" s="658" t="s">
        <v>140</v>
      </c>
      <c r="T58" s="658"/>
      <c r="U58" s="658"/>
      <c r="V58" s="658"/>
      <c r="W58" s="187"/>
      <c r="X58" s="191"/>
    </row>
    <row r="59" spans="1:26" ht="11.1" customHeight="1">
      <c r="A59" s="181"/>
      <c r="B59" s="211">
        <v>139</v>
      </c>
      <c r="C59" s="211">
        <v>116</v>
      </c>
      <c r="D59" s="211">
        <v>133</v>
      </c>
      <c r="E59" s="211">
        <v>145</v>
      </c>
      <c r="F59" s="211">
        <v>106</v>
      </c>
      <c r="G59" s="211">
        <v>104</v>
      </c>
      <c r="H59" s="211">
        <v>137</v>
      </c>
      <c r="I59" s="211">
        <v>142</v>
      </c>
      <c r="J59" s="211">
        <v>182</v>
      </c>
      <c r="K59" s="211">
        <v>222</v>
      </c>
      <c r="L59" s="211">
        <v>191</v>
      </c>
      <c r="M59" s="211">
        <v>172</v>
      </c>
      <c r="N59" s="282"/>
      <c r="O59" s="187"/>
      <c r="P59" s="187"/>
      <c r="Q59" s="187"/>
      <c r="R59" s="187"/>
      <c r="S59" s="658" t="s">
        <v>141</v>
      </c>
      <c r="T59" s="658"/>
      <c r="U59" s="658"/>
      <c r="V59" s="658"/>
      <c r="W59" s="187"/>
      <c r="X59" s="191"/>
    </row>
    <row r="60" spans="1:26" ht="11.1" customHeight="1">
      <c r="A60" s="181"/>
      <c r="B60" s="211">
        <v>124</v>
      </c>
      <c r="C60" s="211">
        <v>126</v>
      </c>
      <c r="D60" s="211">
        <v>155</v>
      </c>
      <c r="E60" s="211">
        <v>142</v>
      </c>
      <c r="F60" s="211">
        <v>133</v>
      </c>
      <c r="G60" s="211">
        <v>153</v>
      </c>
      <c r="H60" s="211">
        <v>203</v>
      </c>
      <c r="I60" s="211">
        <v>208</v>
      </c>
      <c r="J60" s="211">
        <v>227</v>
      </c>
      <c r="K60" s="211">
        <v>201</v>
      </c>
      <c r="L60" s="211">
        <v>189</v>
      </c>
      <c r="M60" s="211">
        <v>166</v>
      </c>
      <c r="N60" s="282"/>
      <c r="O60" s="187"/>
      <c r="P60" s="187"/>
      <c r="Q60" s="187"/>
      <c r="R60" s="187"/>
      <c r="S60" s="658" t="s">
        <v>145</v>
      </c>
      <c r="T60" s="658"/>
      <c r="U60" s="658"/>
      <c r="V60" s="658"/>
      <c r="W60" s="187"/>
      <c r="X60" s="191"/>
      <c r="Y60" s="51"/>
      <c r="Z60" s="51"/>
    </row>
    <row r="61" spans="1:26" ht="11.1" customHeight="1">
      <c r="A61" s="181"/>
      <c r="B61" s="211">
        <v>155</v>
      </c>
      <c r="C61" s="211">
        <v>151</v>
      </c>
      <c r="D61" s="211">
        <v>178</v>
      </c>
      <c r="E61" s="211">
        <v>164</v>
      </c>
      <c r="F61" s="211">
        <v>221</v>
      </c>
      <c r="G61" s="211">
        <v>187</v>
      </c>
      <c r="H61" s="211">
        <v>258</v>
      </c>
      <c r="I61" s="211">
        <v>265</v>
      </c>
      <c r="J61" s="211">
        <v>279</v>
      </c>
      <c r="K61" s="211">
        <v>279</v>
      </c>
      <c r="L61" s="211">
        <v>286</v>
      </c>
      <c r="M61" s="211">
        <v>255</v>
      </c>
      <c r="N61" s="282"/>
      <c r="O61" s="187"/>
      <c r="P61" s="187"/>
      <c r="Q61" s="187"/>
      <c r="R61" s="187"/>
      <c r="S61" s="658" t="s">
        <v>148</v>
      </c>
      <c r="T61" s="658"/>
      <c r="U61" s="658"/>
      <c r="V61" s="658"/>
      <c r="W61" s="187"/>
      <c r="X61" s="191"/>
      <c r="Y61" s="51"/>
      <c r="Z61" s="51"/>
    </row>
    <row r="62" spans="1:26" ht="11.1" customHeight="1">
      <c r="A62" s="181"/>
      <c r="B62" s="211">
        <v>120</v>
      </c>
      <c r="C62" s="211">
        <v>126</v>
      </c>
      <c r="D62" s="211">
        <v>159</v>
      </c>
      <c r="E62" s="211">
        <v>173</v>
      </c>
      <c r="F62" s="211">
        <v>195</v>
      </c>
      <c r="G62" s="211">
        <v>176</v>
      </c>
      <c r="H62" s="211">
        <v>196</v>
      </c>
      <c r="I62" s="211">
        <v>203</v>
      </c>
      <c r="J62" s="211">
        <v>229</v>
      </c>
      <c r="K62" s="211">
        <v>248</v>
      </c>
      <c r="L62" s="211">
        <v>194</v>
      </c>
      <c r="M62" s="211">
        <v>187</v>
      </c>
      <c r="N62" s="282"/>
      <c r="O62" s="187"/>
      <c r="P62" s="187"/>
      <c r="Q62" s="187"/>
      <c r="R62" s="187"/>
      <c r="S62" s="658" t="s">
        <v>151</v>
      </c>
      <c r="T62" s="658"/>
      <c r="U62" s="658"/>
      <c r="V62" s="658"/>
      <c r="W62" s="187"/>
      <c r="X62" s="191"/>
    </row>
    <row r="63" spans="1:26" ht="11.1" customHeight="1">
      <c r="A63" s="181"/>
      <c r="B63" s="211">
        <v>52</v>
      </c>
      <c r="C63" s="211">
        <v>56</v>
      </c>
      <c r="D63" s="211">
        <v>53</v>
      </c>
      <c r="E63" s="211">
        <v>60</v>
      </c>
      <c r="F63" s="211">
        <v>79</v>
      </c>
      <c r="G63" s="211">
        <v>50</v>
      </c>
      <c r="H63" s="211">
        <v>75</v>
      </c>
      <c r="I63" s="211">
        <v>78</v>
      </c>
      <c r="J63" s="211">
        <v>64</v>
      </c>
      <c r="K63" s="211">
        <v>73</v>
      </c>
      <c r="L63" s="211">
        <v>92</v>
      </c>
      <c r="M63" s="211">
        <v>89</v>
      </c>
      <c r="N63" s="282"/>
      <c r="O63" s="187"/>
      <c r="P63" s="187"/>
      <c r="Q63" s="187"/>
      <c r="R63" s="187"/>
      <c r="S63" s="658" t="s">
        <v>152</v>
      </c>
      <c r="T63" s="658"/>
      <c r="U63" s="658"/>
      <c r="V63" s="658"/>
      <c r="W63" s="187"/>
      <c r="X63" s="191"/>
    </row>
    <row r="64" spans="1:26" ht="6" customHeight="1">
      <c r="A64" s="18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82"/>
      <c r="O64" s="187"/>
      <c r="P64" s="187"/>
      <c r="Q64" s="187"/>
      <c r="R64" s="187"/>
      <c r="S64" s="187"/>
      <c r="T64" s="187"/>
      <c r="U64" s="187"/>
      <c r="V64" s="187"/>
      <c r="W64" s="187"/>
      <c r="X64" s="191"/>
    </row>
    <row r="65" spans="1:26" s="184" customFormat="1" ht="11.1" customHeight="1">
      <c r="A65" s="200"/>
      <c r="B65" s="210">
        <v>490</v>
      </c>
      <c r="C65" s="210">
        <v>416</v>
      </c>
      <c r="D65" s="210">
        <v>490</v>
      </c>
      <c r="E65" s="210">
        <v>504</v>
      </c>
      <c r="F65" s="210">
        <v>649</v>
      </c>
      <c r="G65" s="210">
        <v>626</v>
      </c>
      <c r="H65" s="210">
        <v>799</v>
      </c>
      <c r="I65" s="210">
        <v>847</v>
      </c>
      <c r="J65" s="210">
        <v>1072</v>
      </c>
      <c r="K65" s="210">
        <v>963</v>
      </c>
      <c r="L65" s="210">
        <v>990</v>
      </c>
      <c r="M65" s="210">
        <v>831</v>
      </c>
      <c r="N65" s="284"/>
      <c r="O65" s="659" t="s">
        <v>195</v>
      </c>
      <c r="P65" s="659"/>
      <c r="Q65" s="659"/>
      <c r="R65" s="659"/>
      <c r="S65" s="659"/>
      <c r="T65" s="659"/>
      <c r="U65" s="659"/>
      <c r="V65" s="659"/>
      <c r="W65" s="186"/>
      <c r="X65" s="201"/>
      <c r="Y65" s="66"/>
      <c r="Z65" s="66"/>
    </row>
    <row r="66" spans="1:26" ht="11.1" customHeight="1">
      <c r="A66" s="181"/>
      <c r="B66" s="211">
        <v>111</v>
      </c>
      <c r="C66" s="211">
        <v>104</v>
      </c>
      <c r="D66" s="211">
        <v>94</v>
      </c>
      <c r="E66" s="211">
        <v>129</v>
      </c>
      <c r="F66" s="211">
        <v>153</v>
      </c>
      <c r="G66" s="211">
        <v>172</v>
      </c>
      <c r="H66" s="211">
        <v>187</v>
      </c>
      <c r="I66" s="211">
        <v>206</v>
      </c>
      <c r="J66" s="211">
        <v>274</v>
      </c>
      <c r="K66" s="211">
        <v>228</v>
      </c>
      <c r="L66" s="211">
        <v>211</v>
      </c>
      <c r="M66" s="211">
        <v>178</v>
      </c>
      <c r="N66" s="282"/>
      <c r="O66" s="187"/>
      <c r="P66" s="187"/>
      <c r="Q66" s="187"/>
      <c r="R66" s="187"/>
      <c r="S66" s="658" t="s">
        <v>140</v>
      </c>
      <c r="T66" s="658"/>
      <c r="U66" s="658"/>
      <c r="V66" s="658"/>
      <c r="W66" s="187"/>
      <c r="X66" s="191"/>
    </row>
    <row r="67" spans="1:26" ht="11.1" customHeight="1">
      <c r="A67" s="181"/>
      <c r="B67" s="211">
        <v>107</v>
      </c>
      <c r="C67" s="211">
        <v>86</v>
      </c>
      <c r="D67" s="211">
        <v>93</v>
      </c>
      <c r="E67" s="211">
        <v>103</v>
      </c>
      <c r="F67" s="211">
        <v>126</v>
      </c>
      <c r="G67" s="211">
        <v>107</v>
      </c>
      <c r="H67" s="211">
        <v>152</v>
      </c>
      <c r="I67" s="211">
        <v>142</v>
      </c>
      <c r="J67" s="211">
        <v>201</v>
      </c>
      <c r="K67" s="211">
        <v>180</v>
      </c>
      <c r="L67" s="211">
        <v>195</v>
      </c>
      <c r="M67" s="211">
        <v>163</v>
      </c>
      <c r="N67" s="282"/>
      <c r="O67" s="187"/>
      <c r="P67" s="187"/>
      <c r="Q67" s="187"/>
      <c r="R67" s="187"/>
      <c r="S67" s="658" t="s">
        <v>141</v>
      </c>
      <c r="T67" s="658"/>
      <c r="U67" s="658"/>
      <c r="V67" s="658"/>
      <c r="W67" s="187"/>
      <c r="X67" s="191"/>
    </row>
    <row r="68" spans="1:26" ht="11.1" customHeight="1">
      <c r="A68" s="181"/>
      <c r="B68" s="211">
        <v>100</v>
      </c>
      <c r="C68" s="211">
        <v>83</v>
      </c>
      <c r="D68" s="211">
        <v>93</v>
      </c>
      <c r="E68" s="211">
        <v>86</v>
      </c>
      <c r="F68" s="211">
        <v>98</v>
      </c>
      <c r="G68" s="211">
        <v>103</v>
      </c>
      <c r="H68" s="211">
        <v>132</v>
      </c>
      <c r="I68" s="211">
        <v>133</v>
      </c>
      <c r="J68" s="211">
        <v>195</v>
      </c>
      <c r="K68" s="211">
        <v>189</v>
      </c>
      <c r="L68" s="211">
        <v>203</v>
      </c>
      <c r="M68" s="211">
        <v>173</v>
      </c>
      <c r="N68" s="282"/>
      <c r="O68" s="187"/>
      <c r="P68" s="187"/>
      <c r="Q68" s="187"/>
      <c r="R68" s="187"/>
      <c r="S68" s="658" t="s">
        <v>145</v>
      </c>
      <c r="T68" s="658"/>
      <c r="U68" s="658"/>
      <c r="V68" s="658"/>
      <c r="W68" s="187"/>
      <c r="X68" s="191"/>
    </row>
    <row r="69" spans="1:26" ht="11.1" customHeight="1">
      <c r="A69" s="181"/>
      <c r="B69" s="211">
        <v>67</v>
      </c>
      <c r="C69" s="211">
        <v>59</v>
      </c>
      <c r="D69" s="211">
        <v>77</v>
      </c>
      <c r="E69" s="211">
        <v>72</v>
      </c>
      <c r="F69" s="211">
        <v>117</v>
      </c>
      <c r="G69" s="211">
        <v>105</v>
      </c>
      <c r="H69" s="211">
        <v>139</v>
      </c>
      <c r="I69" s="211">
        <v>166</v>
      </c>
      <c r="J69" s="211">
        <v>195</v>
      </c>
      <c r="K69" s="211">
        <v>166</v>
      </c>
      <c r="L69" s="211">
        <v>176</v>
      </c>
      <c r="M69" s="211">
        <v>135</v>
      </c>
      <c r="N69" s="282"/>
      <c r="O69" s="187"/>
      <c r="P69" s="187"/>
      <c r="Q69" s="187"/>
      <c r="R69" s="187"/>
      <c r="S69" s="658" t="s">
        <v>148</v>
      </c>
      <c r="T69" s="658"/>
      <c r="U69" s="658"/>
      <c r="V69" s="658"/>
      <c r="W69" s="187"/>
      <c r="X69" s="191"/>
    </row>
    <row r="70" spans="1:26" ht="11.1" customHeight="1">
      <c r="A70" s="181"/>
      <c r="B70" s="211">
        <v>51</v>
      </c>
      <c r="C70" s="211">
        <v>33</v>
      </c>
      <c r="D70" s="211">
        <v>60</v>
      </c>
      <c r="E70" s="211">
        <v>57</v>
      </c>
      <c r="F70" s="211">
        <v>79</v>
      </c>
      <c r="G70" s="211">
        <v>65</v>
      </c>
      <c r="H70" s="211">
        <v>87</v>
      </c>
      <c r="I70" s="211">
        <v>87</v>
      </c>
      <c r="J70" s="211">
        <v>78</v>
      </c>
      <c r="K70" s="211">
        <v>78</v>
      </c>
      <c r="L70" s="211">
        <v>88</v>
      </c>
      <c r="M70" s="211">
        <v>88</v>
      </c>
      <c r="N70" s="282"/>
      <c r="O70" s="187"/>
      <c r="P70" s="187"/>
      <c r="Q70" s="187"/>
      <c r="R70" s="187"/>
      <c r="S70" s="658" t="s">
        <v>151</v>
      </c>
      <c r="T70" s="658"/>
      <c r="U70" s="658"/>
      <c r="V70" s="658"/>
      <c r="W70" s="187"/>
      <c r="X70" s="191"/>
    </row>
    <row r="71" spans="1:26" ht="11.1" customHeight="1">
      <c r="A71" s="181"/>
      <c r="B71" s="211">
        <v>54</v>
      </c>
      <c r="C71" s="211">
        <v>51</v>
      </c>
      <c r="D71" s="211">
        <v>73</v>
      </c>
      <c r="E71" s="211">
        <v>57</v>
      </c>
      <c r="F71" s="211">
        <v>76</v>
      </c>
      <c r="G71" s="211">
        <v>74</v>
      </c>
      <c r="H71" s="211">
        <v>102</v>
      </c>
      <c r="I71" s="211">
        <v>113</v>
      </c>
      <c r="J71" s="211">
        <v>129</v>
      </c>
      <c r="K71" s="211">
        <v>122</v>
      </c>
      <c r="L71" s="211">
        <v>117</v>
      </c>
      <c r="M71" s="211">
        <v>94</v>
      </c>
      <c r="N71" s="282"/>
      <c r="O71" s="187"/>
      <c r="P71" s="187"/>
      <c r="Q71" s="187"/>
      <c r="R71" s="187"/>
      <c r="S71" s="658" t="s">
        <v>152</v>
      </c>
      <c r="T71" s="658"/>
      <c r="U71" s="658"/>
      <c r="V71" s="658"/>
      <c r="W71" s="187"/>
      <c r="X71" s="191"/>
    </row>
    <row r="72" spans="1:26" ht="6" customHeight="1">
      <c r="A72" s="18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82"/>
      <c r="O72" s="187"/>
      <c r="P72" s="187"/>
      <c r="Q72" s="187"/>
      <c r="R72" s="187"/>
      <c r="S72" s="187"/>
      <c r="T72" s="187"/>
      <c r="U72" s="187"/>
      <c r="V72" s="187"/>
      <c r="W72" s="187"/>
      <c r="X72" s="191"/>
    </row>
    <row r="73" spans="1:26" s="184" customFormat="1" ht="11.1" customHeight="1">
      <c r="A73" s="200"/>
      <c r="B73" s="210">
        <v>903</v>
      </c>
      <c r="C73" s="210">
        <v>807</v>
      </c>
      <c r="D73" s="210">
        <v>783</v>
      </c>
      <c r="E73" s="210">
        <v>762</v>
      </c>
      <c r="F73" s="210">
        <v>943</v>
      </c>
      <c r="G73" s="210">
        <v>939</v>
      </c>
      <c r="H73" s="210">
        <v>1339</v>
      </c>
      <c r="I73" s="210">
        <v>1341</v>
      </c>
      <c r="J73" s="210">
        <v>1575</v>
      </c>
      <c r="K73" s="210">
        <v>1509</v>
      </c>
      <c r="L73" s="210">
        <v>1421</v>
      </c>
      <c r="M73" s="210">
        <v>1370</v>
      </c>
      <c r="N73" s="284"/>
      <c r="O73" s="659" t="s">
        <v>196</v>
      </c>
      <c r="P73" s="659"/>
      <c r="Q73" s="659"/>
      <c r="R73" s="659"/>
      <c r="S73" s="659"/>
      <c r="T73" s="659"/>
      <c r="U73" s="659"/>
      <c r="V73" s="659"/>
      <c r="W73" s="186"/>
      <c r="X73" s="201"/>
      <c r="Y73" s="66"/>
      <c r="Z73" s="66"/>
    </row>
    <row r="74" spans="1:26" ht="11.1" customHeight="1">
      <c r="A74" s="181"/>
      <c r="B74" s="211">
        <v>116</v>
      </c>
      <c r="C74" s="211">
        <v>71</v>
      </c>
      <c r="D74" s="211">
        <v>82</v>
      </c>
      <c r="E74" s="211">
        <v>67</v>
      </c>
      <c r="F74" s="211">
        <v>87</v>
      </c>
      <c r="G74" s="211">
        <v>99</v>
      </c>
      <c r="H74" s="211">
        <v>104</v>
      </c>
      <c r="I74" s="211">
        <v>116</v>
      </c>
      <c r="J74" s="211">
        <v>147</v>
      </c>
      <c r="K74" s="211">
        <v>145</v>
      </c>
      <c r="L74" s="211">
        <v>99</v>
      </c>
      <c r="M74" s="211">
        <v>128</v>
      </c>
      <c r="N74" s="282"/>
      <c r="O74" s="187"/>
      <c r="P74" s="187"/>
      <c r="Q74" s="187"/>
      <c r="R74" s="187"/>
      <c r="S74" s="658" t="s">
        <v>140</v>
      </c>
      <c r="T74" s="658"/>
      <c r="U74" s="658"/>
      <c r="V74" s="658"/>
      <c r="W74" s="187"/>
      <c r="X74" s="191"/>
    </row>
    <row r="75" spans="1:26" ht="11.1" customHeight="1">
      <c r="A75" s="181"/>
      <c r="B75" s="211">
        <v>110</v>
      </c>
      <c r="C75" s="211">
        <v>103</v>
      </c>
      <c r="D75" s="211">
        <v>144</v>
      </c>
      <c r="E75" s="211">
        <v>138</v>
      </c>
      <c r="F75" s="211">
        <v>152</v>
      </c>
      <c r="G75" s="211">
        <v>124</v>
      </c>
      <c r="H75" s="211">
        <v>163</v>
      </c>
      <c r="I75" s="211">
        <v>167</v>
      </c>
      <c r="J75" s="211">
        <v>177</v>
      </c>
      <c r="K75" s="211">
        <v>155</v>
      </c>
      <c r="L75" s="211">
        <v>150</v>
      </c>
      <c r="M75" s="211">
        <v>161</v>
      </c>
      <c r="N75" s="282"/>
      <c r="O75" s="187"/>
      <c r="P75" s="187"/>
      <c r="Q75" s="187"/>
      <c r="R75" s="187"/>
      <c r="S75" s="658" t="s">
        <v>141</v>
      </c>
      <c r="T75" s="658"/>
      <c r="U75" s="658"/>
      <c r="V75" s="658"/>
      <c r="W75" s="187"/>
      <c r="X75" s="191"/>
    </row>
    <row r="76" spans="1:26" ht="11.1" customHeight="1">
      <c r="A76" s="181"/>
      <c r="B76" s="211">
        <v>94</v>
      </c>
      <c r="C76" s="211">
        <v>80</v>
      </c>
      <c r="D76" s="211">
        <v>54</v>
      </c>
      <c r="E76" s="211">
        <v>66</v>
      </c>
      <c r="F76" s="211">
        <v>83</v>
      </c>
      <c r="G76" s="211">
        <v>82</v>
      </c>
      <c r="H76" s="211">
        <v>117</v>
      </c>
      <c r="I76" s="211">
        <v>137</v>
      </c>
      <c r="J76" s="211">
        <v>155</v>
      </c>
      <c r="K76" s="211">
        <v>150</v>
      </c>
      <c r="L76" s="211">
        <v>157</v>
      </c>
      <c r="M76" s="211">
        <v>134</v>
      </c>
      <c r="N76" s="282"/>
      <c r="O76" s="187"/>
      <c r="P76" s="187"/>
      <c r="Q76" s="187"/>
      <c r="R76" s="187"/>
      <c r="S76" s="658" t="s">
        <v>145</v>
      </c>
      <c r="T76" s="658"/>
      <c r="U76" s="658"/>
      <c r="V76" s="658"/>
      <c r="W76" s="187"/>
      <c r="X76" s="191"/>
    </row>
    <row r="77" spans="1:26" ht="11.1" customHeight="1">
      <c r="A77" s="181"/>
      <c r="B77" s="211">
        <v>106</v>
      </c>
      <c r="C77" s="211">
        <v>103</v>
      </c>
      <c r="D77" s="211">
        <v>107</v>
      </c>
      <c r="E77" s="211">
        <v>89</v>
      </c>
      <c r="F77" s="211">
        <v>108</v>
      </c>
      <c r="G77" s="211">
        <v>108</v>
      </c>
      <c r="H77" s="211">
        <v>168</v>
      </c>
      <c r="I77" s="211">
        <v>168</v>
      </c>
      <c r="J77" s="211">
        <v>233</v>
      </c>
      <c r="K77" s="211">
        <v>208</v>
      </c>
      <c r="L77" s="211">
        <v>186</v>
      </c>
      <c r="M77" s="211">
        <v>182</v>
      </c>
      <c r="N77" s="282"/>
      <c r="O77" s="187"/>
      <c r="P77" s="187"/>
      <c r="Q77" s="187"/>
      <c r="R77" s="187"/>
      <c r="S77" s="658" t="s">
        <v>148</v>
      </c>
      <c r="T77" s="658"/>
      <c r="U77" s="658"/>
      <c r="V77" s="658"/>
      <c r="W77" s="187"/>
      <c r="X77" s="191"/>
    </row>
    <row r="78" spans="1:26" ht="11.1" customHeight="1">
      <c r="A78" s="181"/>
      <c r="B78" s="211">
        <v>105</v>
      </c>
      <c r="C78" s="211">
        <v>119</v>
      </c>
      <c r="D78" s="211">
        <v>87</v>
      </c>
      <c r="E78" s="211">
        <v>75</v>
      </c>
      <c r="F78" s="211">
        <v>110</v>
      </c>
      <c r="G78" s="211">
        <v>125</v>
      </c>
      <c r="H78" s="211">
        <v>201</v>
      </c>
      <c r="I78" s="211">
        <v>204</v>
      </c>
      <c r="J78" s="211">
        <v>224</v>
      </c>
      <c r="K78" s="211">
        <v>217</v>
      </c>
      <c r="L78" s="211">
        <v>201</v>
      </c>
      <c r="M78" s="211">
        <v>177</v>
      </c>
      <c r="N78" s="282"/>
      <c r="O78" s="187"/>
      <c r="P78" s="187"/>
      <c r="Q78" s="187"/>
      <c r="R78" s="187"/>
      <c r="S78" s="658" t="s">
        <v>151</v>
      </c>
      <c r="T78" s="658"/>
      <c r="U78" s="658"/>
      <c r="V78" s="658"/>
      <c r="W78" s="187"/>
      <c r="X78" s="191"/>
    </row>
    <row r="79" spans="1:26" ht="11.1" customHeight="1">
      <c r="A79" s="181"/>
      <c r="B79" s="211">
        <v>122</v>
      </c>
      <c r="C79" s="211">
        <v>96</v>
      </c>
      <c r="D79" s="211">
        <v>103</v>
      </c>
      <c r="E79" s="211">
        <v>111</v>
      </c>
      <c r="F79" s="211">
        <v>140</v>
      </c>
      <c r="G79" s="211">
        <v>141</v>
      </c>
      <c r="H79" s="211">
        <v>198</v>
      </c>
      <c r="I79" s="211">
        <v>182</v>
      </c>
      <c r="J79" s="211">
        <v>199</v>
      </c>
      <c r="K79" s="211">
        <v>190</v>
      </c>
      <c r="L79" s="211">
        <v>199</v>
      </c>
      <c r="M79" s="211">
        <v>194</v>
      </c>
      <c r="N79" s="282"/>
      <c r="O79" s="187"/>
      <c r="P79" s="187"/>
      <c r="Q79" s="187"/>
      <c r="R79" s="187"/>
      <c r="S79" s="658" t="s">
        <v>152</v>
      </c>
      <c r="T79" s="658"/>
      <c r="U79" s="658"/>
      <c r="V79" s="658"/>
      <c r="W79" s="187"/>
      <c r="X79" s="191"/>
    </row>
    <row r="80" spans="1:26" ht="11.1" customHeight="1">
      <c r="A80" s="181"/>
      <c r="B80" s="211">
        <v>127</v>
      </c>
      <c r="C80" s="211">
        <v>114</v>
      </c>
      <c r="D80" s="211">
        <v>109</v>
      </c>
      <c r="E80" s="211">
        <v>113</v>
      </c>
      <c r="F80" s="211">
        <v>126</v>
      </c>
      <c r="G80" s="211">
        <v>129</v>
      </c>
      <c r="H80" s="211">
        <v>195</v>
      </c>
      <c r="I80" s="211">
        <v>188</v>
      </c>
      <c r="J80" s="211">
        <v>231</v>
      </c>
      <c r="K80" s="211">
        <v>246</v>
      </c>
      <c r="L80" s="211">
        <v>199</v>
      </c>
      <c r="M80" s="211">
        <v>197</v>
      </c>
      <c r="N80" s="282"/>
      <c r="O80" s="187"/>
      <c r="P80" s="187"/>
      <c r="Q80" s="187"/>
      <c r="R80" s="187"/>
      <c r="S80" s="658" t="s">
        <v>170</v>
      </c>
      <c r="T80" s="658"/>
      <c r="U80" s="658"/>
      <c r="V80" s="658"/>
      <c r="W80" s="187"/>
      <c r="X80" s="191"/>
    </row>
    <row r="81" spans="1:24" ht="11.1" customHeight="1">
      <c r="A81" s="181"/>
      <c r="B81" s="211">
        <v>121</v>
      </c>
      <c r="C81" s="211">
        <v>121</v>
      </c>
      <c r="D81" s="211">
        <v>97</v>
      </c>
      <c r="E81" s="211">
        <v>103</v>
      </c>
      <c r="F81" s="211">
        <v>137</v>
      </c>
      <c r="G81" s="211">
        <v>130</v>
      </c>
      <c r="H81" s="211">
        <v>193</v>
      </c>
      <c r="I81" s="211">
        <v>177</v>
      </c>
      <c r="J81" s="211">
        <v>203</v>
      </c>
      <c r="K81" s="211">
        <v>197</v>
      </c>
      <c r="L81" s="211">
        <v>226</v>
      </c>
      <c r="M81" s="211">
        <v>189</v>
      </c>
      <c r="N81" s="282"/>
      <c r="O81" s="187"/>
      <c r="P81" s="187"/>
      <c r="Q81" s="187"/>
      <c r="R81" s="187"/>
      <c r="S81" s="658" t="s">
        <v>171</v>
      </c>
      <c r="T81" s="658"/>
      <c r="U81" s="658"/>
      <c r="V81" s="658"/>
      <c r="W81" s="187"/>
      <c r="X81" s="191"/>
    </row>
    <row r="82" spans="1:24" ht="11.1" customHeight="1">
      <c r="A82" s="181"/>
      <c r="B82" s="211">
        <v>2</v>
      </c>
      <c r="C82" s="211">
        <v>0</v>
      </c>
      <c r="D82" s="211">
        <v>0</v>
      </c>
      <c r="E82" s="211">
        <v>0</v>
      </c>
      <c r="F82" s="211">
        <v>0</v>
      </c>
      <c r="G82" s="211">
        <v>1</v>
      </c>
      <c r="H82" s="211">
        <v>0</v>
      </c>
      <c r="I82" s="211">
        <v>2</v>
      </c>
      <c r="J82" s="211">
        <v>6</v>
      </c>
      <c r="K82" s="211">
        <v>1</v>
      </c>
      <c r="L82" s="211">
        <v>4</v>
      </c>
      <c r="M82" s="211">
        <v>8</v>
      </c>
      <c r="N82" s="282"/>
      <c r="O82" s="187"/>
      <c r="P82" s="187"/>
      <c r="Q82" s="187"/>
      <c r="R82" s="187"/>
      <c r="S82" s="658" t="s">
        <v>197</v>
      </c>
      <c r="T82" s="658"/>
      <c r="U82" s="658"/>
      <c r="V82" s="658"/>
      <c r="W82" s="187"/>
      <c r="X82" s="191"/>
    </row>
    <row r="83" spans="1:24" ht="5.25" customHeight="1">
      <c r="A83" s="181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85"/>
      <c r="O83" s="190"/>
      <c r="P83" s="190"/>
      <c r="Q83" s="190"/>
      <c r="R83" s="197"/>
      <c r="S83" s="189"/>
      <c r="T83" s="189"/>
      <c r="U83" s="189"/>
      <c r="V83" s="189"/>
      <c r="W83" s="189"/>
      <c r="X83" s="181"/>
    </row>
    <row r="84" spans="1:24" ht="11.1" customHeight="1">
      <c r="A84" s="181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O84" s="187"/>
      <c r="P84" s="187"/>
      <c r="Q84" s="187"/>
      <c r="R84" s="183"/>
      <c r="S84" s="182"/>
      <c r="T84" s="182"/>
      <c r="U84" s="182"/>
      <c r="V84" s="182"/>
      <c r="W84" s="182"/>
      <c r="X84" s="181"/>
    </row>
    <row r="85" spans="1:24" ht="11.1" customHeight="1">
      <c r="A85" s="181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O85" s="187"/>
      <c r="P85" s="187"/>
      <c r="Q85" s="187"/>
      <c r="R85" s="183"/>
      <c r="S85" s="182"/>
      <c r="T85" s="182"/>
      <c r="U85" s="182"/>
      <c r="V85" s="182"/>
      <c r="W85" s="182"/>
      <c r="X85" s="181"/>
    </row>
    <row r="86" spans="1:24" ht="11.1" customHeight="1">
      <c r="A86" s="181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O86" s="187"/>
      <c r="P86" s="187"/>
      <c r="Q86" s="187"/>
      <c r="R86" s="183"/>
      <c r="S86" s="182"/>
      <c r="T86" s="182"/>
      <c r="U86" s="182"/>
      <c r="V86" s="182"/>
      <c r="W86" s="182"/>
      <c r="X86" s="181"/>
    </row>
  </sheetData>
  <mergeCells count="72">
    <mergeCell ref="S16:V16"/>
    <mergeCell ref="M1:X2"/>
    <mergeCell ref="B5:W5"/>
    <mergeCell ref="B6:W6"/>
    <mergeCell ref="B8:C8"/>
    <mergeCell ref="D8:E8"/>
    <mergeCell ref="F8:G8"/>
    <mergeCell ref="H8:I8"/>
    <mergeCell ref="J8:K8"/>
    <mergeCell ref="L8:M8"/>
    <mergeCell ref="N8:W9"/>
    <mergeCell ref="O11:V11"/>
    <mergeCell ref="S12:V12"/>
    <mergeCell ref="S13:V13"/>
    <mergeCell ref="S14:V14"/>
    <mergeCell ref="S15:V15"/>
    <mergeCell ref="S32:V32"/>
    <mergeCell ref="S17:V17"/>
    <mergeCell ref="O19:V19"/>
    <mergeCell ref="O21:V21"/>
    <mergeCell ref="S22:V22"/>
    <mergeCell ref="S23:V23"/>
    <mergeCell ref="O25:V25"/>
    <mergeCell ref="S26:V26"/>
    <mergeCell ref="S27:V27"/>
    <mergeCell ref="S28:V28"/>
    <mergeCell ref="S29:V29"/>
    <mergeCell ref="O31:V31"/>
    <mergeCell ref="S45:V45"/>
    <mergeCell ref="S33:V33"/>
    <mergeCell ref="S34:V34"/>
    <mergeCell ref="S35:V35"/>
    <mergeCell ref="S36:V36"/>
    <mergeCell ref="O38:V38"/>
    <mergeCell ref="S39:V39"/>
    <mergeCell ref="S40:V40"/>
    <mergeCell ref="S41:V41"/>
    <mergeCell ref="S42:V42"/>
    <mergeCell ref="S43:V43"/>
    <mergeCell ref="S44:V44"/>
    <mergeCell ref="S60:V60"/>
    <mergeCell ref="O47:V47"/>
    <mergeCell ref="O49:V49"/>
    <mergeCell ref="S50:V50"/>
    <mergeCell ref="S51:V51"/>
    <mergeCell ref="S52:V52"/>
    <mergeCell ref="S53:V53"/>
    <mergeCell ref="S54:V54"/>
    <mergeCell ref="S55:V55"/>
    <mergeCell ref="O57:V57"/>
    <mergeCell ref="S58:V58"/>
    <mergeCell ref="S59:V59"/>
    <mergeCell ref="S74:V74"/>
    <mergeCell ref="S61:V61"/>
    <mergeCell ref="S62:V62"/>
    <mergeCell ref="S63:V63"/>
    <mergeCell ref="O65:V65"/>
    <mergeCell ref="S66:V66"/>
    <mergeCell ref="S67:V67"/>
    <mergeCell ref="S68:V68"/>
    <mergeCell ref="S69:V69"/>
    <mergeCell ref="S70:V70"/>
    <mergeCell ref="S71:V71"/>
    <mergeCell ref="O73:V73"/>
    <mergeCell ref="S81:V81"/>
    <mergeCell ref="S82:V82"/>
    <mergeCell ref="S75:V75"/>
    <mergeCell ref="S76:V76"/>
    <mergeCell ref="S77:V77"/>
    <mergeCell ref="S78:V78"/>
    <mergeCell ref="S79:V79"/>
    <mergeCell ref="S80:V80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86"/>
  <sheetViews>
    <sheetView view="pageBreakPreview" zoomScaleNormal="100" zoomScaleSheetLayoutView="100" workbookViewId="0"/>
  </sheetViews>
  <sheetFormatPr defaultRowHeight="13.5"/>
  <cols>
    <col min="1" max="1" width="1" customWidth="1"/>
    <col min="2" max="10" width="1.625" customWidth="1"/>
    <col min="11" max="11" width="10.125" customWidth="1"/>
    <col min="12" max="20" width="1.625" customWidth="1"/>
    <col min="21" max="21" width="10.125" customWidth="1"/>
    <col min="22" max="30" width="1.625" customWidth="1"/>
    <col min="31" max="31" width="10.125" customWidth="1"/>
    <col min="32" max="40" width="1.625" customWidth="1"/>
    <col min="41" max="41" width="10.125" customWidth="1"/>
    <col min="42" max="42" width="1.625" customWidth="1"/>
    <col min="43" max="54" width="9" customWidth="1"/>
  </cols>
  <sheetData>
    <row r="1" spans="2:42" ht="13.5" customHeight="1">
      <c r="AJ1" s="470">
        <f>'12'!A1+1</f>
        <v>13</v>
      </c>
      <c r="AK1" s="470"/>
      <c r="AL1" s="470"/>
      <c r="AM1" s="470"/>
      <c r="AN1" s="470"/>
      <c r="AO1" s="470"/>
      <c r="AP1" s="470"/>
    </row>
    <row r="2" spans="2:42" ht="13.5" customHeight="1">
      <c r="AJ2" s="470"/>
      <c r="AK2" s="470"/>
      <c r="AL2" s="470"/>
      <c r="AM2" s="470"/>
      <c r="AN2" s="470"/>
      <c r="AO2" s="470"/>
      <c r="AP2" s="470"/>
    </row>
    <row r="3" spans="2:42" ht="11.1" customHeight="1"/>
    <row r="4" spans="2:42" ht="11.1" customHeight="1"/>
    <row r="5" spans="2:42" ht="18" customHeight="1">
      <c r="B5" s="471" t="s">
        <v>500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</row>
    <row r="6" spans="2:42" ht="12.95" customHeight="1">
      <c r="B6" s="349"/>
      <c r="AO6" s="348" t="s">
        <v>441</v>
      </c>
    </row>
    <row r="7" spans="2:42" ht="16.5" customHeight="1">
      <c r="B7" s="472" t="s">
        <v>126</v>
      </c>
      <c r="C7" s="473"/>
      <c r="D7" s="473"/>
      <c r="E7" s="473"/>
      <c r="F7" s="473"/>
      <c r="G7" s="473"/>
      <c r="H7" s="473"/>
      <c r="I7" s="473"/>
      <c r="J7" s="473"/>
      <c r="K7" s="347" t="s">
        <v>440</v>
      </c>
      <c r="L7" s="472" t="s">
        <v>126</v>
      </c>
      <c r="M7" s="473"/>
      <c r="N7" s="473"/>
      <c r="O7" s="473"/>
      <c r="P7" s="473"/>
      <c r="Q7" s="473"/>
      <c r="R7" s="473"/>
      <c r="S7" s="473"/>
      <c r="T7" s="473"/>
      <c r="U7" s="347" t="s">
        <v>440</v>
      </c>
      <c r="V7" s="472" t="s">
        <v>126</v>
      </c>
      <c r="W7" s="473"/>
      <c r="X7" s="473"/>
      <c r="Y7" s="473"/>
      <c r="Z7" s="473"/>
      <c r="AA7" s="473"/>
      <c r="AB7" s="473"/>
      <c r="AC7" s="473"/>
      <c r="AD7" s="473"/>
      <c r="AE7" s="347" t="s">
        <v>440</v>
      </c>
      <c r="AF7" s="472" t="s">
        <v>126</v>
      </c>
      <c r="AG7" s="473"/>
      <c r="AH7" s="473"/>
      <c r="AI7" s="473"/>
      <c r="AJ7" s="473"/>
      <c r="AK7" s="473"/>
      <c r="AL7" s="473"/>
      <c r="AM7" s="473"/>
      <c r="AN7" s="473"/>
      <c r="AO7" s="338" t="s">
        <v>440</v>
      </c>
    </row>
    <row r="8" spans="2:42">
      <c r="J8" s="273"/>
      <c r="K8" s="448" t="s">
        <v>561</v>
      </c>
      <c r="L8" s="272"/>
      <c r="T8" s="273"/>
      <c r="U8" s="448" t="s">
        <v>561</v>
      </c>
      <c r="V8" s="13"/>
      <c r="AD8" s="273"/>
      <c r="AE8" s="448" t="s">
        <v>561</v>
      </c>
      <c r="AF8" s="13"/>
      <c r="AN8" s="273"/>
      <c r="AO8" s="449" t="s">
        <v>561</v>
      </c>
    </row>
    <row r="9" spans="2:42" ht="4.5" customHeight="1">
      <c r="J9" s="274"/>
      <c r="K9" s="9"/>
      <c r="L9" s="13"/>
      <c r="T9" s="274"/>
      <c r="U9" s="9"/>
      <c r="V9" s="13"/>
      <c r="AD9" s="274"/>
      <c r="AE9" s="9"/>
      <c r="AF9" s="13"/>
      <c r="AN9" s="274"/>
      <c r="AO9" s="13"/>
    </row>
    <row r="10" spans="2:42" ht="10.35" customHeight="1">
      <c r="C10" s="474" t="s">
        <v>138</v>
      </c>
      <c r="D10" s="474"/>
      <c r="E10" s="474"/>
      <c r="F10" s="474"/>
      <c r="G10" s="474"/>
      <c r="H10" s="474"/>
      <c r="I10" s="474"/>
      <c r="J10" s="418"/>
      <c r="K10" s="419">
        <v>48.160000000000004</v>
      </c>
      <c r="L10" s="13"/>
      <c r="T10" s="274"/>
      <c r="U10" s="9"/>
      <c r="V10" s="13"/>
      <c r="AD10" s="274"/>
      <c r="AE10" s="9"/>
      <c r="AF10" s="13"/>
      <c r="AN10" s="274"/>
      <c r="AO10" s="13"/>
    </row>
    <row r="11" spans="2:42" ht="10.35" customHeight="1">
      <c r="J11" s="274"/>
      <c r="K11" s="9"/>
      <c r="L11" s="13"/>
      <c r="T11" s="274"/>
      <c r="U11" s="9"/>
      <c r="V11" s="13"/>
      <c r="AD11" s="274"/>
      <c r="AE11" s="9"/>
      <c r="AF11" s="13"/>
      <c r="AN11" s="274"/>
      <c r="AO11" s="13"/>
    </row>
    <row r="12" spans="2:42" ht="10.35" customHeight="1">
      <c r="C12" s="469" t="s">
        <v>139</v>
      </c>
      <c r="D12" s="469"/>
      <c r="E12" s="469"/>
      <c r="F12" s="469"/>
      <c r="G12" s="469"/>
      <c r="H12" s="469"/>
      <c r="I12" s="469"/>
      <c r="J12" s="274"/>
      <c r="K12" s="344">
        <v>0.41200000000000003</v>
      </c>
      <c r="L12" s="13"/>
      <c r="M12" s="469" t="s">
        <v>162</v>
      </c>
      <c r="N12" s="469"/>
      <c r="O12" s="469"/>
      <c r="P12" s="469"/>
      <c r="Q12" s="469"/>
      <c r="R12" s="469"/>
      <c r="S12" s="469"/>
      <c r="T12" s="274"/>
      <c r="U12" s="344">
        <v>1.071</v>
      </c>
      <c r="V12" s="13"/>
      <c r="W12" s="469" t="s">
        <v>174</v>
      </c>
      <c r="X12" s="469"/>
      <c r="Y12" s="469"/>
      <c r="Z12" s="469"/>
      <c r="AA12" s="469"/>
      <c r="AB12" s="469"/>
      <c r="AC12" s="469"/>
      <c r="AD12" s="274"/>
      <c r="AE12" s="344">
        <v>0.77100000000000002</v>
      </c>
      <c r="AF12" s="13"/>
      <c r="AG12" s="469" t="s">
        <v>186</v>
      </c>
      <c r="AH12" s="469"/>
      <c r="AI12" s="469"/>
      <c r="AJ12" s="469"/>
      <c r="AK12" s="469"/>
      <c r="AL12" s="469"/>
      <c r="AM12" s="469"/>
      <c r="AN12" s="274"/>
      <c r="AO12" s="346">
        <v>1.167</v>
      </c>
    </row>
    <row r="13" spans="2:42" ht="10.35" customHeight="1">
      <c r="F13" s="467" t="s">
        <v>140</v>
      </c>
      <c r="G13" s="467"/>
      <c r="H13" s="467"/>
      <c r="I13" s="467"/>
      <c r="J13" s="274"/>
      <c r="K13" s="341">
        <v>0.219</v>
      </c>
      <c r="L13" s="13"/>
      <c r="P13" s="467" t="s">
        <v>140</v>
      </c>
      <c r="Q13" s="467"/>
      <c r="R13" s="467"/>
      <c r="S13" s="467"/>
      <c r="T13" s="274"/>
      <c r="U13" s="341">
        <v>0.20699999999999999</v>
      </c>
      <c r="V13" s="13"/>
      <c r="Z13" s="467" t="s">
        <v>140</v>
      </c>
      <c r="AA13" s="467"/>
      <c r="AB13" s="467"/>
      <c r="AC13" s="467"/>
      <c r="AD13" s="274"/>
      <c r="AE13" s="341">
        <v>0.246</v>
      </c>
      <c r="AF13" s="13"/>
      <c r="AJ13" s="467" t="s">
        <v>140</v>
      </c>
      <c r="AK13" s="467"/>
      <c r="AL13" s="467"/>
      <c r="AM13" s="467"/>
      <c r="AN13" s="274"/>
      <c r="AO13" s="342">
        <v>0.16600000000000001</v>
      </c>
    </row>
    <row r="14" spans="2:42" ht="10.35" customHeight="1">
      <c r="F14" s="467" t="s">
        <v>141</v>
      </c>
      <c r="G14" s="467"/>
      <c r="H14" s="467"/>
      <c r="I14" s="467"/>
      <c r="J14" s="274"/>
      <c r="K14" s="341">
        <v>0.193</v>
      </c>
      <c r="L14" s="13"/>
      <c r="P14" s="467" t="s">
        <v>141</v>
      </c>
      <c r="Q14" s="467"/>
      <c r="R14" s="467"/>
      <c r="S14" s="467"/>
      <c r="T14" s="274"/>
      <c r="U14" s="341">
        <v>0.184</v>
      </c>
      <c r="V14" s="13"/>
      <c r="Z14" s="467" t="s">
        <v>141</v>
      </c>
      <c r="AA14" s="467"/>
      <c r="AB14" s="467"/>
      <c r="AC14" s="467"/>
      <c r="AD14" s="274"/>
      <c r="AE14" s="341">
        <v>0.29599999999999999</v>
      </c>
      <c r="AF14" s="13"/>
      <c r="AJ14" s="467" t="s">
        <v>141</v>
      </c>
      <c r="AK14" s="467"/>
      <c r="AL14" s="467"/>
      <c r="AM14" s="467"/>
      <c r="AN14" s="274"/>
      <c r="AO14" s="342">
        <v>0.214</v>
      </c>
    </row>
    <row r="15" spans="2:42" ht="10.35" customHeight="1">
      <c r="J15" s="274"/>
      <c r="K15" s="9"/>
      <c r="L15" s="13"/>
      <c r="P15" s="467" t="s">
        <v>145</v>
      </c>
      <c r="Q15" s="467"/>
      <c r="R15" s="467"/>
      <c r="S15" s="467"/>
      <c r="T15" s="274"/>
      <c r="U15" s="341">
        <v>0.26700000000000002</v>
      </c>
      <c r="V15" s="13"/>
      <c r="Z15" s="467" t="s">
        <v>145</v>
      </c>
      <c r="AA15" s="467"/>
      <c r="AB15" s="467"/>
      <c r="AC15" s="467"/>
      <c r="AD15" s="274"/>
      <c r="AE15" s="341">
        <v>0.22900000000000001</v>
      </c>
      <c r="AF15" s="13"/>
      <c r="AJ15" s="467" t="s">
        <v>145</v>
      </c>
      <c r="AK15" s="467"/>
      <c r="AL15" s="467"/>
      <c r="AM15" s="467"/>
      <c r="AN15" s="274"/>
      <c r="AO15" s="342">
        <v>0.17299999999999999</v>
      </c>
    </row>
    <row r="16" spans="2:42" ht="10.35" customHeight="1">
      <c r="C16" s="469" t="s">
        <v>439</v>
      </c>
      <c r="D16" s="469"/>
      <c r="E16" s="469"/>
      <c r="F16" s="469"/>
      <c r="G16" s="469"/>
      <c r="H16" s="469"/>
      <c r="I16" s="469"/>
      <c r="J16" s="274"/>
      <c r="K16" s="344">
        <v>0.51800000000000002</v>
      </c>
      <c r="L16" s="13"/>
      <c r="P16" s="467" t="s">
        <v>148</v>
      </c>
      <c r="Q16" s="467"/>
      <c r="R16" s="467"/>
      <c r="S16" s="467"/>
      <c r="T16" s="274"/>
      <c r="U16" s="341">
        <v>0.26700000000000002</v>
      </c>
      <c r="V16" s="13"/>
      <c r="AD16" s="274"/>
      <c r="AE16" s="9"/>
      <c r="AF16" s="13"/>
      <c r="AJ16" s="467" t="s">
        <v>148</v>
      </c>
      <c r="AK16" s="467"/>
      <c r="AL16" s="467"/>
      <c r="AM16" s="467"/>
      <c r="AN16" s="274"/>
      <c r="AO16" s="342">
        <v>0.22500000000000001</v>
      </c>
    </row>
    <row r="17" spans="3:41" ht="10.35" customHeight="1">
      <c r="F17" s="467" t="s">
        <v>140</v>
      </c>
      <c r="G17" s="467"/>
      <c r="H17" s="467"/>
      <c r="I17" s="467"/>
      <c r="J17" s="274"/>
      <c r="K17" s="341">
        <v>0.248</v>
      </c>
      <c r="L17" s="13"/>
      <c r="P17" s="467" t="s">
        <v>151</v>
      </c>
      <c r="Q17" s="467"/>
      <c r="R17" s="467"/>
      <c r="S17" s="467"/>
      <c r="T17" s="274"/>
      <c r="U17" s="341">
        <v>0.14599999999999999</v>
      </c>
      <c r="V17" s="13"/>
      <c r="W17" s="469" t="s">
        <v>175</v>
      </c>
      <c r="X17" s="469"/>
      <c r="Y17" s="469"/>
      <c r="Z17" s="469"/>
      <c r="AA17" s="469"/>
      <c r="AB17" s="469"/>
      <c r="AC17" s="469"/>
      <c r="AD17" s="274"/>
      <c r="AE17" s="344">
        <v>1.1830000000000001</v>
      </c>
      <c r="AF17" s="13"/>
      <c r="AJ17" s="467" t="s">
        <v>151</v>
      </c>
      <c r="AK17" s="467"/>
      <c r="AL17" s="467"/>
      <c r="AM17" s="467"/>
      <c r="AN17" s="274"/>
      <c r="AO17" s="342">
        <v>0.159</v>
      </c>
    </row>
    <row r="18" spans="3:41" ht="10.35" customHeight="1">
      <c r="F18" s="467" t="s">
        <v>141</v>
      </c>
      <c r="G18" s="467"/>
      <c r="H18" s="467"/>
      <c r="I18" s="467"/>
      <c r="J18" s="274"/>
      <c r="K18" s="341">
        <v>0.27</v>
      </c>
      <c r="L18" s="13"/>
      <c r="T18" s="274"/>
      <c r="U18" s="9"/>
      <c r="V18" s="13"/>
      <c r="Z18" s="467" t="s">
        <v>140</v>
      </c>
      <c r="AA18" s="467"/>
      <c r="AB18" s="467"/>
      <c r="AC18" s="467"/>
      <c r="AD18" s="274"/>
      <c r="AE18" s="341">
        <v>0.24399999999999999</v>
      </c>
      <c r="AF18" s="13"/>
      <c r="AJ18" s="467" t="s">
        <v>152</v>
      </c>
      <c r="AK18" s="467"/>
      <c r="AL18" s="467"/>
      <c r="AM18" s="467"/>
      <c r="AN18" s="274"/>
      <c r="AO18" s="342">
        <v>0.23</v>
      </c>
    </row>
    <row r="19" spans="3:41" ht="10.35" customHeight="1">
      <c r="J19" s="274"/>
      <c r="K19" s="9"/>
      <c r="L19" s="13"/>
      <c r="M19" s="469" t="s">
        <v>163</v>
      </c>
      <c r="N19" s="469"/>
      <c r="O19" s="469"/>
      <c r="P19" s="469"/>
      <c r="Q19" s="469"/>
      <c r="R19" s="469"/>
      <c r="S19" s="469"/>
      <c r="T19" s="274"/>
      <c r="U19" s="344">
        <v>0.35299999999999998</v>
      </c>
      <c r="V19" s="13"/>
      <c r="Z19" s="467" t="s">
        <v>141</v>
      </c>
      <c r="AA19" s="467"/>
      <c r="AB19" s="467"/>
      <c r="AC19" s="467"/>
      <c r="AD19" s="274"/>
      <c r="AE19" s="341">
        <v>0.29399999999999998</v>
      </c>
      <c r="AF19" s="13"/>
      <c r="AN19" s="274"/>
      <c r="AO19" s="13"/>
    </row>
    <row r="20" spans="3:41" ht="10.35" customHeight="1">
      <c r="C20" s="469" t="s">
        <v>143</v>
      </c>
      <c r="D20" s="469"/>
      <c r="E20" s="469"/>
      <c r="F20" s="469"/>
      <c r="G20" s="469"/>
      <c r="H20" s="469"/>
      <c r="I20" s="469"/>
      <c r="J20" s="274"/>
      <c r="K20" s="344">
        <v>0.16700000000000001</v>
      </c>
      <c r="L20" s="13"/>
      <c r="P20" s="467" t="s">
        <v>140</v>
      </c>
      <c r="Q20" s="467"/>
      <c r="R20" s="467"/>
      <c r="S20" s="467"/>
      <c r="T20" s="274"/>
      <c r="U20" s="341">
        <v>0.20100000000000001</v>
      </c>
      <c r="V20" s="13"/>
      <c r="Z20" s="467" t="s">
        <v>145</v>
      </c>
      <c r="AA20" s="467"/>
      <c r="AB20" s="467"/>
      <c r="AC20" s="467"/>
      <c r="AD20" s="274"/>
      <c r="AE20" s="341">
        <v>0.311</v>
      </c>
      <c r="AF20" s="13"/>
      <c r="AG20" s="469" t="s">
        <v>187</v>
      </c>
      <c r="AH20" s="469"/>
      <c r="AI20" s="469"/>
      <c r="AJ20" s="469"/>
      <c r="AK20" s="469"/>
      <c r="AL20" s="469"/>
      <c r="AM20" s="469"/>
      <c r="AN20" s="274"/>
      <c r="AO20" s="346">
        <v>0.35799999999999998</v>
      </c>
    </row>
    <row r="21" spans="3:41" ht="10.35" customHeight="1">
      <c r="J21" s="274"/>
      <c r="K21" s="9"/>
      <c r="L21" s="13"/>
      <c r="P21" s="467" t="s">
        <v>141</v>
      </c>
      <c r="Q21" s="467"/>
      <c r="R21" s="467"/>
      <c r="S21" s="467"/>
      <c r="T21" s="274"/>
      <c r="U21" s="341">
        <v>0.152</v>
      </c>
      <c r="V21" s="13"/>
      <c r="Z21" s="467" t="s">
        <v>148</v>
      </c>
      <c r="AA21" s="467"/>
      <c r="AB21" s="467"/>
      <c r="AC21" s="467"/>
      <c r="AD21" s="274"/>
      <c r="AE21" s="341">
        <v>0.33400000000000002</v>
      </c>
      <c r="AF21" s="13"/>
      <c r="AN21" s="274"/>
      <c r="AO21" s="13"/>
    </row>
    <row r="22" spans="3:41" ht="10.35" customHeight="1">
      <c r="C22" s="469" t="s">
        <v>144</v>
      </c>
      <c r="D22" s="469"/>
      <c r="E22" s="469"/>
      <c r="F22" s="469"/>
      <c r="G22" s="469"/>
      <c r="H22" s="469"/>
      <c r="I22" s="469"/>
      <c r="J22" s="274"/>
      <c r="K22" s="344">
        <v>0.46599999999999997</v>
      </c>
      <c r="L22" s="13"/>
      <c r="T22" s="274"/>
      <c r="U22" s="9"/>
      <c r="V22" s="13"/>
      <c r="AD22" s="274"/>
      <c r="AE22" s="9"/>
      <c r="AF22" s="13"/>
      <c r="AG22" s="469" t="s">
        <v>188</v>
      </c>
      <c r="AH22" s="469"/>
      <c r="AI22" s="469"/>
      <c r="AJ22" s="469"/>
      <c r="AK22" s="469"/>
      <c r="AL22" s="469"/>
      <c r="AM22" s="469"/>
      <c r="AN22" s="274"/>
      <c r="AO22" s="346">
        <v>0.31900000000000001</v>
      </c>
    </row>
    <row r="23" spans="3:41" ht="10.35" customHeight="1">
      <c r="F23" s="467" t="s">
        <v>140</v>
      </c>
      <c r="G23" s="467"/>
      <c r="H23" s="467"/>
      <c r="I23" s="467"/>
      <c r="J23" s="274"/>
      <c r="K23" s="341">
        <v>7.0999999999999994E-2</v>
      </c>
      <c r="L23" s="13"/>
      <c r="M23" s="469" t="s">
        <v>164</v>
      </c>
      <c r="N23" s="469"/>
      <c r="O23" s="469"/>
      <c r="P23" s="469"/>
      <c r="Q23" s="469"/>
      <c r="R23" s="469"/>
      <c r="S23" s="469"/>
      <c r="T23" s="274"/>
      <c r="U23" s="344">
        <v>0.78300000000000003</v>
      </c>
      <c r="V23" s="13"/>
      <c r="W23" s="469" t="s">
        <v>176</v>
      </c>
      <c r="X23" s="469"/>
      <c r="Y23" s="469"/>
      <c r="Z23" s="469"/>
      <c r="AA23" s="469"/>
      <c r="AB23" s="469"/>
      <c r="AC23" s="469"/>
      <c r="AD23" s="274"/>
      <c r="AE23" s="344">
        <v>0.96100000000000008</v>
      </c>
      <c r="AF23" s="13"/>
      <c r="AJ23" s="467" t="s">
        <v>140</v>
      </c>
      <c r="AK23" s="467"/>
      <c r="AL23" s="467"/>
      <c r="AM23" s="467"/>
      <c r="AN23" s="274"/>
      <c r="AO23" s="342">
        <v>0.223</v>
      </c>
    </row>
    <row r="24" spans="3:41" ht="10.35" customHeight="1">
      <c r="F24" s="467" t="s">
        <v>141</v>
      </c>
      <c r="G24" s="467"/>
      <c r="H24" s="467"/>
      <c r="I24" s="467"/>
      <c r="J24" s="274"/>
      <c r="K24" s="341">
        <v>0.23</v>
      </c>
      <c r="L24" s="13"/>
      <c r="P24" s="467" t="s">
        <v>140</v>
      </c>
      <c r="Q24" s="467"/>
      <c r="R24" s="467"/>
      <c r="S24" s="467"/>
      <c r="T24" s="274"/>
      <c r="U24" s="341">
        <v>0.14899999999999999</v>
      </c>
      <c r="V24" s="13"/>
      <c r="Z24" s="467" t="s">
        <v>140</v>
      </c>
      <c r="AA24" s="467"/>
      <c r="AB24" s="467"/>
      <c r="AC24" s="467"/>
      <c r="AD24" s="274"/>
      <c r="AE24" s="341">
        <v>0.16800000000000001</v>
      </c>
      <c r="AF24" s="13"/>
      <c r="AJ24" s="467" t="s">
        <v>141</v>
      </c>
      <c r="AK24" s="467"/>
      <c r="AL24" s="467"/>
      <c r="AM24" s="467"/>
      <c r="AN24" s="274"/>
      <c r="AO24" s="342">
        <v>9.6000000000000002E-2</v>
      </c>
    </row>
    <row r="25" spans="3:41" ht="10.35" customHeight="1">
      <c r="F25" s="467" t="s">
        <v>145</v>
      </c>
      <c r="G25" s="467"/>
      <c r="H25" s="467"/>
      <c r="I25" s="467"/>
      <c r="J25" s="274"/>
      <c r="K25" s="341">
        <v>0.16500000000000001</v>
      </c>
      <c r="L25" s="13"/>
      <c r="P25" s="467" t="s">
        <v>141</v>
      </c>
      <c r="Q25" s="467"/>
      <c r="R25" s="467"/>
      <c r="S25" s="467"/>
      <c r="T25" s="274"/>
      <c r="U25" s="341">
        <v>0.161</v>
      </c>
      <c r="V25" s="13"/>
      <c r="Z25" s="467" t="s">
        <v>141</v>
      </c>
      <c r="AA25" s="467"/>
      <c r="AB25" s="467"/>
      <c r="AC25" s="467"/>
      <c r="AD25" s="274"/>
      <c r="AE25" s="341">
        <v>0.23200000000000001</v>
      </c>
      <c r="AF25" s="13"/>
      <c r="AN25" s="274"/>
      <c r="AO25" s="13"/>
    </row>
    <row r="26" spans="3:41" ht="10.35" customHeight="1">
      <c r="J26" s="274"/>
      <c r="K26" s="9"/>
      <c r="L26" s="13"/>
      <c r="P26" s="467" t="s">
        <v>145</v>
      </c>
      <c r="Q26" s="467"/>
      <c r="R26" s="467"/>
      <c r="S26" s="467"/>
      <c r="T26" s="274"/>
      <c r="U26" s="341">
        <v>0.23200000000000001</v>
      </c>
      <c r="V26" s="13"/>
      <c r="Z26" s="467" t="s">
        <v>145</v>
      </c>
      <c r="AA26" s="467"/>
      <c r="AB26" s="467"/>
      <c r="AC26" s="467"/>
      <c r="AD26" s="274"/>
      <c r="AE26" s="341">
        <v>0.25700000000000001</v>
      </c>
      <c r="AF26" s="13"/>
      <c r="AG26" s="469" t="s">
        <v>438</v>
      </c>
      <c r="AH26" s="469"/>
      <c r="AI26" s="469"/>
      <c r="AJ26" s="469"/>
      <c r="AK26" s="469"/>
      <c r="AL26" s="469"/>
      <c r="AM26" s="469"/>
      <c r="AN26" s="274"/>
      <c r="AO26" s="346">
        <v>1.05</v>
      </c>
    </row>
    <row r="27" spans="3:41" ht="10.35" customHeight="1">
      <c r="C27" s="469" t="s">
        <v>437</v>
      </c>
      <c r="D27" s="469"/>
      <c r="E27" s="469"/>
      <c r="F27" s="469"/>
      <c r="G27" s="469"/>
      <c r="H27" s="469"/>
      <c r="I27" s="469"/>
      <c r="J27" s="274"/>
      <c r="K27" s="344">
        <v>0.313</v>
      </c>
      <c r="L27" s="13"/>
      <c r="P27" s="467" t="s">
        <v>148</v>
      </c>
      <c r="Q27" s="467"/>
      <c r="R27" s="467"/>
      <c r="S27" s="467"/>
      <c r="T27" s="274"/>
      <c r="U27" s="341">
        <v>0.24099999999999999</v>
      </c>
      <c r="V27" s="13"/>
      <c r="Z27" s="467" t="s">
        <v>148</v>
      </c>
      <c r="AA27" s="467"/>
      <c r="AB27" s="467"/>
      <c r="AC27" s="467"/>
      <c r="AD27" s="274"/>
      <c r="AE27" s="341">
        <v>0.30399999999999999</v>
      </c>
      <c r="AF27" s="13"/>
      <c r="AJ27" s="467" t="s">
        <v>140</v>
      </c>
      <c r="AK27" s="467"/>
      <c r="AL27" s="467"/>
      <c r="AM27" s="467"/>
      <c r="AN27" s="274"/>
      <c r="AO27" s="342">
        <v>0.17299999999999999</v>
      </c>
    </row>
    <row r="28" spans="3:41" ht="10.35" customHeight="1">
      <c r="F28" s="467" t="s">
        <v>140</v>
      </c>
      <c r="G28" s="467"/>
      <c r="H28" s="467"/>
      <c r="I28" s="467"/>
      <c r="J28" s="274"/>
      <c r="K28" s="341">
        <v>0.17499999999999999</v>
      </c>
      <c r="L28" s="13"/>
      <c r="T28" s="274"/>
      <c r="U28" s="9"/>
      <c r="V28" s="13"/>
      <c r="AD28" s="274"/>
      <c r="AE28" s="9"/>
      <c r="AF28" s="13"/>
      <c r="AJ28" s="467" t="s">
        <v>141</v>
      </c>
      <c r="AK28" s="467"/>
      <c r="AL28" s="467"/>
      <c r="AM28" s="467"/>
      <c r="AN28" s="274"/>
      <c r="AO28" s="342">
        <v>0.27800000000000002</v>
      </c>
    </row>
    <row r="29" spans="3:41" ht="10.35" customHeight="1">
      <c r="F29" s="467" t="s">
        <v>141</v>
      </c>
      <c r="G29" s="467"/>
      <c r="H29" s="467"/>
      <c r="I29" s="467"/>
      <c r="J29" s="274"/>
      <c r="K29" s="341">
        <v>0.13800000000000001</v>
      </c>
      <c r="L29" s="13"/>
      <c r="M29" s="469" t="s">
        <v>165</v>
      </c>
      <c r="N29" s="469"/>
      <c r="O29" s="469"/>
      <c r="P29" s="469"/>
      <c r="Q29" s="469"/>
      <c r="R29" s="469"/>
      <c r="S29" s="469"/>
      <c r="T29" s="274"/>
      <c r="U29" s="344">
        <v>0.72600000000000009</v>
      </c>
      <c r="V29" s="13"/>
      <c r="W29" s="469" t="s">
        <v>177</v>
      </c>
      <c r="X29" s="469"/>
      <c r="Y29" s="469"/>
      <c r="Z29" s="469"/>
      <c r="AA29" s="469"/>
      <c r="AB29" s="469"/>
      <c r="AC29" s="469"/>
      <c r="AD29" s="274"/>
      <c r="AE29" s="344">
        <v>0.92900000000000005</v>
      </c>
      <c r="AF29" s="13"/>
      <c r="AJ29" s="467" t="s">
        <v>145</v>
      </c>
      <c r="AK29" s="467"/>
      <c r="AL29" s="467"/>
      <c r="AM29" s="467"/>
      <c r="AN29" s="274"/>
      <c r="AO29" s="342">
        <v>0.27200000000000002</v>
      </c>
    </row>
    <row r="30" spans="3:41" ht="10.35" customHeight="1">
      <c r="J30" s="274"/>
      <c r="K30" s="9"/>
      <c r="L30" s="13"/>
      <c r="P30" s="467" t="s">
        <v>140</v>
      </c>
      <c r="Q30" s="467"/>
      <c r="R30" s="467"/>
      <c r="S30" s="467"/>
      <c r="T30" s="274"/>
      <c r="U30" s="341">
        <v>0.19800000000000001</v>
      </c>
      <c r="V30" s="13"/>
      <c r="Z30" s="467" t="s">
        <v>140</v>
      </c>
      <c r="AA30" s="467"/>
      <c r="AB30" s="467"/>
      <c r="AC30" s="467"/>
      <c r="AD30" s="274"/>
      <c r="AE30" s="341">
        <v>0.17399999999999999</v>
      </c>
      <c r="AF30" s="13"/>
      <c r="AJ30" s="467" t="s">
        <v>148</v>
      </c>
      <c r="AK30" s="467"/>
      <c r="AL30" s="467"/>
      <c r="AM30" s="467"/>
      <c r="AN30" s="274"/>
      <c r="AO30" s="342">
        <v>0.32700000000000001</v>
      </c>
    </row>
    <row r="31" spans="3:41" ht="10.35" customHeight="1">
      <c r="C31" s="469" t="s">
        <v>436</v>
      </c>
      <c r="D31" s="469"/>
      <c r="E31" s="469"/>
      <c r="F31" s="469"/>
      <c r="G31" s="469"/>
      <c r="H31" s="469"/>
      <c r="I31" s="469"/>
      <c r="J31" s="274"/>
      <c r="K31" s="344">
        <v>0.54</v>
      </c>
      <c r="L31" s="13"/>
      <c r="P31" s="467" t="s">
        <v>141</v>
      </c>
      <c r="Q31" s="467"/>
      <c r="R31" s="467"/>
      <c r="S31" s="467"/>
      <c r="T31" s="274"/>
      <c r="U31" s="341">
        <v>0.158</v>
      </c>
      <c r="V31" s="13"/>
      <c r="Z31" s="467" t="s">
        <v>141</v>
      </c>
      <c r="AA31" s="467"/>
      <c r="AB31" s="467"/>
      <c r="AC31" s="467"/>
      <c r="AD31" s="274"/>
      <c r="AE31" s="341">
        <v>0.17100000000000001</v>
      </c>
      <c r="AF31" s="13"/>
      <c r="AN31" s="274"/>
      <c r="AO31" s="13"/>
    </row>
    <row r="32" spans="3:41" ht="10.35" customHeight="1">
      <c r="F32" s="467" t="s">
        <v>140</v>
      </c>
      <c r="G32" s="467"/>
      <c r="H32" s="467"/>
      <c r="I32" s="467"/>
      <c r="J32" s="274"/>
      <c r="K32" s="341">
        <v>0.13500000000000001</v>
      </c>
      <c r="L32" s="13"/>
      <c r="P32" s="467" t="s">
        <v>145</v>
      </c>
      <c r="Q32" s="467"/>
      <c r="R32" s="467"/>
      <c r="S32" s="467"/>
      <c r="T32" s="274"/>
      <c r="U32" s="341">
        <v>0.2</v>
      </c>
      <c r="V32" s="13"/>
      <c r="Z32" s="467" t="s">
        <v>145</v>
      </c>
      <c r="AA32" s="467"/>
      <c r="AB32" s="467"/>
      <c r="AC32" s="467"/>
      <c r="AD32" s="274"/>
      <c r="AE32" s="341">
        <v>0.189</v>
      </c>
      <c r="AF32" s="13"/>
      <c r="AG32" s="469" t="s">
        <v>190</v>
      </c>
      <c r="AH32" s="469"/>
      <c r="AI32" s="469"/>
      <c r="AJ32" s="469"/>
      <c r="AK32" s="469"/>
      <c r="AL32" s="469"/>
      <c r="AM32" s="469"/>
      <c r="AN32" s="274"/>
      <c r="AO32" s="346">
        <v>1.3459999999999999</v>
      </c>
    </row>
    <row r="33" spans="3:41" ht="10.35" customHeight="1">
      <c r="F33" s="467" t="s">
        <v>141</v>
      </c>
      <c r="G33" s="467"/>
      <c r="H33" s="467"/>
      <c r="I33" s="467"/>
      <c r="J33" s="274"/>
      <c r="K33" s="341">
        <v>0.155</v>
      </c>
      <c r="L33" s="13"/>
      <c r="P33" s="467" t="s">
        <v>148</v>
      </c>
      <c r="Q33" s="467"/>
      <c r="R33" s="467"/>
      <c r="S33" s="467"/>
      <c r="T33" s="274"/>
      <c r="U33" s="341">
        <v>0.17</v>
      </c>
      <c r="V33" s="13"/>
      <c r="Z33" s="467" t="s">
        <v>148</v>
      </c>
      <c r="AA33" s="467"/>
      <c r="AB33" s="467"/>
      <c r="AC33" s="467"/>
      <c r="AD33" s="274"/>
      <c r="AE33" s="341">
        <v>0.20200000000000001</v>
      </c>
      <c r="AF33" s="13"/>
      <c r="AJ33" s="467" t="s">
        <v>140</v>
      </c>
      <c r="AK33" s="467"/>
      <c r="AL33" s="467"/>
      <c r="AM33" s="467"/>
      <c r="AN33" s="274"/>
      <c r="AO33" s="342">
        <v>0.14199999999999999</v>
      </c>
    </row>
    <row r="34" spans="3:41" ht="10.35" customHeight="1">
      <c r="F34" s="467" t="s">
        <v>145</v>
      </c>
      <c r="G34" s="467"/>
      <c r="H34" s="467"/>
      <c r="I34" s="467"/>
      <c r="J34" s="274"/>
      <c r="K34" s="341">
        <v>0.14699999999999999</v>
      </c>
      <c r="L34" s="13"/>
      <c r="T34" s="274"/>
      <c r="U34" s="9"/>
      <c r="V34" s="13"/>
      <c r="Z34" s="467" t="s">
        <v>151</v>
      </c>
      <c r="AA34" s="467"/>
      <c r="AB34" s="467"/>
      <c r="AC34" s="467"/>
      <c r="AD34" s="274"/>
      <c r="AE34" s="341">
        <v>0.193</v>
      </c>
      <c r="AF34" s="13"/>
      <c r="AJ34" s="467" t="s">
        <v>141</v>
      </c>
      <c r="AK34" s="467"/>
      <c r="AL34" s="467"/>
      <c r="AM34" s="467"/>
      <c r="AN34" s="274"/>
      <c r="AO34" s="342">
        <v>0.20599999999999999</v>
      </c>
    </row>
    <row r="35" spans="3:41" ht="10.35" customHeight="1">
      <c r="F35" s="467" t="s">
        <v>148</v>
      </c>
      <c r="G35" s="467"/>
      <c r="H35" s="467"/>
      <c r="I35" s="467"/>
      <c r="J35" s="274"/>
      <c r="K35" s="341">
        <v>0.10299999999999999</v>
      </c>
      <c r="L35" s="13"/>
      <c r="M35" s="469" t="s">
        <v>166</v>
      </c>
      <c r="N35" s="469"/>
      <c r="O35" s="469"/>
      <c r="P35" s="469"/>
      <c r="Q35" s="469"/>
      <c r="R35" s="469"/>
      <c r="S35" s="469"/>
      <c r="T35" s="274"/>
      <c r="U35" s="344">
        <v>1.1880000000000002</v>
      </c>
      <c r="V35" s="13"/>
      <c r="AD35" s="274"/>
      <c r="AE35" s="9"/>
      <c r="AF35" s="13"/>
      <c r="AJ35" s="467" t="s">
        <v>145</v>
      </c>
      <c r="AK35" s="467"/>
      <c r="AL35" s="467"/>
      <c r="AM35" s="467"/>
      <c r="AN35" s="274"/>
      <c r="AO35" s="342">
        <v>0.36199999999999999</v>
      </c>
    </row>
    <row r="36" spans="3:41" ht="10.35" customHeight="1">
      <c r="J36" s="274"/>
      <c r="K36" s="9"/>
      <c r="L36" s="13"/>
      <c r="P36" s="467" t="s">
        <v>140</v>
      </c>
      <c r="Q36" s="467"/>
      <c r="R36" s="467"/>
      <c r="S36" s="467"/>
      <c r="T36" s="274"/>
      <c r="U36" s="341">
        <v>0.32900000000000001</v>
      </c>
      <c r="V36" s="13"/>
      <c r="W36" s="469" t="s">
        <v>178</v>
      </c>
      <c r="X36" s="469"/>
      <c r="Y36" s="469"/>
      <c r="Z36" s="469"/>
      <c r="AA36" s="469"/>
      <c r="AB36" s="469"/>
      <c r="AC36" s="469"/>
      <c r="AD36" s="274"/>
      <c r="AE36" s="344">
        <v>0.92500000000000004</v>
      </c>
      <c r="AF36" s="13"/>
      <c r="AJ36" s="467" t="s">
        <v>148</v>
      </c>
      <c r="AK36" s="467"/>
      <c r="AL36" s="467"/>
      <c r="AM36" s="467"/>
      <c r="AN36" s="274"/>
      <c r="AO36" s="342">
        <v>0.35299999999999998</v>
      </c>
    </row>
    <row r="37" spans="3:41" ht="10.35" customHeight="1">
      <c r="C37" s="469" t="s">
        <v>435</v>
      </c>
      <c r="D37" s="469"/>
      <c r="E37" s="469"/>
      <c r="F37" s="469"/>
      <c r="G37" s="469"/>
      <c r="H37" s="469"/>
      <c r="I37" s="469"/>
      <c r="J37" s="274"/>
      <c r="K37" s="344">
        <v>0.45900000000000002</v>
      </c>
      <c r="L37" s="13"/>
      <c r="P37" s="467" t="s">
        <v>141</v>
      </c>
      <c r="Q37" s="467"/>
      <c r="R37" s="467"/>
      <c r="S37" s="467"/>
      <c r="T37" s="274"/>
      <c r="U37" s="341">
        <v>0.311</v>
      </c>
      <c r="V37" s="13"/>
      <c r="Z37" s="467" t="s">
        <v>140</v>
      </c>
      <c r="AA37" s="467"/>
      <c r="AB37" s="467"/>
      <c r="AC37" s="467"/>
      <c r="AD37" s="274"/>
      <c r="AE37" s="341">
        <v>0.19600000000000001</v>
      </c>
      <c r="AF37" s="13"/>
      <c r="AJ37" s="467" t="s">
        <v>151</v>
      </c>
      <c r="AK37" s="467"/>
      <c r="AL37" s="467"/>
      <c r="AM37" s="467"/>
      <c r="AN37" s="274"/>
      <c r="AO37" s="342">
        <v>0.28299999999999997</v>
      </c>
    </row>
    <row r="38" spans="3:41" ht="10.35" customHeight="1">
      <c r="F38" s="467" t="s">
        <v>140</v>
      </c>
      <c r="G38" s="467"/>
      <c r="H38" s="467"/>
      <c r="I38" s="467"/>
      <c r="J38" s="274"/>
      <c r="K38" s="341">
        <v>0.109</v>
      </c>
      <c r="L38" s="13"/>
      <c r="P38" s="467" t="s">
        <v>145</v>
      </c>
      <c r="Q38" s="467"/>
      <c r="R38" s="467"/>
      <c r="S38" s="467"/>
      <c r="T38" s="274"/>
      <c r="U38" s="341">
        <v>0.29499999999999998</v>
      </c>
      <c r="V38" s="13"/>
      <c r="Z38" s="467" t="s">
        <v>141</v>
      </c>
      <c r="AA38" s="467"/>
      <c r="AB38" s="467"/>
      <c r="AC38" s="467"/>
      <c r="AD38" s="274"/>
      <c r="AE38" s="341">
        <v>0.16400000000000001</v>
      </c>
      <c r="AF38" s="13"/>
      <c r="AN38" s="274"/>
      <c r="AO38" s="13"/>
    </row>
    <row r="39" spans="3:41" ht="10.35" customHeight="1">
      <c r="F39" s="467" t="s">
        <v>141</v>
      </c>
      <c r="G39" s="467"/>
      <c r="H39" s="467"/>
      <c r="I39" s="467"/>
      <c r="J39" s="274"/>
      <c r="K39" s="341">
        <v>0.155</v>
      </c>
      <c r="L39" s="13"/>
      <c r="P39" s="467" t="s">
        <v>148</v>
      </c>
      <c r="Q39" s="467"/>
      <c r="R39" s="467"/>
      <c r="S39" s="467"/>
      <c r="T39" s="274"/>
      <c r="U39" s="341">
        <v>0.253</v>
      </c>
      <c r="V39" s="13"/>
      <c r="Z39" s="467" t="s">
        <v>145</v>
      </c>
      <c r="AA39" s="467"/>
      <c r="AB39" s="467"/>
      <c r="AC39" s="467"/>
      <c r="AD39" s="274"/>
      <c r="AE39" s="341">
        <v>0.23799999999999999</v>
      </c>
      <c r="AF39" s="13"/>
      <c r="AG39" s="469" t="s">
        <v>434</v>
      </c>
      <c r="AH39" s="469"/>
      <c r="AI39" s="469"/>
      <c r="AJ39" s="469"/>
      <c r="AK39" s="469"/>
      <c r="AL39" s="469"/>
      <c r="AM39" s="469"/>
      <c r="AN39" s="274"/>
      <c r="AO39" s="346">
        <v>2.4329999999999998</v>
      </c>
    </row>
    <row r="40" spans="3:41" ht="10.35" customHeight="1">
      <c r="F40" s="467" t="s">
        <v>145</v>
      </c>
      <c r="G40" s="467"/>
      <c r="H40" s="467"/>
      <c r="I40" s="467"/>
      <c r="J40" s="274"/>
      <c r="K40" s="341">
        <v>0.19500000000000001</v>
      </c>
      <c r="L40" s="13"/>
      <c r="P40" s="340"/>
      <c r="Q40" s="340"/>
      <c r="R40" s="340"/>
      <c r="S40" s="340"/>
      <c r="T40" s="345"/>
      <c r="U40" s="341"/>
      <c r="V40" s="13"/>
      <c r="Z40" s="467" t="s">
        <v>148</v>
      </c>
      <c r="AA40" s="467"/>
      <c r="AB40" s="467"/>
      <c r="AC40" s="467"/>
      <c r="AD40" s="274"/>
      <c r="AE40" s="341">
        <v>0.14399999999999999</v>
      </c>
      <c r="AF40" s="13"/>
      <c r="AJ40" s="467" t="s">
        <v>140</v>
      </c>
      <c r="AK40" s="467"/>
      <c r="AL40" s="467"/>
      <c r="AM40" s="467"/>
      <c r="AN40" s="274"/>
      <c r="AO40" s="342">
        <v>0.27</v>
      </c>
    </row>
    <row r="41" spans="3:41" ht="10.35" customHeight="1">
      <c r="J41" s="274"/>
      <c r="K41" s="9"/>
      <c r="L41" s="13"/>
      <c r="M41" s="469" t="s">
        <v>167</v>
      </c>
      <c r="N41" s="469"/>
      <c r="O41" s="469"/>
      <c r="P41" s="469"/>
      <c r="Q41" s="469"/>
      <c r="R41" s="469"/>
      <c r="S41" s="469"/>
      <c r="T41" s="274"/>
      <c r="U41" s="344">
        <v>1.7610000000000001</v>
      </c>
      <c r="V41" s="13"/>
      <c r="Z41" s="467" t="s">
        <v>151</v>
      </c>
      <c r="AA41" s="467"/>
      <c r="AB41" s="467"/>
      <c r="AC41" s="467"/>
      <c r="AD41" s="274"/>
      <c r="AE41" s="341">
        <v>0.183</v>
      </c>
      <c r="AF41" s="13"/>
      <c r="AJ41" s="467" t="s">
        <v>141</v>
      </c>
      <c r="AK41" s="467"/>
      <c r="AL41" s="467"/>
      <c r="AM41" s="467"/>
      <c r="AN41" s="274"/>
      <c r="AO41" s="342">
        <v>0.41799999999999998</v>
      </c>
    </row>
    <row r="42" spans="3:41" ht="10.35" customHeight="1">
      <c r="C42" s="469" t="s">
        <v>150</v>
      </c>
      <c r="D42" s="469"/>
      <c r="E42" s="469"/>
      <c r="F42" s="469"/>
      <c r="G42" s="469"/>
      <c r="H42" s="469"/>
      <c r="I42" s="469"/>
      <c r="J42" s="274"/>
      <c r="K42" s="344">
        <v>0.81500000000000006</v>
      </c>
      <c r="L42" s="13"/>
      <c r="P42" s="467" t="s">
        <v>140</v>
      </c>
      <c r="Q42" s="467"/>
      <c r="R42" s="467"/>
      <c r="S42" s="467"/>
      <c r="T42" s="274"/>
      <c r="U42" s="341">
        <v>0.39500000000000002</v>
      </c>
      <c r="V42" s="13"/>
      <c r="W42" s="15"/>
      <c r="X42" s="15"/>
      <c r="Y42" s="15"/>
      <c r="Z42" s="340"/>
      <c r="AA42" s="340"/>
      <c r="AB42" s="340"/>
      <c r="AC42" s="340"/>
      <c r="AD42" s="345"/>
      <c r="AE42" s="341"/>
      <c r="AF42" s="13"/>
      <c r="AJ42" s="467" t="s">
        <v>145</v>
      </c>
      <c r="AK42" s="467"/>
      <c r="AL42" s="467"/>
      <c r="AM42" s="467"/>
      <c r="AN42" s="274"/>
      <c r="AO42" s="342">
        <v>0.32400000000000001</v>
      </c>
    </row>
    <row r="43" spans="3:41" ht="10.35" customHeight="1">
      <c r="F43" s="467" t="s">
        <v>140</v>
      </c>
      <c r="G43" s="467"/>
      <c r="H43" s="467"/>
      <c r="I43" s="467"/>
      <c r="J43" s="274"/>
      <c r="K43" s="341">
        <v>0.121</v>
      </c>
      <c r="L43" s="13"/>
      <c r="P43" s="467" t="s">
        <v>141</v>
      </c>
      <c r="Q43" s="467"/>
      <c r="R43" s="467"/>
      <c r="S43" s="467"/>
      <c r="T43" s="274"/>
      <c r="U43" s="341">
        <v>0.30599999999999999</v>
      </c>
      <c r="V43" s="13"/>
      <c r="W43" s="469" t="s">
        <v>179</v>
      </c>
      <c r="X43" s="469"/>
      <c r="Y43" s="469"/>
      <c r="Z43" s="469"/>
      <c r="AA43" s="469"/>
      <c r="AB43" s="469"/>
      <c r="AC43" s="469"/>
      <c r="AD43" s="274"/>
      <c r="AE43" s="344">
        <v>1.133</v>
      </c>
      <c r="AF43" s="13"/>
      <c r="AJ43" s="467" t="s">
        <v>148</v>
      </c>
      <c r="AK43" s="467"/>
      <c r="AL43" s="467"/>
      <c r="AM43" s="467"/>
      <c r="AN43" s="274"/>
      <c r="AO43" s="342">
        <v>0.224</v>
      </c>
    </row>
    <row r="44" spans="3:41" ht="10.35" customHeight="1">
      <c r="F44" s="467" t="s">
        <v>141</v>
      </c>
      <c r="G44" s="467"/>
      <c r="H44" s="467"/>
      <c r="I44" s="467"/>
      <c r="J44" s="274"/>
      <c r="K44" s="341">
        <v>0.12</v>
      </c>
      <c r="L44" s="13"/>
      <c r="P44" s="467" t="s">
        <v>145</v>
      </c>
      <c r="Q44" s="467"/>
      <c r="R44" s="467"/>
      <c r="S44" s="467"/>
      <c r="T44" s="274"/>
      <c r="U44" s="341">
        <v>0.245</v>
      </c>
      <c r="V44" s="13"/>
      <c r="Z44" s="467" t="s">
        <v>140</v>
      </c>
      <c r="AA44" s="467"/>
      <c r="AB44" s="467"/>
      <c r="AC44" s="467"/>
      <c r="AD44" s="274"/>
      <c r="AE44" s="341">
        <v>0.23200000000000001</v>
      </c>
      <c r="AF44" s="13"/>
      <c r="AJ44" s="467" t="s">
        <v>151</v>
      </c>
      <c r="AK44" s="467"/>
      <c r="AL44" s="467"/>
      <c r="AM44" s="467"/>
      <c r="AN44" s="274"/>
      <c r="AO44" s="342">
        <v>0.35099999999999998</v>
      </c>
    </row>
    <row r="45" spans="3:41" ht="10.35" customHeight="1">
      <c r="F45" s="467" t="s">
        <v>145</v>
      </c>
      <c r="G45" s="467"/>
      <c r="H45" s="467"/>
      <c r="I45" s="467"/>
      <c r="J45" s="274"/>
      <c r="K45" s="341">
        <v>0.156</v>
      </c>
      <c r="L45" s="13"/>
      <c r="P45" s="467" t="s">
        <v>148</v>
      </c>
      <c r="Q45" s="467"/>
      <c r="R45" s="467"/>
      <c r="S45" s="467"/>
      <c r="T45" s="274"/>
      <c r="U45" s="341">
        <v>0.307</v>
      </c>
      <c r="V45" s="13"/>
      <c r="Z45" s="467" t="s">
        <v>141</v>
      </c>
      <c r="AA45" s="467"/>
      <c r="AB45" s="467"/>
      <c r="AC45" s="467"/>
      <c r="AD45" s="274"/>
      <c r="AE45" s="341">
        <v>0.14099999999999999</v>
      </c>
      <c r="AF45" s="13"/>
      <c r="AG45" s="343"/>
      <c r="AH45" s="343"/>
      <c r="AI45" s="343"/>
      <c r="AJ45" s="467" t="s">
        <v>152</v>
      </c>
      <c r="AK45" s="467"/>
      <c r="AL45" s="467"/>
      <c r="AM45" s="467"/>
      <c r="AN45" s="274"/>
      <c r="AO45" s="342">
        <v>0.443</v>
      </c>
    </row>
    <row r="46" spans="3:41" ht="10.35" customHeight="1">
      <c r="F46" s="467" t="s">
        <v>148</v>
      </c>
      <c r="G46" s="467"/>
      <c r="H46" s="467"/>
      <c r="I46" s="467"/>
      <c r="J46" s="274"/>
      <c r="K46" s="341">
        <v>0.154</v>
      </c>
      <c r="L46" s="13"/>
      <c r="P46" s="467" t="s">
        <v>151</v>
      </c>
      <c r="Q46" s="467"/>
      <c r="R46" s="467"/>
      <c r="S46" s="467"/>
      <c r="T46" s="274"/>
      <c r="U46" s="341">
        <v>0.26100000000000001</v>
      </c>
      <c r="V46" s="13"/>
      <c r="Z46" s="467" t="s">
        <v>145</v>
      </c>
      <c r="AA46" s="467"/>
      <c r="AB46" s="467"/>
      <c r="AC46" s="467"/>
      <c r="AD46" s="274"/>
      <c r="AE46" s="341">
        <v>0.16300000000000001</v>
      </c>
      <c r="AF46" s="13"/>
      <c r="AJ46" s="467" t="s">
        <v>170</v>
      </c>
      <c r="AK46" s="467"/>
      <c r="AL46" s="467"/>
      <c r="AM46" s="467"/>
      <c r="AN46" s="274"/>
      <c r="AO46" s="342">
        <v>0.40300000000000002</v>
      </c>
    </row>
    <row r="47" spans="3:41" ht="10.35" customHeight="1">
      <c r="F47" s="467" t="s">
        <v>151</v>
      </c>
      <c r="G47" s="467"/>
      <c r="H47" s="467"/>
      <c r="I47" s="467"/>
      <c r="J47" s="274"/>
      <c r="K47" s="341">
        <v>0.14299999999999999</v>
      </c>
      <c r="L47" s="13"/>
      <c r="P47" s="467" t="s">
        <v>152</v>
      </c>
      <c r="Q47" s="467"/>
      <c r="R47" s="467"/>
      <c r="S47" s="467"/>
      <c r="T47" s="274"/>
      <c r="U47" s="341">
        <v>0.247</v>
      </c>
      <c r="V47" s="13"/>
      <c r="Z47" s="467" t="s">
        <v>148</v>
      </c>
      <c r="AA47" s="467"/>
      <c r="AB47" s="467"/>
      <c r="AC47" s="467"/>
      <c r="AD47" s="274"/>
      <c r="AE47" s="341">
        <v>0.191</v>
      </c>
      <c r="AF47" s="13"/>
      <c r="AN47" s="274"/>
      <c r="AO47" s="13"/>
    </row>
    <row r="48" spans="3:41" ht="10.35" customHeight="1">
      <c r="F48" s="467" t="s">
        <v>152</v>
      </c>
      <c r="G48" s="467"/>
      <c r="H48" s="467"/>
      <c r="I48" s="467"/>
      <c r="J48" s="274"/>
      <c r="K48" s="341">
        <v>0.121</v>
      </c>
      <c r="L48" s="13"/>
      <c r="T48" s="274"/>
      <c r="U48" s="9"/>
      <c r="V48" s="13"/>
      <c r="Z48" s="467" t="s">
        <v>151</v>
      </c>
      <c r="AA48" s="467"/>
      <c r="AB48" s="467"/>
      <c r="AC48" s="467"/>
      <c r="AD48" s="274"/>
      <c r="AE48" s="341">
        <v>0.22800000000000001</v>
      </c>
      <c r="AF48" s="13"/>
      <c r="AG48" s="469" t="s">
        <v>192</v>
      </c>
      <c r="AH48" s="469"/>
      <c r="AI48" s="469"/>
      <c r="AJ48" s="469"/>
      <c r="AK48" s="469"/>
      <c r="AL48" s="469"/>
      <c r="AM48" s="469"/>
      <c r="AN48" s="274"/>
      <c r="AO48" s="346">
        <v>2E-3</v>
      </c>
    </row>
    <row r="49" spans="3:41" ht="10.35" customHeight="1">
      <c r="J49" s="274"/>
      <c r="K49" s="9"/>
      <c r="L49" s="13"/>
      <c r="M49" s="469" t="s">
        <v>168</v>
      </c>
      <c r="N49" s="469"/>
      <c r="O49" s="469"/>
      <c r="P49" s="469"/>
      <c r="Q49" s="469"/>
      <c r="R49" s="469"/>
      <c r="S49" s="469"/>
      <c r="T49" s="274"/>
      <c r="U49" s="344">
        <v>1.3840000000000001</v>
      </c>
      <c r="V49" s="13"/>
      <c r="W49" s="343"/>
      <c r="X49" s="343"/>
      <c r="Y49" s="343"/>
      <c r="Z49" s="467" t="s">
        <v>152</v>
      </c>
      <c r="AA49" s="467"/>
      <c r="AB49" s="467"/>
      <c r="AC49" s="467"/>
      <c r="AD49" s="274"/>
      <c r="AE49" s="341">
        <v>0.17799999999999999</v>
      </c>
      <c r="AF49" s="13"/>
      <c r="AN49" s="274"/>
      <c r="AO49" s="13"/>
    </row>
    <row r="50" spans="3:41" ht="10.35" customHeight="1">
      <c r="C50" s="469" t="s">
        <v>153</v>
      </c>
      <c r="D50" s="469"/>
      <c r="E50" s="469"/>
      <c r="F50" s="469"/>
      <c r="G50" s="469"/>
      <c r="H50" s="469"/>
      <c r="I50" s="469"/>
      <c r="J50" s="274"/>
      <c r="K50" s="344">
        <v>0.498</v>
      </c>
      <c r="L50" s="13"/>
      <c r="P50" s="467" t="s">
        <v>140</v>
      </c>
      <c r="Q50" s="467"/>
      <c r="R50" s="467"/>
      <c r="S50" s="467"/>
      <c r="T50" s="274"/>
      <c r="U50" s="341">
        <v>0.22900000000000001</v>
      </c>
      <c r="V50" s="13"/>
      <c r="W50" s="15"/>
      <c r="X50" s="15"/>
      <c r="Y50" s="15"/>
      <c r="Z50" s="340"/>
      <c r="AA50" s="340"/>
      <c r="AB50" s="340"/>
      <c r="AC50" s="340"/>
      <c r="AD50" s="345"/>
      <c r="AE50" s="341"/>
      <c r="AF50" s="13"/>
      <c r="AG50" s="469" t="s">
        <v>193</v>
      </c>
      <c r="AH50" s="469"/>
      <c r="AI50" s="469"/>
      <c r="AJ50" s="469"/>
      <c r="AK50" s="469"/>
      <c r="AL50" s="469"/>
      <c r="AM50" s="469"/>
      <c r="AN50" s="274"/>
      <c r="AO50" s="346">
        <v>1.8190000000000002</v>
      </c>
    </row>
    <row r="51" spans="3:41" ht="10.35" customHeight="1">
      <c r="F51" s="467" t="s">
        <v>140</v>
      </c>
      <c r="G51" s="467"/>
      <c r="H51" s="467"/>
      <c r="I51" s="467"/>
      <c r="J51" s="274"/>
      <c r="K51" s="341">
        <v>0.14799999999999999</v>
      </c>
      <c r="L51" s="13"/>
      <c r="P51" s="467" t="s">
        <v>141</v>
      </c>
      <c r="Q51" s="467"/>
      <c r="R51" s="467"/>
      <c r="S51" s="467"/>
      <c r="T51" s="274"/>
      <c r="U51" s="341">
        <v>0.20799999999999999</v>
      </c>
      <c r="V51" s="13"/>
      <c r="W51" s="469" t="s">
        <v>180</v>
      </c>
      <c r="X51" s="469"/>
      <c r="Y51" s="469"/>
      <c r="Z51" s="469"/>
      <c r="AA51" s="469"/>
      <c r="AB51" s="469"/>
      <c r="AC51" s="469"/>
      <c r="AD51" s="274"/>
      <c r="AE51" s="344">
        <v>0.629</v>
      </c>
      <c r="AF51" s="13"/>
      <c r="AJ51" s="467" t="s">
        <v>140</v>
      </c>
      <c r="AK51" s="467"/>
      <c r="AL51" s="467"/>
      <c r="AM51" s="467"/>
      <c r="AN51" s="274"/>
      <c r="AO51" s="342">
        <v>0.27400000000000002</v>
      </c>
    </row>
    <row r="52" spans="3:41" ht="10.35" customHeight="1">
      <c r="F52" s="467" t="s">
        <v>141</v>
      </c>
      <c r="G52" s="467"/>
      <c r="H52" s="467"/>
      <c r="I52" s="467"/>
      <c r="J52" s="274"/>
      <c r="K52" s="341">
        <v>0.156</v>
      </c>
      <c r="L52" s="13"/>
      <c r="P52" s="467" t="s">
        <v>145</v>
      </c>
      <c r="Q52" s="467"/>
      <c r="R52" s="467"/>
      <c r="S52" s="467"/>
      <c r="T52" s="274"/>
      <c r="U52" s="341">
        <v>0.218</v>
      </c>
      <c r="V52" s="13"/>
      <c r="Z52" s="467" t="s">
        <v>140</v>
      </c>
      <c r="AA52" s="467"/>
      <c r="AB52" s="467"/>
      <c r="AC52" s="467"/>
      <c r="AD52" s="274"/>
      <c r="AE52" s="341">
        <v>0.23799999999999999</v>
      </c>
      <c r="AF52" s="13"/>
      <c r="AJ52" s="467" t="s">
        <v>141</v>
      </c>
      <c r="AK52" s="467"/>
      <c r="AL52" s="467"/>
      <c r="AM52" s="467"/>
      <c r="AN52" s="274"/>
      <c r="AO52" s="342">
        <v>0.33</v>
      </c>
    </row>
    <row r="53" spans="3:41" ht="10.35" customHeight="1">
      <c r="F53" s="467" t="s">
        <v>145</v>
      </c>
      <c r="G53" s="467"/>
      <c r="H53" s="467"/>
      <c r="I53" s="467"/>
      <c r="J53" s="274"/>
      <c r="K53" s="341">
        <v>0.19400000000000001</v>
      </c>
      <c r="L53" s="13"/>
      <c r="P53" s="467" t="s">
        <v>148</v>
      </c>
      <c r="Q53" s="467"/>
      <c r="R53" s="467"/>
      <c r="S53" s="467"/>
      <c r="T53" s="274"/>
      <c r="U53" s="341">
        <v>0.22900000000000001</v>
      </c>
      <c r="V53" s="13"/>
      <c r="Z53" s="467" t="s">
        <v>141</v>
      </c>
      <c r="AA53" s="467"/>
      <c r="AB53" s="467"/>
      <c r="AC53" s="467"/>
      <c r="AD53" s="274"/>
      <c r="AE53" s="341">
        <v>0.156</v>
      </c>
      <c r="AF53" s="13"/>
      <c r="AJ53" s="467" t="s">
        <v>145</v>
      </c>
      <c r="AK53" s="467"/>
      <c r="AL53" s="467"/>
      <c r="AM53" s="467"/>
      <c r="AN53" s="274"/>
      <c r="AO53" s="342">
        <v>0.29799999999999999</v>
      </c>
    </row>
    <row r="54" spans="3:41" ht="10.35" customHeight="1">
      <c r="J54" s="274"/>
      <c r="K54" s="9"/>
      <c r="L54" s="13"/>
      <c r="P54" s="467" t="s">
        <v>151</v>
      </c>
      <c r="Q54" s="467"/>
      <c r="R54" s="467"/>
      <c r="S54" s="467"/>
      <c r="T54" s="274"/>
      <c r="U54" s="341">
        <v>0.23599999999999999</v>
      </c>
      <c r="V54" s="13"/>
      <c r="Z54" s="467" t="s">
        <v>145</v>
      </c>
      <c r="AA54" s="467"/>
      <c r="AB54" s="467"/>
      <c r="AC54" s="467"/>
      <c r="AD54" s="274"/>
      <c r="AE54" s="341">
        <v>0.23499999999999999</v>
      </c>
      <c r="AF54" s="13"/>
      <c r="AJ54" s="467" t="s">
        <v>148</v>
      </c>
      <c r="AK54" s="467"/>
      <c r="AL54" s="467"/>
      <c r="AM54" s="467"/>
      <c r="AN54" s="274"/>
      <c r="AO54" s="342">
        <v>0.35099999999999998</v>
      </c>
    </row>
    <row r="55" spans="3:41" ht="10.35" customHeight="1">
      <c r="C55" s="469" t="s">
        <v>433</v>
      </c>
      <c r="D55" s="469"/>
      <c r="E55" s="469"/>
      <c r="F55" s="469"/>
      <c r="G55" s="469"/>
      <c r="H55" s="469"/>
      <c r="I55" s="469"/>
      <c r="J55" s="274"/>
      <c r="K55" s="344">
        <v>0.51500000000000001</v>
      </c>
      <c r="L55" s="13"/>
      <c r="P55" s="467" t="s">
        <v>152</v>
      </c>
      <c r="Q55" s="467"/>
      <c r="R55" s="467"/>
      <c r="S55" s="467"/>
      <c r="T55" s="274"/>
      <c r="U55" s="341">
        <v>0.26400000000000001</v>
      </c>
      <c r="V55" s="13"/>
      <c r="W55" s="15"/>
      <c r="X55" s="15"/>
      <c r="Y55" s="15"/>
      <c r="Z55" s="340"/>
      <c r="AA55" s="340"/>
      <c r="AB55" s="340"/>
      <c r="AC55" s="340"/>
      <c r="AD55" s="345"/>
      <c r="AE55" s="341"/>
      <c r="AF55" s="13"/>
      <c r="AJ55" s="467" t="s">
        <v>151</v>
      </c>
      <c r="AK55" s="467"/>
      <c r="AL55" s="467"/>
      <c r="AM55" s="467"/>
      <c r="AN55" s="274"/>
      <c r="AO55" s="342">
        <v>0.38300000000000001</v>
      </c>
    </row>
    <row r="56" spans="3:41" ht="10.35" customHeight="1">
      <c r="F56" s="467" t="s">
        <v>140</v>
      </c>
      <c r="G56" s="467"/>
      <c r="H56" s="467"/>
      <c r="I56" s="467"/>
      <c r="J56" s="274"/>
      <c r="K56" s="341">
        <v>0.216</v>
      </c>
      <c r="L56" s="13"/>
      <c r="T56" s="274"/>
      <c r="U56" s="9"/>
      <c r="V56" s="13"/>
      <c r="W56" s="469" t="s">
        <v>181</v>
      </c>
      <c r="X56" s="469"/>
      <c r="Y56" s="469"/>
      <c r="Z56" s="469"/>
      <c r="AA56" s="469"/>
      <c r="AB56" s="469"/>
      <c r="AC56" s="469"/>
      <c r="AD56" s="274"/>
      <c r="AE56" s="344">
        <v>1.9360000000000002</v>
      </c>
      <c r="AF56" s="13"/>
      <c r="AG56" s="343"/>
      <c r="AH56" s="343"/>
      <c r="AI56" s="343"/>
      <c r="AJ56" s="467" t="s">
        <v>152</v>
      </c>
      <c r="AK56" s="467"/>
      <c r="AL56" s="467"/>
      <c r="AM56" s="467"/>
      <c r="AN56" s="274"/>
      <c r="AO56" s="342">
        <v>0.183</v>
      </c>
    </row>
    <row r="57" spans="3:41" ht="10.35" customHeight="1">
      <c r="F57" s="467" t="s">
        <v>141</v>
      </c>
      <c r="G57" s="467"/>
      <c r="H57" s="467"/>
      <c r="I57" s="467"/>
      <c r="J57" s="274"/>
      <c r="K57" s="341">
        <v>0.16800000000000001</v>
      </c>
      <c r="L57" s="13"/>
      <c r="M57" s="469" t="s">
        <v>169</v>
      </c>
      <c r="N57" s="469"/>
      <c r="O57" s="469"/>
      <c r="P57" s="469"/>
      <c r="Q57" s="469"/>
      <c r="R57" s="469"/>
      <c r="S57" s="469"/>
      <c r="T57" s="274"/>
      <c r="U57" s="344">
        <v>1.637</v>
      </c>
      <c r="V57" s="13"/>
      <c r="Z57" s="467" t="s">
        <v>140</v>
      </c>
      <c r="AA57" s="467"/>
      <c r="AB57" s="467"/>
      <c r="AC57" s="467"/>
      <c r="AD57" s="274"/>
      <c r="AE57" s="341">
        <v>0.23699999999999999</v>
      </c>
      <c r="AF57" s="13"/>
      <c r="AN57" s="274"/>
      <c r="AO57" s="13"/>
    </row>
    <row r="58" spans="3:41" ht="10.35" customHeight="1">
      <c r="F58" s="467" t="s">
        <v>145</v>
      </c>
      <c r="G58" s="467"/>
      <c r="H58" s="467"/>
      <c r="I58" s="467"/>
      <c r="J58" s="274"/>
      <c r="K58" s="341">
        <v>0.13100000000000001</v>
      </c>
      <c r="L58" s="13"/>
      <c r="P58" s="467" t="s">
        <v>140</v>
      </c>
      <c r="Q58" s="467"/>
      <c r="R58" s="467"/>
      <c r="S58" s="467"/>
      <c r="T58" s="274"/>
      <c r="U58" s="341">
        <v>0.26100000000000001</v>
      </c>
      <c r="V58" s="13"/>
      <c r="Z58" s="467" t="s">
        <v>141</v>
      </c>
      <c r="AA58" s="467"/>
      <c r="AB58" s="467"/>
      <c r="AC58" s="467"/>
      <c r="AD58" s="274"/>
      <c r="AE58" s="341">
        <v>0.27600000000000002</v>
      </c>
      <c r="AF58" s="13"/>
      <c r="AG58" s="469" t="s">
        <v>432</v>
      </c>
      <c r="AH58" s="469"/>
      <c r="AI58" s="469"/>
      <c r="AJ58" s="469"/>
      <c r="AK58" s="469"/>
      <c r="AL58" s="469"/>
      <c r="AM58" s="469"/>
      <c r="AN58" s="274"/>
      <c r="AO58" s="346">
        <v>1.802</v>
      </c>
    </row>
    <row r="59" spans="3:41" ht="10.35" customHeight="1">
      <c r="J59" s="274"/>
      <c r="K59" s="9"/>
      <c r="L59" s="13"/>
      <c r="P59" s="467" t="s">
        <v>141</v>
      </c>
      <c r="Q59" s="467"/>
      <c r="R59" s="467"/>
      <c r="S59" s="467"/>
      <c r="T59" s="274"/>
      <c r="U59" s="341">
        <v>0.251</v>
      </c>
      <c r="V59" s="13"/>
      <c r="Z59" s="467" t="s">
        <v>145</v>
      </c>
      <c r="AA59" s="467"/>
      <c r="AB59" s="467"/>
      <c r="AC59" s="467"/>
      <c r="AD59" s="274"/>
      <c r="AE59" s="341">
        <v>0.16300000000000001</v>
      </c>
      <c r="AF59" s="13"/>
      <c r="AJ59" s="467" t="s">
        <v>140</v>
      </c>
      <c r="AK59" s="467"/>
      <c r="AL59" s="467"/>
      <c r="AM59" s="467"/>
      <c r="AN59" s="274"/>
      <c r="AO59" s="342">
        <v>0.33300000000000002</v>
      </c>
    </row>
    <row r="60" spans="3:41" ht="10.35" customHeight="1">
      <c r="C60" s="469" t="s">
        <v>431</v>
      </c>
      <c r="D60" s="469"/>
      <c r="E60" s="469"/>
      <c r="F60" s="469"/>
      <c r="G60" s="469"/>
      <c r="H60" s="469"/>
      <c r="I60" s="469"/>
      <c r="J60" s="274"/>
      <c r="K60" s="344">
        <v>0.44900000000000001</v>
      </c>
      <c r="L60" s="13"/>
      <c r="P60" s="467" t="s">
        <v>145</v>
      </c>
      <c r="Q60" s="467"/>
      <c r="R60" s="467"/>
      <c r="S60" s="467"/>
      <c r="T60" s="274"/>
      <c r="U60" s="341">
        <v>0.13400000000000001</v>
      </c>
      <c r="V60" s="13"/>
      <c r="Z60" s="467" t="s">
        <v>148</v>
      </c>
      <c r="AA60" s="467"/>
      <c r="AB60" s="467"/>
      <c r="AC60" s="467"/>
      <c r="AD60" s="274"/>
      <c r="AE60" s="341">
        <v>0.19600000000000001</v>
      </c>
      <c r="AF60" s="13"/>
      <c r="AJ60" s="467" t="s">
        <v>141</v>
      </c>
      <c r="AK60" s="467"/>
      <c r="AL60" s="467"/>
      <c r="AM60" s="467"/>
      <c r="AN60" s="274"/>
      <c r="AO60" s="342">
        <v>0.28100000000000003</v>
      </c>
    </row>
    <row r="61" spans="3:41" ht="10.35" customHeight="1">
      <c r="F61" s="467" t="s">
        <v>140</v>
      </c>
      <c r="G61" s="467"/>
      <c r="H61" s="467"/>
      <c r="I61" s="467"/>
      <c r="J61" s="274"/>
      <c r="K61" s="341">
        <v>0.122</v>
      </c>
      <c r="L61" s="13"/>
      <c r="P61" s="467" t="s">
        <v>148</v>
      </c>
      <c r="Q61" s="467"/>
      <c r="R61" s="467"/>
      <c r="S61" s="467"/>
      <c r="T61" s="274"/>
      <c r="U61" s="341">
        <v>0.249</v>
      </c>
      <c r="V61" s="13"/>
      <c r="Z61" s="467" t="s">
        <v>151</v>
      </c>
      <c r="AA61" s="467"/>
      <c r="AB61" s="467"/>
      <c r="AC61" s="467"/>
      <c r="AD61" s="274"/>
      <c r="AE61" s="341">
        <v>0.30199999999999999</v>
      </c>
      <c r="AF61" s="13"/>
      <c r="AJ61" s="467" t="s">
        <v>145</v>
      </c>
      <c r="AK61" s="467"/>
      <c r="AL61" s="467"/>
      <c r="AM61" s="467"/>
      <c r="AN61" s="274"/>
      <c r="AO61" s="342">
        <v>0.33800000000000002</v>
      </c>
    </row>
    <row r="62" spans="3:41" ht="10.35" customHeight="1">
      <c r="F62" s="467" t="s">
        <v>141</v>
      </c>
      <c r="G62" s="467"/>
      <c r="H62" s="467"/>
      <c r="I62" s="467"/>
      <c r="J62" s="274"/>
      <c r="K62" s="341">
        <v>0.125</v>
      </c>
      <c r="L62" s="13"/>
      <c r="P62" s="467" t="s">
        <v>151</v>
      </c>
      <c r="Q62" s="467"/>
      <c r="R62" s="467"/>
      <c r="S62" s="467"/>
      <c r="T62" s="274"/>
      <c r="U62" s="341">
        <v>0.13900000000000001</v>
      </c>
      <c r="V62" s="13"/>
      <c r="Z62" s="467" t="s">
        <v>152</v>
      </c>
      <c r="AA62" s="467"/>
      <c r="AB62" s="467"/>
      <c r="AC62" s="467"/>
      <c r="AD62" s="274"/>
      <c r="AE62" s="341">
        <v>0.20799999999999999</v>
      </c>
      <c r="AF62" s="13"/>
      <c r="AJ62" s="467" t="s">
        <v>148</v>
      </c>
      <c r="AK62" s="467"/>
      <c r="AL62" s="467"/>
      <c r="AM62" s="467"/>
      <c r="AN62" s="274"/>
      <c r="AO62" s="342">
        <v>0.36599999999999999</v>
      </c>
    </row>
    <row r="63" spans="3:41" ht="10.35" customHeight="1">
      <c r="F63" s="467" t="s">
        <v>145</v>
      </c>
      <c r="G63" s="467"/>
      <c r="H63" s="467"/>
      <c r="I63" s="467"/>
      <c r="J63" s="274"/>
      <c r="K63" s="341">
        <v>0.08</v>
      </c>
      <c r="L63" s="13"/>
      <c r="P63" s="467" t="s">
        <v>152</v>
      </c>
      <c r="Q63" s="467"/>
      <c r="R63" s="467"/>
      <c r="S63" s="467"/>
      <c r="T63" s="274"/>
      <c r="U63" s="341">
        <v>0.17799999999999999</v>
      </c>
      <c r="V63" s="13"/>
      <c r="Z63" s="467" t="s">
        <v>170</v>
      </c>
      <c r="AA63" s="467"/>
      <c r="AB63" s="467"/>
      <c r="AC63" s="467"/>
      <c r="AD63" s="274"/>
      <c r="AE63" s="341">
        <v>0.248</v>
      </c>
      <c r="AF63" s="13"/>
      <c r="AJ63" s="467" t="s">
        <v>151</v>
      </c>
      <c r="AK63" s="467"/>
      <c r="AL63" s="467"/>
      <c r="AM63" s="467"/>
      <c r="AN63" s="274"/>
      <c r="AO63" s="342">
        <v>0.36299999999999999</v>
      </c>
    </row>
    <row r="64" spans="3:41" ht="10.35" customHeight="1">
      <c r="F64" s="467" t="s">
        <v>148</v>
      </c>
      <c r="G64" s="467"/>
      <c r="H64" s="467"/>
      <c r="I64" s="467"/>
      <c r="J64" s="274"/>
      <c r="K64" s="341">
        <v>0.122</v>
      </c>
      <c r="L64" s="13"/>
      <c r="P64" s="467" t="s">
        <v>170</v>
      </c>
      <c r="Q64" s="467"/>
      <c r="R64" s="467"/>
      <c r="S64" s="467"/>
      <c r="T64" s="274"/>
      <c r="U64" s="341">
        <v>0.21</v>
      </c>
      <c r="V64" s="13"/>
      <c r="Z64" s="467" t="s">
        <v>171</v>
      </c>
      <c r="AA64" s="467"/>
      <c r="AB64" s="467"/>
      <c r="AC64" s="467"/>
      <c r="AD64" s="274"/>
      <c r="AE64" s="341">
        <v>0.30599999999999999</v>
      </c>
      <c r="AF64" s="13"/>
      <c r="AG64" s="343"/>
      <c r="AH64" s="343"/>
      <c r="AI64" s="343"/>
      <c r="AJ64" s="467" t="s">
        <v>152</v>
      </c>
      <c r="AK64" s="467"/>
      <c r="AL64" s="467"/>
      <c r="AM64" s="467"/>
      <c r="AN64" s="274"/>
      <c r="AO64" s="342">
        <v>0.121</v>
      </c>
    </row>
    <row r="65" spans="3:41" ht="10.35" customHeight="1">
      <c r="J65" s="274"/>
      <c r="K65" s="9"/>
      <c r="L65" s="13"/>
      <c r="P65" s="467" t="s">
        <v>171</v>
      </c>
      <c r="Q65" s="467"/>
      <c r="R65" s="467"/>
      <c r="S65" s="467"/>
      <c r="T65" s="274"/>
      <c r="U65" s="341">
        <v>0.215</v>
      </c>
      <c r="V65" s="13"/>
      <c r="W65" s="15"/>
      <c r="X65" s="15"/>
      <c r="Y65" s="15"/>
      <c r="Z65" s="340"/>
      <c r="AA65" s="340"/>
      <c r="AB65" s="340"/>
      <c r="AC65" s="340"/>
      <c r="AD65" s="345"/>
      <c r="AE65" s="341"/>
      <c r="AF65" s="13"/>
      <c r="AN65" s="274"/>
      <c r="AO65" s="13"/>
    </row>
    <row r="66" spans="3:41" ht="10.35" customHeight="1">
      <c r="C66" s="469" t="s">
        <v>156</v>
      </c>
      <c r="D66" s="469"/>
      <c r="E66" s="469"/>
      <c r="F66" s="469"/>
      <c r="G66" s="469"/>
      <c r="H66" s="469"/>
      <c r="I66" s="469"/>
      <c r="J66" s="274"/>
      <c r="K66" s="344">
        <v>1.387</v>
      </c>
      <c r="L66" s="13"/>
      <c r="T66" s="274"/>
      <c r="U66" s="9"/>
      <c r="V66" s="13"/>
      <c r="W66" s="469" t="s">
        <v>430</v>
      </c>
      <c r="X66" s="469"/>
      <c r="Y66" s="469"/>
      <c r="Z66" s="469"/>
      <c r="AA66" s="469"/>
      <c r="AB66" s="469"/>
      <c r="AC66" s="469"/>
      <c r="AD66" s="274"/>
      <c r="AE66" s="344">
        <v>2.2450000000000001</v>
      </c>
      <c r="AF66" s="13"/>
      <c r="AG66" s="469" t="s">
        <v>429</v>
      </c>
      <c r="AH66" s="469"/>
      <c r="AI66" s="469"/>
      <c r="AJ66" s="469"/>
      <c r="AK66" s="469"/>
      <c r="AL66" s="469"/>
      <c r="AM66" s="469"/>
      <c r="AN66" s="274"/>
      <c r="AO66" s="346">
        <v>2.081</v>
      </c>
    </row>
    <row r="67" spans="3:41" ht="10.35" customHeight="1">
      <c r="F67" s="467" t="s">
        <v>140</v>
      </c>
      <c r="G67" s="467"/>
      <c r="H67" s="467"/>
      <c r="I67" s="467"/>
      <c r="J67" s="274"/>
      <c r="K67" s="341">
        <v>0.20599999999999999</v>
      </c>
      <c r="L67" s="13"/>
      <c r="M67" s="469" t="s">
        <v>172</v>
      </c>
      <c r="N67" s="469"/>
      <c r="O67" s="469"/>
      <c r="P67" s="469"/>
      <c r="Q67" s="469"/>
      <c r="R67" s="469"/>
      <c r="S67" s="469"/>
      <c r="T67" s="274"/>
      <c r="U67" s="344">
        <v>1.6640000000000001</v>
      </c>
      <c r="V67" s="13"/>
      <c r="Z67" s="467" t="s">
        <v>140</v>
      </c>
      <c r="AA67" s="467"/>
      <c r="AB67" s="467"/>
      <c r="AC67" s="467"/>
      <c r="AD67" s="274"/>
      <c r="AE67" s="341">
        <v>0.36699999999999999</v>
      </c>
      <c r="AF67" s="13"/>
      <c r="AJ67" s="467" t="s">
        <v>140</v>
      </c>
      <c r="AK67" s="467"/>
      <c r="AL67" s="467"/>
      <c r="AM67" s="467"/>
      <c r="AN67" s="274"/>
      <c r="AO67" s="342">
        <v>0.496</v>
      </c>
    </row>
    <row r="68" spans="3:41" ht="10.35" customHeight="1">
      <c r="F68" s="467" t="s">
        <v>141</v>
      </c>
      <c r="G68" s="467"/>
      <c r="H68" s="467"/>
      <c r="I68" s="467"/>
      <c r="J68" s="274"/>
      <c r="K68" s="341">
        <v>0.24399999999999999</v>
      </c>
      <c r="L68" s="13"/>
      <c r="P68" s="467" t="s">
        <v>140</v>
      </c>
      <c r="Q68" s="467"/>
      <c r="R68" s="467"/>
      <c r="S68" s="467"/>
      <c r="T68" s="274"/>
      <c r="U68" s="341">
        <v>0.27500000000000002</v>
      </c>
      <c r="V68" s="13"/>
      <c r="Z68" s="467" t="s">
        <v>141</v>
      </c>
      <c r="AA68" s="467"/>
      <c r="AB68" s="467"/>
      <c r="AC68" s="467"/>
      <c r="AD68" s="274"/>
      <c r="AE68" s="341">
        <v>0.314</v>
      </c>
      <c r="AF68" s="13"/>
      <c r="AJ68" s="467" t="s">
        <v>141</v>
      </c>
      <c r="AK68" s="467"/>
      <c r="AL68" s="467"/>
      <c r="AM68" s="467"/>
      <c r="AN68" s="274"/>
      <c r="AO68" s="342">
        <v>0.46800000000000003</v>
      </c>
    </row>
    <row r="69" spans="3:41" ht="10.35" customHeight="1">
      <c r="F69" s="467" t="s">
        <v>145</v>
      </c>
      <c r="G69" s="467"/>
      <c r="H69" s="467"/>
      <c r="I69" s="467"/>
      <c r="J69" s="274"/>
      <c r="K69" s="341">
        <v>0.28599999999999998</v>
      </c>
      <c r="L69" s="13"/>
      <c r="P69" s="467" t="s">
        <v>141</v>
      </c>
      <c r="Q69" s="467"/>
      <c r="R69" s="467"/>
      <c r="S69" s="467"/>
      <c r="T69" s="274"/>
      <c r="U69" s="341">
        <v>0.4</v>
      </c>
      <c r="V69" s="13"/>
      <c r="Z69" s="467" t="s">
        <v>145</v>
      </c>
      <c r="AA69" s="467"/>
      <c r="AB69" s="467"/>
      <c r="AC69" s="467"/>
      <c r="AD69" s="274"/>
      <c r="AE69" s="341">
        <v>0.312</v>
      </c>
      <c r="AF69" s="13"/>
      <c r="AJ69" s="467" t="s">
        <v>145</v>
      </c>
      <c r="AK69" s="467"/>
      <c r="AL69" s="467"/>
      <c r="AM69" s="467"/>
      <c r="AN69" s="274"/>
      <c r="AO69" s="342">
        <v>0.41</v>
      </c>
    </row>
    <row r="70" spans="3:41" ht="10.35" customHeight="1">
      <c r="F70" s="467" t="s">
        <v>148</v>
      </c>
      <c r="G70" s="467"/>
      <c r="H70" s="467"/>
      <c r="I70" s="467"/>
      <c r="J70" s="274"/>
      <c r="K70" s="341">
        <v>0.151</v>
      </c>
      <c r="L70" s="13"/>
      <c r="P70" s="467" t="s">
        <v>145</v>
      </c>
      <c r="Q70" s="467"/>
      <c r="R70" s="467"/>
      <c r="S70" s="467"/>
      <c r="T70" s="274"/>
      <c r="U70" s="341">
        <v>0.31900000000000001</v>
      </c>
      <c r="V70" s="13"/>
      <c r="Z70" s="467" t="s">
        <v>148</v>
      </c>
      <c r="AA70" s="467"/>
      <c r="AB70" s="467"/>
      <c r="AC70" s="467"/>
      <c r="AD70" s="274"/>
      <c r="AE70" s="341">
        <v>0.28499999999999998</v>
      </c>
      <c r="AF70" s="13"/>
      <c r="AJ70" s="467" t="s">
        <v>148</v>
      </c>
      <c r="AK70" s="467"/>
      <c r="AL70" s="467"/>
      <c r="AM70" s="467"/>
      <c r="AN70" s="274"/>
      <c r="AO70" s="342">
        <v>0.34399999999999997</v>
      </c>
    </row>
    <row r="71" spans="3:41" ht="10.35" customHeight="1">
      <c r="F71" s="467" t="s">
        <v>151</v>
      </c>
      <c r="G71" s="467"/>
      <c r="H71" s="467"/>
      <c r="I71" s="467"/>
      <c r="J71" s="274"/>
      <c r="K71" s="341">
        <v>0.24099999999999999</v>
      </c>
      <c r="L71" s="13"/>
      <c r="P71" s="467" t="s">
        <v>148</v>
      </c>
      <c r="Q71" s="467"/>
      <c r="R71" s="467"/>
      <c r="S71" s="467"/>
      <c r="T71" s="274"/>
      <c r="U71" s="341">
        <v>0.41499999999999998</v>
      </c>
      <c r="V71" s="13"/>
      <c r="Z71" s="467" t="s">
        <v>151</v>
      </c>
      <c r="AA71" s="467"/>
      <c r="AB71" s="467"/>
      <c r="AC71" s="467"/>
      <c r="AD71" s="274"/>
      <c r="AE71" s="341">
        <v>0.26100000000000001</v>
      </c>
      <c r="AF71" s="13"/>
      <c r="AJ71" s="467" t="s">
        <v>151</v>
      </c>
      <c r="AK71" s="467"/>
      <c r="AL71" s="467"/>
      <c r="AM71" s="467"/>
      <c r="AN71" s="274"/>
      <c r="AO71" s="342">
        <v>0.22700000000000001</v>
      </c>
    </row>
    <row r="72" spans="3:41" ht="10.35" customHeight="1">
      <c r="F72" s="467" t="s">
        <v>152</v>
      </c>
      <c r="G72" s="467"/>
      <c r="H72" s="467"/>
      <c r="I72" s="467"/>
      <c r="J72" s="274"/>
      <c r="K72" s="341">
        <v>0.25900000000000001</v>
      </c>
      <c r="L72" s="13"/>
      <c r="P72" s="467" t="s">
        <v>151</v>
      </c>
      <c r="Q72" s="467"/>
      <c r="R72" s="467"/>
      <c r="S72" s="467"/>
      <c r="T72" s="274"/>
      <c r="U72" s="341">
        <v>0.255</v>
      </c>
      <c r="V72" s="13"/>
      <c r="Z72" s="467" t="s">
        <v>152</v>
      </c>
      <c r="AA72" s="467"/>
      <c r="AB72" s="467"/>
      <c r="AC72" s="467"/>
      <c r="AD72" s="274"/>
      <c r="AE72" s="341">
        <v>0.224</v>
      </c>
      <c r="AF72" s="13"/>
      <c r="AG72" s="343"/>
      <c r="AH72" s="343"/>
      <c r="AI72" s="343"/>
      <c r="AJ72" s="467" t="s">
        <v>152</v>
      </c>
      <c r="AK72" s="467"/>
      <c r="AL72" s="467"/>
      <c r="AM72" s="467"/>
      <c r="AN72" s="274"/>
      <c r="AO72" s="342">
        <v>0.13600000000000001</v>
      </c>
    </row>
    <row r="73" spans="3:41" ht="10.35" customHeight="1">
      <c r="J73" s="274"/>
      <c r="K73" s="9"/>
      <c r="L73" s="13"/>
      <c r="T73" s="274"/>
      <c r="U73" s="9"/>
      <c r="V73" s="13"/>
      <c r="Z73" s="467" t="s">
        <v>170</v>
      </c>
      <c r="AA73" s="467"/>
      <c r="AB73" s="467"/>
      <c r="AC73" s="467"/>
      <c r="AD73" s="274"/>
      <c r="AE73" s="341">
        <v>0.22500000000000001</v>
      </c>
      <c r="AF73" s="13"/>
      <c r="AN73" s="274"/>
      <c r="AO73" s="13"/>
    </row>
    <row r="74" spans="3:41" ht="10.35" customHeight="1">
      <c r="C74" s="469" t="s">
        <v>157</v>
      </c>
      <c r="D74" s="469"/>
      <c r="E74" s="469"/>
      <c r="F74" s="469"/>
      <c r="G74" s="469"/>
      <c r="H74" s="469"/>
      <c r="I74" s="469"/>
      <c r="J74" s="274"/>
      <c r="K74" s="344">
        <v>0.79499999999999993</v>
      </c>
      <c r="L74" s="13"/>
      <c r="M74" s="469" t="s">
        <v>173</v>
      </c>
      <c r="N74" s="469"/>
      <c r="O74" s="469"/>
      <c r="P74" s="469"/>
      <c r="Q74" s="469"/>
      <c r="R74" s="469"/>
      <c r="S74" s="469"/>
      <c r="T74" s="274"/>
      <c r="U74" s="344">
        <v>1.6739999999999999</v>
      </c>
      <c r="V74" s="13"/>
      <c r="Z74" s="467" t="s">
        <v>171</v>
      </c>
      <c r="AA74" s="467"/>
      <c r="AB74" s="467"/>
      <c r="AC74" s="467"/>
      <c r="AD74" s="274"/>
      <c r="AE74" s="341">
        <v>0.25700000000000001</v>
      </c>
      <c r="AF74" s="13"/>
      <c r="AG74" s="469" t="s">
        <v>196</v>
      </c>
      <c r="AH74" s="469"/>
      <c r="AI74" s="469"/>
      <c r="AJ74" s="469"/>
      <c r="AK74" s="469"/>
      <c r="AL74" s="469"/>
      <c r="AM74" s="469"/>
      <c r="AN74" s="274"/>
      <c r="AO74" s="346">
        <v>3.2159999999999997</v>
      </c>
    </row>
    <row r="75" spans="3:41" ht="10.35" customHeight="1">
      <c r="F75" s="467" t="s">
        <v>140</v>
      </c>
      <c r="G75" s="467"/>
      <c r="H75" s="467"/>
      <c r="I75" s="467"/>
      <c r="J75" s="274"/>
      <c r="K75" s="341">
        <v>0.20599999999999999</v>
      </c>
      <c r="L75" s="13"/>
      <c r="P75" s="467" t="s">
        <v>140</v>
      </c>
      <c r="Q75" s="467"/>
      <c r="R75" s="467"/>
      <c r="S75" s="467"/>
      <c r="T75" s="274"/>
      <c r="U75" s="341">
        <v>7.0999999999999994E-2</v>
      </c>
      <c r="V75" s="13"/>
      <c r="W75" s="343"/>
      <c r="X75" s="343"/>
      <c r="Y75" s="343"/>
      <c r="Z75" s="343"/>
      <c r="AA75" s="343"/>
      <c r="AB75" s="343"/>
      <c r="AC75" s="343"/>
      <c r="AD75" s="345"/>
      <c r="AE75" s="344"/>
      <c r="AF75" s="13"/>
      <c r="AJ75" s="467" t="s">
        <v>140</v>
      </c>
      <c r="AK75" s="467"/>
      <c r="AL75" s="467"/>
      <c r="AM75" s="467"/>
      <c r="AN75" s="274"/>
      <c r="AO75" s="342">
        <v>0.23499999999999999</v>
      </c>
    </row>
    <row r="76" spans="3:41" ht="10.35" customHeight="1">
      <c r="F76" s="467" t="s">
        <v>141</v>
      </c>
      <c r="G76" s="467"/>
      <c r="H76" s="467"/>
      <c r="I76" s="467"/>
      <c r="J76" s="274"/>
      <c r="K76" s="341">
        <v>0.26800000000000002</v>
      </c>
      <c r="L76" s="13"/>
      <c r="P76" s="467" t="s">
        <v>141</v>
      </c>
      <c r="Q76" s="467"/>
      <c r="R76" s="467"/>
      <c r="S76" s="467"/>
      <c r="T76" s="274"/>
      <c r="U76" s="341">
        <v>0.25700000000000001</v>
      </c>
      <c r="V76" s="13"/>
      <c r="W76" s="469" t="s">
        <v>183</v>
      </c>
      <c r="X76" s="469"/>
      <c r="Y76" s="469"/>
      <c r="Z76" s="469"/>
      <c r="AA76" s="469"/>
      <c r="AB76" s="469"/>
      <c r="AC76" s="469"/>
      <c r="AD76" s="274"/>
      <c r="AE76" s="344">
        <v>1.3479999999999999</v>
      </c>
      <c r="AF76" s="13"/>
      <c r="AJ76" s="467" t="s">
        <v>141</v>
      </c>
      <c r="AK76" s="467"/>
      <c r="AL76" s="467"/>
      <c r="AM76" s="467"/>
      <c r="AN76" s="274"/>
      <c r="AO76" s="342">
        <v>0.33300000000000002</v>
      </c>
    </row>
    <row r="77" spans="3:41" ht="10.35" customHeight="1">
      <c r="F77" s="467" t="s">
        <v>145</v>
      </c>
      <c r="G77" s="467"/>
      <c r="H77" s="467"/>
      <c r="I77" s="467"/>
      <c r="J77" s="274"/>
      <c r="K77" s="341">
        <v>0.13400000000000001</v>
      </c>
      <c r="L77" s="13"/>
      <c r="P77" s="467" t="s">
        <v>145</v>
      </c>
      <c r="Q77" s="467"/>
      <c r="R77" s="467"/>
      <c r="S77" s="467"/>
      <c r="T77" s="274"/>
      <c r="U77" s="341">
        <v>0.28799999999999998</v>
      </c>
      <c r="V77" s="13"/>
      <c r="Z77" s="467" t="s">
        <v>140</v>
      </c>
      <c r="AA77" s="467"/>
      <c r="AB77" s="467"/>
      <c r="AC77" s="467"/>
      <c r="AD77" s="274"/>
      <c r="AE77" s="341">
        <v>0.34</v>
      </c>
      <c r="AF77" s="13"/>
      <c r="AJ77" s="467" t="s">
        <v>145</v>
      </c>
      <c r="AK77" s="467"/>
      <c r="AL77" s="467"/>
      <c r="AM77" s="467"/>
      <c r="AN77" s="274"/>
      <c r="AO77" s="342">
        <v>0.36299999999999999</v>
      </c>
    </row>
    <row r="78" spans="3:41" ht="10.35" customHeight="1">
      <c r="F78" s="467" t="s">
        <v>148</v>
      </c>
      <c r="G78" s="467"/>
      <c r="H78" s="467"/>
      <c r="I78" s="467"/>
      <c r="J78" s="274"/>
      <c r="K78" s="341">
        <v>0.187</v>
      </c>
      <c r="L78" s="13"/>
      <c r="P78" s="467" t="s">
        <v>148</v>
      </c>
      <c r="Q78" s="467"/>
      <c r="R78" s="467"/>
      <c r="S78" s="467"/>
      <c r="T78" s="274"/>
      <c r="U78" s="341">
        <v>0.61</v>
      </c>
      <c r="V78" s="13"/>
      <c r="Z78" s="467" t="s">
        <v>141</v>
      </c>
      <c r="AA78" s="467"/>
      <c r="AB78" s="467"/>
      <c r="AC78" s="467"/>
      <c r="AD78" s="274"/>
      <c r="AE78" s="341">
        <v>0.309</v>
      </c>
      <c r="AF78" s="13"/>
      <c r="AJ78" s="467" t="s">
        <v>148</v>
      </c>
      <c r="AK78" s="467"/>
      <c r="AL78" s="467"/>
      <c r="AM78" s="467"/>
      <c r="AN78" s="274"/>
      <c r="AO78" s="342">
        <v>0.38300000000000001</v>
      </c>
    </row>
    <row r="79" spans="3:41" ht="10.35" customHeight="1">
      <c r="J79" s="274"/>
      <c r="K79" s="9"/>
      <c r="L79" s="13"/>
      <c r="P79" s="467" t="s">
        <v>151</v>
      </c>
      <c r="Q79" s="467"/>
      <c r="R79" s="467"/>
      <c r="S79" s="467"/>
      <c r="T79" s="274"/>
      <c r="U79" s="341">
        <v>0.16400000000000001</v>
      </c>
      <c r="V79" s="13"/>
      <c r="Z79" s="467" t="s">
        <v>145</v>
      </c>
      <c r="AA79" s="467"/>
      <c r="AB79" s="467"/>
      <c r="AC79" s="467"/>
      <c r="AD79" s="274"/>
      <c r="AE79" s="341">
        <v>0.34499999999999997</v>
      </c>
      <c r="AF79" s="13"/>
      <c r="AJ79" s="467" t="s">
        <v>151</v>
      </c>
      <c r="AK79" s="467"/>
      <c r="AL79" s="467"/>
      <c r="AM79" s="467"/>
      <c r="AN79" s="274"/>
      <c r="AO79" s="342">
        <v>0.38400000000000001</v>
      </c>
    </row>
    <row r="80" spans="3:41" ht="10.35" customHeight="1">
      <c r="C80" s="469" t="s">
        <v>158</v>
      </c>
      <c r="D80" s="469"/>
      <c r="E80" s="469"/>
      <c r="F80" s="469"/>
      <c r="G80" s="469"/>
      <c r="H80" s="469"/>
      <c r="I80" s="469"/>
      <c r="J80" s="274"/>
      <c r="K80" s="344">
        <v>0.755</v>
      </c>
      <c r="L80" s="13"/>
      <c r="P80" s="467" t="s">
        <v>152</v>
      </c>
      <c r="Q80" s="467"/>
      <c r="R80" s="467"/>
      <c r="S80" s="467"/>
      <c r="T80" s="274"/>
      <c r="U80" s="341">
        <v>7.8E-2</v>
      </c>
      <c r="V80" s="13"/>
      <c r="Z80" s="467" t="s">
        <v>148</v>
      </c>
      <c r="AA80" s="467"/>
      <c r="AB80" s="467"/>
      <c r="AC80" s="467"/>
      <c r="AD80" s="274"/>
      <c r="AE80" s="341">
        <v>0.35399999999999998</v>
      </c>
      <c r="AF80" s="13"/>
      <c r="AJ80" s="467" t="s">
        <v>152</v>
      </c>
      <c r="AK80" s="467"/>
      <c r="AL80" s="467"/>
      <c r="AM80" s="467"/>
      <c r="AN80" s="274"/>
      <c r="AO80" s="342">
        <v>0.42699999999999999</v>
      </c>
    </row>
    <row r="81" spans="2:41" ht="10.35" customHeight="1">
      <c r="F81" s="467" t="s">
        <v>140</v>
      </c>
      <c r="G81" s="467"/>
      <c r="H81" s="467"/>
      <c r="I81" s="467"/>
      <c r="J81" s="274"/>
      <c r="K81" s="341">
        <v>9.0999999999999998E-2</v>
      </c>
      <c r="L81" s="13"/>
      <c r="P81" s="467" t="s">
        <v>170</v>
      </c>
      <c r="Q81" s="467"/>
      <c r="R81" s="467"/>
      <c r="S81" s="467"/>
      <c r="T81" s="274"/>
      <c r="U81" s="341">
        <v>0.20599999999999999</v>
      </c>
      <c r="V81" s="13"/>
      <c r="AD81" s="274"/>
      <c r="AE81" s="9"/>
      <c r="AF81" s="13"/>
      <c r="AJ81" s="467" t="s">
        <v>170</v>
      </c>
      <c r="AK81" s="467"/>
      <c r="AL81" s="467"/>
      <c r="AM81" s="467"/>
      <c r="AN81" s="274"/>
      <c r="AO81" s="342">
        <v>0.4</v>
      </c>
    </row>
    <row r="82" spans="2:41" ht="10.35" customHeight="1">
      <c r="F82" s="467" t="s">
        <v>141</v>
      </c>
      <c r="G82" s="467"/>
      <c r="H82" s="467"/>
      <c r="I82" s="467"/>
      <c r="J82" s="274"/>
      <c r="K82" s="341">
        <v>0.155</v>
      </c>
      <c r="L82" s="13"/>
      <c r="T82" s="274"/>
      <c r="U82" s="9"/>
      <c r="V82" s="13"/>
      <c r="W82" s="469" t="s">
        <v>428</v>
      </c>
      <c r="X82" s="469"/>
      <c r="Y82" s="469"/>
      <c r="Z82" s="469"/>
      <c r="AA82" s="469"/>
      <c r="AB82" s="469"/>
      <c r="AC82" s="469"/>
      <c r="AD82" s="274"/>
      <c r="AE82" s="344">
        <v>0.17699999999999999</v>
      </c>
      <c r="AF82" s="13"/>
      <c r="AJ82" s="467" t="s">
        <v>171</v>
      </c>
      <c r="AK82" s="467"/>
      <c r="AL82" s="467"/>
      <c r="AM82" s="467"/>
      <c r="AN82" s="274"/>
      <c r="AO82" s="342">
        <v>0.35499999999999998</v>
      </c>
    </row>
    <row r="83" spans="2:41" ht="10.35" customHeight="1">
      <c r="F83" s="467" t="s">
        <v>145</v>
      </c>
      <c r="G83" s="467"/>
      <c r="H83" s="467"/>
      <c r="I83" s="467"/>
      <c r="J83" s="274"/>
      <c r="K83" s="341">
        <v>0.28599999999999998</v>
      </c>
      <c r="L83" s="13"/>
      <c r="T83" s="274"/>
      <c r="U83" s="9"/>
      <c r="V83" s="13"/>
      <c r="AD83" s="274"/>
      <c r="AE83" s="9"/>
      <c r="AF83" s="13"/>
      <c r="AG83" s="343"/>
      <c r="AH83" s="343"/>
      <c r="AI83" s="343"/>
      <c r="AJ83" s="467" t="s">
        <v>197</v>
      </c>
      <c r="AK83" s="467"/>
      <c r="AL83" s="467"/>
      <c r="AM83" s="467"/>
      <c r="AN83" s="274"/>
      <c r="AO83" s="342">
        <v>0.33600000000000002</v>
      </c>
    </row>
    <row r="84" spans="2:41" ht="10.35" customHeight="1">
      <c r="F84" s="467" t="s">
        <v>148</v>
      </c>
      <c r="G84" s="467"/>
      <c r="H84" s="467"/>
      <c r="I84" s="467"/>
      <c r="J84" s="274"/>
      <c r="K84" s="341">
        <v>0.223</v>
      </c>
      <c r="L84" s="13"/>
      <c r="T84" s="274"/>
      <c r="U84" s="9"/>
      <c r="V84" s="13"/>
      <c r="AD84" s="274"/>
      <c r="AE84" s="9"/>
      <c r="AF84" s="13"/>
      <c r="AN84" s="274"/>
      <c r="AO84" s="13"/>
    </row>
    <row r="85" spans="2:41" ht="10.35" customHeight="1">
      <c r="B85" s="1"/>
      <c r="C85" s="1"/>
      <c r="D85" s="1"/>
      <c r="E85" s="1"/>
      <c r="F85" s="1"/>
      <c r="G85" s="1"/>
      <c r="H85" s="1"/>
      <c r="I85" s="1"/>
      <c r="J85" s="275"/>
      <c r="K85" s="12"/>
      <c r="L85" s="1"/>
      <c r="M85" s="1"/>
      <c r="N85" s="1"/>
      <c r="O85" s="1"/>
      <c r="P85" s="1"/>
      <c r="Q85" s="1"/>
      <c r="R85" s="1"/>
      <c r="S85" s="1"/>
      <c r="T85" s="275"/>
      <c r="U85" s="12"/>
      <c r="V85" s="1"/>
      <c r="W85" s="1"/>
      <c r="X85" s="1"/>
      <c r="Y85" s="1"/>
      <c r="Z85" s="1"/>
      <c r="AA85" s="1"/>
      <c r="AB85" s="1"/>
      <c r="AC85" s="1"/>
      <c r="AD85" s="275"/>
      <c r="AE85" s="12"/>
      <c r="AF85" s="1"/>
      <c r="AG85" s="1"/>
      <c r="AH85" s="1"/>
      <c r="AI85" s="1"/>
      <c r="AJ85" s="1"/>
      <c r="AK85" s="1"/>
      <c r="AL85" s="1"/>
      <c r="AM85" s="1"/>
      <c r="AN85" s="275"/>
      <c r="AO85" s="1"/>
    </row>
    <row r="86" spans="2:41">
      <c r="B86" s="468" t="s">
        <v>16</v>
      </c>
      <c r="C86" s="468"/>
      <c r="D86" s="468"/>
      <c r="E86" s="339" t="s">
        <v>12</v>
      </c>
      <c r="F86" s="3" t="s">
        <v>427</v>
      </c>
    </row>
  </sheetData>
  <mergeCells count="252">
    <mergeCell ref="AJ1:AP2"/>
    <mergeCell ref="B5:AO5"/>
    <mergeCell ref="B7:J7"/>
    <mergeCell ref="L7:T7"/>
    <mergeCell ref="V7:AD7"/>
    <mergeCell ref="AF7:AN7"/>
    <mergeCell ref="C10:I10"/>
    <mergeCell ref="C12:I12"/>
    <mergeCell ref="M12:S12"/>
    <mergeCell ref="W12:AC12"/>
    <mergeCell ref="AG12:AM12"/>
    <mergeCell ref="F13:I13"/>
    <mergeCell ref="P13:S13"/>
    <mergeCell ref="Z13:AC13"/>
    <mergeCell ref="AJ13:AM13"/>
    <mergeCell ref="C16:I16"/>
    <mergeCell ref="P16:S16"/>
    <mergeCell ref="AJ16:AM16"/>
    <mergeCell ref="F17:I17"/>
    <mergeCell ref="P17:S17"/>
    <mergeCell ref="W17:AC17"/>
    <mergeCell ref="AJ17:AM17"/>
    <mergeCell ref="F14:I14"/>
    <mergeCell ref="P14:S14"/>
    <mergeCell ref="Z14:AC14"/>
    <mergeCell ref="AJ14:AM14"/>
    <mergeCell ref="P15:S15"/>
    <mergeCell ref="Z15:AC15"/>
    <mergeCell ref="AJ15:AM15"/>
    <mergeCell ref="F18:I18"/>
    <mergeCell ref="Z18:AC18"/>
    <mergeCell ref="AJ18:AM18"/>
    <mergeCell ref="M19:S19"/>
    <mergeCell ref="Z19:AC19"/>
    <mergeCell ref="C20:I20"/>
    <mergeCell ref="P20:S20"/>
    <mergeCell ref="Z20:AC20"/>
    <mergeCell ref="AG20:AM20"/>
    <mergeCell ref="F24:I24"/>
    <mergeCell ref="P24:S24"/>
    <mergeCell ref="Z24:AC24"/>
    <mergeCell ref="AJ24:AM24"/>
    <mergeCell ref="F25:I25"/>
    <mergeCell ref="P25:S25"/>
    <mergeCell ref="Z25:AC25"/>
    <mergeCell ref="P21:S21"/>
    <mergeCell ref="Z21:AC21"/>
    <mergeCell ref="C22:I22"/>
    <mergeCell ref="AG22:AM22"/>
    <mergeCell ref="F23:I23"/>
    <mergeCell ref="M23:S23"/>
    <mergeCell ref="W23:AC23"/>
    <mergeCell ref="AJ23:AM23"/>
    <mergeCell ref="F28:I28"/>
    <mergeCell ref="AJ28:AM28"/>
    <mergeCell ref="F29:I29"/>
    <mergeCell ref="M29:S29"/>
    <mergeCell ref="W29:AC29"/>
    <mergeCell ref="AJ29:AM29"/>
    <mergeCell ref="P26:S26"/>
    <mergeCell ref="Z26:AC26"/>
    <mergeCell ref="AG26:AM26"/>
    <mergeCell ref="C27:I27"/>
    <mergeCell ref="P27:S27"/>
    <mergeCell ref="Z27:AC27"/>
    <mergeCell ref="AJ27:AM27"/>
    <mergeCell ref="F32:I32"/>
    <mergeCell ref="P32:S32"/>
    <mergeCell ref="Z32:AC32"/>
    <mergeCell ref="AG32:AM32"/>
    <mergeCell ref="F33:I33"/>
    <mergeCell ref="P33:S33"/>
    <mergeCell ref="Z33:AC33"/>
    <mergeCell ref="AJ33:AM33"/>
    <mergeCell ref="P30:S30"/>
    <mergeCell ref="Z30:AC30"/>
    <mergeCell ref="AJ30:AM30"/>
    <mergeCell ref="C31:I31"/>
    <mergeCell ref="P31:S31"/>
    <mergeCell ref="Z31:AC31"/>
    <mergeCell ref="P36:S36"/>
    <mergeCell ref="W36:AC36"/>
    <mergeCell ref="AJ36:AM36"/>
    <mergeCell ref="C37:I37"/>
    <mergeCell ref="P37:S37"/>
    <mergeCell ref="Z37:AC37"/>
    <mergeCell ref="AJ37:AM37"/>
    <mergeCell ref="F34:I34"/>
    <mergeCell ref="Z34:AC34"/>
    <mergeCell ref="AJ34:AM34"/>
    <mergeCell ref="F35:I35"/>
    <mergeCell ref="M35:S35"/>
    <mergeCell ref="AJ35:AM35"/>
    <mergeCell ref="AG39:AM39"/>
    <mergeCell ref="F40:I40"/>
    <mergeCell ref="Z40:AC40"/>
    <mergeCell ref="AJ40:AM40"/>
    <mergeCell ref="M41:S41"/>
    <mergeCell ref="Z41:AC41"/>
    <mergeCell ref="AJ41:AM41"/>
    <mergeCell ref="F38:I38"/>
    <mergeCell ref="P38:S38"/>
    <mergeCell ref="Z38:AC38"/>
    <mergeCell ref="F39:I39"/>
    <mergeCell ref="P39:S39"/>
    <mergeCell ref="Z39:AC39"/>
    <mergeCell ref="F44:I44"/>
    <mergeCell ref="P44:S44"/>
    <mergeCell ref="Z44:AC44"/>
    <mergeCell ref="AJ44:AM44"/>
    <mergeCell ref="F45:I45"/>
    <mergeCell ref="P45:S45"/>
    <mergeCell ref="Z45:AC45"/>
    <mergeCell ref="AJ45:AM45"/>
    <mergeCell ref="C42:I42"/>
    <mergeCell ref="P42:S42"/>
    <mergeCell ref="AJ42:AM42"/>
    <mergeCell ref="F43:I43"/>
    <mergeCell ref="P43:S43"/>
    <mergeCell ref="W43:AC43"/>
    <mergeCell ref="AJ43:AM43"/>
    <mergeCell ref="F48:I48"/>
    <mergeCell ref="Z48:AC48"/>
    <mergeCell ref="AG48:AM48"/>
    <mergeCell ref="M49:S49"/>
    <mergeCell ref="Z49:AC49"/>
    <mergeCell ref="C50:I50"/>
    <mergeCell ref="P50:S50"/>
    <mergeCell ref="AG50:AM50"/>
    <mergeCell ref="F46:I46"/>
    <mergeCell ref="P46:S46"/>
    <mergeCell ref="Z46:AC46"/>
    <mergeCell ref="AJ46:AM46"/>
    <mergeCell ref="F47:I47"/>
    <mergeCell ref="P47:S47"/>
    <mergeCell ref="Z47:AC47"/>
    <mergeCell ref="F53:I53"/>
    <mergeCell ref="P53:S53"/>
    <mergeCell ref="Z53:AC53"/>
    <mergeCell ref="AJ53:AM53"/>
    <mergeCell ref="P54:S54"/>
    <mergeCell ref="Z54:AC54"/>
    <mergeCell ref="AJ54:AM54"/>
    <mergeCell ref="F51:I51"/>
    <mergeCell ref="P51:S51"/>
    <mergeCell ref="W51:AC51"/>
    <mergeCell ref="AJ51:AM51"/>
    <mergeCell ref="F52:I52"/>
    <mergeCell ref="P52:S52"/>
    <mergeCell ref="Z52:AC52"/>
    <mergeCell ref="AJ52:AM52"/>
    <mergeCell ref="F57:I57"/>
    <mergeCell ref="M57:S57"/>
    <mergeCell ref="Z57:AC57"/>
    <mergeCell ref="F58:I58"/>
    <mergeCell ref="P58:S58"/>
    <mergeCell ref="Z58:AC58"/>
    <mergeCell ref="C55:I55"/>
    <mergeCell ref="P55:S55"/>
    <mergeCell ref="AJ55:AM55"/>
    <mergeCell ref="F56:I56"/>
    <mergeCell ref="W56:AC56"/>
    <mergeCell ref="AJ56:AM56"/>
    <mergeCell ref="F61:I61"/>
    <mergeCell ref="P61:S61"/>
    <mergeCell ref="Z61:AC61"/>
    <mergeCell ref="AJ61:AM61"/>
    <mergeCell ref="F62:I62"/>
    <mergeCell ref="P62:S62"/>
    <mergeCell ref="Z62:AC62"/>
    <mergeCell ref="AJ62:AM62"/>
    <mergeCell ref="AG58:AM58"/>
    <mergeCell ref="P59:S59"/>
    <mergeCell ref="Z59:AC59"/>
    <mergeCell ref="AJ59:AM59"/>
    <mergeCell ref="C60:I60"/>
    <mergeCell ref="P60:S60"/>
    <mergeCell ref="Z60:AC60"/>
    <mergeCell ref="AJ60:AM60"/>
    <mergeCell ref="P65:S65"/>
    <mergeCell ref="C66:I66"/>
    <mergeCell ref="W66:AC66"/>
    <mergeCell ref="AG66:AM66"/>
    <mergeCell ref="F67:I67"/>
    <mergeCell ref="M67:S67"/>
    <mergeCell ref="Z67:AC67"/>
    <mergeCell ref="AJ67:AM67"/>
    <mergeCell ref="F63:I63"/>
    <mergeCell ref="P63:S63"/>
    <mergeCell ref="Z63:AC63"/>
    <mergeCell ref="AJ63:AM63"/>
    <mergeCell ref="F64:I64"/>
    <mergeCell ref="P64:S64"/>
    <mergeCell ref="Z64:AC64"/>
    <mergeCell ref="AJ64:AM64"/>
    <mergeCell ref="F70:I70"/>
    <mergeCell ref="P70:S70"/>
    <mergeCell ref="Z70:AC70"/>
    <mergeCell ref="AJ70:AM70"/>
    <mergeCell ref="F71:I71"/>
    <mergeCell ref="P71:S71"/>
    <mergeCell ref="Z71:AC71"/>
    <mergeCell ref="AJ71:AM71"/>
    <mergeCell ref="F68:I68"/>
    <mergeCell ref="P68:S68"/>
    <mergeCell ref="Z68:AC68"/>
    <mergeCell ref="AJ68:AM68"/>
    <mergeCell ref="F69:I69"/>
    <mergeCell ref="P69:S69"/>
    <mergeCell ref="Z69:AC69"/>
    <mergeCell ref="AJ69:AM69"/>
    <mergeCell ref="F75:I75"/>
    <mergeCell ref="P75:S75"/>
    <mergeCell ref="AJ75:AM75"/>
    <mergeCell ref="F76:I76"/>
    <mergeCell ref="P76:S76"/>
    <mergeCell ref="W76:AC76"/>
    <mergeCell ref="AJ76:AM76"/>
    <mergeCell ref="F72:I72"/>
    <mergeCell ref="P72:S72"/>
    <mergeCell ref="Z72:AC72"/>
    <mergeCell ref="AJ72:AM72"/>
    <mergeCell ref="Z73:AC73"/>
    <mergeCell ref="C74:I74"/>
    <mergeCell ref="M74:S74"/>
    <mergeCell ref="Z74:AC74"/>
    <mergeCell ref="AG74:AM74"/>
    <mergeCell ref="P79:S79"/>
    <mergeCell ref="Z79:AC79"/>
    <mergeCell ref="AJ79:AM79"/>
    <mergeCell ref="C80:I80"/>
    <mergeCell ref="P80:S80"/>
    <mergeCell ref="Z80:AC80"/>
    <mergeCell ref="AJ80:AM80"/>
    <mergeCell ref="F77:I77"/>
    <mergeCell ref="P77:S77"/>
    <mergeCell ref="Z77:AC77"/>
    <mergeCell ref="AJ77:AM77"/>
    <mergeCell ref="F78:I78"/>
    <mergeCell ref="P78:S78"/>
    <mergeCell ref="Z78:AC78"/>
    <mergeCell ref="AJ78:AM78"/>
    <mergeCell ref="F83:I83"/>
    <mergeCell ref="AJ83:AM83"/>
    <mergeCell ref="F84:I84"/>
    <mergeCell ref="B86:D86"/>
    <mergeCell ref="F81:I81"/>
    <mergeCell ref="P81:S81"/>
    <mergeCell ref="AJ81:AM81"/>
    <mergeCell ref="F82:I82"/>
    <mergeCell ref="W82:AC82"/>
    <mergeCell ref="AJ82:AM82"/>
  </mergeCells>
  <phoneticPr fontId="2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view="pageBreakPreview" zoomScaleNormal="100" zoomScaleSheetLayoutView="100" workbookViewId="0">
      <selection sqref="A1:L2"/>
    </sheetView>
  </sheetViews>
  <sheetFormatPr defaultRowHeight="11.1" customHeight="1"/>
  <cols>
    <col min="1" max="11" width="1.625" style="177" customWidth="1"/>
    <col min="12" max="21" width="8.25" style="177" customWidth="1"/>
    <col min="22" max="22" width="1.625" style="177" customWidth="1"/>
    <col min="23" max="16384" width="9" style="177"/>
  </cols>
  <sheetData>
    <row r="1" spans="1:22" customFormat="1" ht="11.1" customHeight="1">
      <c r="A1" s="460">
        <f>'39'!M1+1</f>
        <v>40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22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5" spans="1:22" s="180" customFormat="1" ht="18" customHeight="1">
      <c r="B5" s="648" t="s">
        <v>507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</row>
    <row r="6" spans="1:22" s="181" customFormat="1" ht="12.95" customHeight="1"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</row>
    <row r="7" spans="1:22" ht="11.1" customHeigh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2" ht="15" customHeight="1">
      <c r="B8" s="559" t="s">
        <v>126</v>
      </c>
      <c r="C8" s="560"/>
      <c r="D8" s="560"/>
      <c r="E8" s="560"/>
      <c r="F8" s="560"/>
      <c r="G8" s="560"/>
      <c r="H8" s="560"/>
      <c r="I8" s="560"/>
      <c r="J8" s="560"/>
      <c r="K8" s="560"/>
      <c r="L8" s="653" t="s">
        <v>244</v>
      </c>
      <c r="M8" s="653"/>
      <c r="N8" s="653" t="s">
        <v>245</v>
      </c>
      <c r="O8" s="653"/>
      <c r="P8" s="653" t="s">
        <v>246</v>
      </c>
      <c r="Q8" s="653"/>
      <c r="R8" s="653" t="s">
        <v>247</v>
      </c>
      <c r="S8" s="653"/>
      <c r="T8" s="653" t="s">
        <v>248</v>
      </c>
      <c r="U8" s="654"/>
      <c r="V8" s="183"/>
    </row>
    <row r="9" spans="1:22" ht="15" customHeight="1">
      <c r="B9" s="561"/>
      <c r="C9" s="562"/>
      <c r="D9" s="562"/>
      <c r="E9" s="562"/>
      <c r="F9" s="562"/>
      <c r="G9" s="562"/>
      <c r="H9" s="562"/>
      <c r="I9" s="562"/>
      <c r="J9" s="562"/>
      <c r="K9" s="562"/>
      <c r="L9" s="293" t="s">
        <v>2</v>
      </c>
      <c r="M9" s="293" t="s">
        <v>3</v>
      </c>
      <c r="N9" s="293" t="s">
        <v>2</v>
      </c>
      <c r="O9" s="293" t="s">
        <v>3</v>
      </c>
      <c r="P9" s="293" t="s">
        <v>2</v>
      </c>
      <c r="Q9" s="293" t="s">
        <v>3</v>
      </c>
      <c r="R9" s="293" t="s">
        <v>2</v>
      </c>
      <c r="S9" s="293" t="s">
        <v>3</v>
      </c>
      <c r="T9" s="293" t="s">
        <v>2</v>
      </c>
      <c r="U9" s="294" t="s">
        <v>3</v>
      </c>
      <c r="V9" s="183"/>
    </row>
    <row r="10" spans="1:22" ht="5.25" customHeight="1">
      <c r="B10" s="182"/>
      <c r="C10" s="182"/>
      <c r="D10" s="182"/>
      <c r="E10" s="182"/>
      <c r="F10" s="182"/>
      <c r="G10" s="182"/>
      <c r="H10" s="182"/>
      <c r="I10" s="182"/>
      <c r="J10" s="182"/>
      <c r="K10" s="276"/>
      <c r="L10" s="182"/>
    </row>
    <row r="11" spans="1:22" s="184" customFormat="1" ht="11.1" customHeight="1">
      <c r="B11" s="185"/>
      <c r="C11" s="659" t="s">
        <v>186</v>
      </c>
      <c r="D11" s="659"/>
      <c r="E11" s="659"/>
      <c r="F11" s="659"/>
      <c r="G11" s="659"/>
      <c r="H11" s="659"/>
      <c r="I11" s="659"/>
      <c r="J11" s="659"/>
      <c r="K11" s="277"/>
      <c r="L11" s="210">
        <v>504</v>
      </c>
      <c r="M11" s="210">
        <v>517</v>
      </c>
      <c r="N11" s="210">
        <v>482</v>
      </c>
      <c r="O11" s="210">
        <v>428</v>
      </c>
      <c r="P11" s="210">
        <v>503</v>
      </c>
      <c r="Q11" s="210">
        <v>503</v>
      </c>
      <c r="R11" s="210">
        <v>396</v>
      </c>
      <c r="S11" s="210">
        <v>419</v>
      </c>
      <c r="T11" s="210">
        <v>339</v>
      </c>
      <c r="U11" s="210">
        <v>426</v>
      </c>
      <c r="V11" s="201"/>
    </row>
    <row r="12" spans="1:22" ht="11.1" customHeight="1">
      <c r="B12" s="182"/>
      <c r="C12" s="187"/>
      <c r="D12" s="187"/>
      <c r="E12" s="187"/>
      <c r="F12" s="187"/>
      <c r="G12" s="658" t="s">
        <v>140</v>
      </c>
      <c r="H12" s="658"/>
      <c r="I12" s="658"/>
      <c r="J12" s="658"/>
      <c r="K12" s="278"/>
      <c r="L12" s="211">
        <v>66</v>
      </c>
      <c r="M12" s="211">
        <v>72</v>
      </c>
      <c r="N12" s="211">
        <v>65</v>
      </c>
      <c r="O12" s="211">
        <v>73</v>
      </c>
      <c r="P12" s="211">
        <v>92</v>
      </c>
      <c r="Q12" s="211">
        <v>78</v>
      </c>
      <c r="R12" s="211">
        <v>50</v>
      </c>
      <c r="S12" s="211">
        <v>56</v>
      </c>
      <c r="T12" s="211">
        <v>35</v>
      </c>
      <c r="U12" s="211">
        <v>54</v>
      </c>
      <c r="V12" s="192"/>
    </row>
    <row r="13" spans="1:22" ht="11.1" customHeight="1">
      <c r="B13" s="182"/>
      <c r="C13" s="187"/>
      <c r="D13" s="187"/>
      <c r="E13" s="187"/>
      <c r="F13" s="187"/>
      <c r="G13" s="658" t="s">
        <v>141</v>
      </c>
      <c r="H13" s="658"/>
      <c r="I13" s="658"/>
      <c r="J13" s="658"/>
      <c r="K13" s="278"/>
      <c r="L13" s="211">
        <v>99</v>
      </c>
      <c r="M13" s="211">
        <v>106</v>
      </c>
      <c r="N13" s="211">
        <v>77</v>
      </c>
      <c r="O13" s="211">
        <v>92</v>
      </c>
      <c r="P13" s="211">
        <v>106</v>
      </c>
      <c r="Q13" s="211">
        <v>93</v>
      </c>
      <c r="R13" s="211">
        <v>75</v>
      </c>
      <c r="S13" s="211">
        <v>76</v>
      </c>
      <c r="T13" s="211">
        <v>68</v>
      </c>
      <c r="U13" s="211">
        <v>90</v>
      </c>
      <c r="V13" s="192"/>
    </row>
    <row r="14" spans="1:22" ht="11.1" customHeight="1">
      <c r="B14" s="182"/>
      <c r="C14" s="187"/>
      <c r="D14" s="187"/>
      <c r="E14" s="187"/>
      <c r="F14" s="187"/>
      <c r="G14" s="658" t="s">
        <v>145</v>
      </c>
      <c r="H14" s="658"/>
      <c r="I14" s="658"/>
      <c r="J14" s="658"/>
      <c r="K14" s="278"/>
      <c r="L14" s="211">
        <v>69</v>
      </c>
      <c r="M14" s="211">
        <v>58</v>
      </c>
      <c r="N14" s="211">
        <v>59</v>
      </c>
      <c r="O14" s="211">
        <v>55</v>
      </c>
      <c r="P14" s="211">
        <v>58</v>
      </c>
      <c r="Q14" s="211">
        <v>70</v>
      </c>
      <c r="R14" s="211">
        <v>64</v>
      </c>
      <c r="S14" s="211">
        <v>54</v>
      </c>
      <c r="T14" s="211">
        <v>38</v>
      </c>
      <c r="U14" s="211">
        <v>58</v>
      </c>
      <c r="V14" s="192"/>
    </row>
    <row r="15" spans="1:22" ht="11.1" customHeight="1">
      <c r="B15" s="182"/>
      <c r="C15" s="187"/>
      <c r="D15" s="187"/>
      <c r="E15" s="187"/>
      <c r="F15" s="187"/>
      <c r="G15" s="658" t="s">
        <v>148</v>
      </c>
      <c r="H15" s="658"/>
      <c r="I15" s="658"/>
      <c r="J15" s="658"/>
      <c r="K15" s="278"/>
      <c r="L15" s="211">
        <v>100</v>
      </c>
      <c r="M15" s="211">
        <v>110</v>
      </c>
      <c r="N15" s="211">
        <v>103</v>
      </c>
      <c r="O15" s="211">
        <v>79</v>
      </c>
      <c r="P15" s="211">
        <v>79</v>
      </c>
      <c r="Q15" s="211">
        <v>84</v>
      </c>
      <c r="R15" s="211">
        <v>72</v>
      </c>
      <c r="S15" s="211">
        <v>83</v>
      </c>
      <c r="T15" s="211">
        <v>70</v>
      </c>
      <c r="U15" s="211">
        <v>70</v>
      </c>
      <c r="V15" s="192"/>
    </row>
    <row r="16" spans="1:22" ht="11.1" customHeight="1">
      <c r="B16" s="182"/>
      <c r="C16" s="187"/>
      <c r="D16" s="187"/>
      <c r="E16" s="187"/>
      <c r="F16" s="187"/>
      <c r="G16" s="658" t="s">
        <v>151</v>
      </c>
      <c r="H16" s="658"/>
      <c r="I16" s="658"/>
      <c r="J16" s="658"/>
      <c r="K16" s="278"/>
      <c r="L16" s="211">
        <v>76</v>
      </c>
      <c r="M16" s="211">
        <v>67</v>
      </c>
      <c r="N16" s="211">
        <v>72</v>
      </c>
      <c r="O16" s="211">
        <v>50</v>
      </c>
      <c r="P16" s="211">
        <v>72</v>
      </c>
      <c r="Q16" s="211">
        <v>75</v>
      </c>
      <c r="R16" s="211">
        <v>45</v>
      </c>
      <c r="S16" s="211">
        <v>61</v>
      </c>
      <c r="T16" s="211">
        <v>51</v>
      </c>
      <c r="U16" s="211">
        <v>53</v>
      </c>
      <c r="V16" s="192"/>
    </row>
    <row r="17" spans="2:22" ht="11.1" customHeight="1">
      <c r="B17" s="182"/>
      <c r="C17" s="187"/>
      <c r="D17" s="187"/>
      <c r="E17" s="187"/>
      <c r="F17" s="187"/>
      <c r="G17" s="658" t="s">
        <v>152</v>
      </c>
      <c r="H17" s="658"/>
      <c r="I17" s="658"/>
      <c r="J17" s="658"/>
      <c r="K17" s="278"/>
      <c r="L17" s="211">
        <v>94</v>
      </c>
      <c r="M17" s="211">
        <v>104</v>
      </c>
      <c r="N17" s="211">
        <v>106</v>
      </c>
      <c r="O17" s="211">
        <v>79</v>
      </c>
      <c r="P17" s="211">
        <v>96</v>
      </c>
      <c r="Q17" s="211">
        <v>103</v>
      </c>
      <c r="R17" s="211">
        <v>90</v>
      </c>
      <c r="S17" s="211">
        <v>89</v>
      </c>
      <c r="T17" s="211">
        <v>77</v>
      </c>
      <c r="U17" s="211">
        <v>101</v>
      </c>
      <c r="V17" s="192"/>
    </row>
    <row r="18" spans="2:22" ht="6" customHeight="1">
      <c r="B18" s="182"/>
      <c r="C18" s="187"/>
      <c r="D18" s="187"/>
      <c r="E18" s="187"/>
      <c r="F18" s="187"/>
      <c r="G18" s="187"/>
      <c r="H18" s="187"/>
      <c r="I18" s="187"/>
      <c r="J18" s="187"/>
      <c r="K18" s="278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192"/>
    </row>
    <row r="19" spans="2:22" s="184" customFormat="1" ht="11.1" customHeight="1">
      <c r="B19" s="185"/>
      <c r="C19" s="659" t="s">
        <v>187</v>
      </c>
      <c r="D19" s="659"/>
      <c r="E19" s="659"/>
      <c r="F19" s="659"/>
      <c r="G19" s="659"/>
      <c r="H19" s="659"/>
      <c r="I19" s="659"/>
      <c r="J19" s="659"/>
      <c r="K19" s="277"/>
      <c r="L19" s="210">
        <v>182</v>
      </c>
      <c r="M19" s="210">
        <v>172</v>
      </c>
      <c r="N19" s="210">
        <v>153</v>
      </c>
      <c r="O19" s="210">
        <v>150</v>
      </c>
      <c r="P19" s="210">
        <v>146</v>
      </c>
      <c r="Q19" s="210">
        <v>160</v>
      </c>
      <c r="R19" s="210">
        <v>111</v>
      </c>
      <c r="S19" s="210">
        <v>124</v>
      </c>
      <c r="T19" s="210">
        <v>84</v>
      </c>
      <c r="U19" s="210">
        <v>116</v>
      </c>
      <c r="V19" s="196"/>
    </row>
    <row r="20" spans="2:22" ht="6" customHeight="1">
      <c r="B20" s="182"/>
      <c r="C20" s="187"/>
      <c r="D20" s="187"/>
      <c r="E20" s="187"/>
      <c r="F20" s="187"/>
      <c r="G20" s="187"/>
      <c r="H20" s="187"/>
      <c r="I20" s="187"/>
      <c r="J20" s="187"/>
      <c r="K20" s="278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181"/>
    </row>
    <row r="21" spans="2:22" s="184" customFormat="1" ht="11.1" customHeight="1">
      <c r="B21" s="185"/>
      <c r="C21" s="659" t="s">
        <v>188</v>
      </c>
      <c r="D21" s="659"/>
      <c r="E21" s="659"/>
      <c r="F21" s="659"/>
      <c r="G21" s="659"/>
      <c r="H21" s="659"/>
      <c r="I21" s="659"/>
      <c r="J21" s="659"/>
      <c r="K21" s="277"/>
      <c r="L21" s="210">
        <v>187</v>
      </c>
      <c r="M21" s="210">
        <v>159</v>
      </c>
      <c r="N21" s="210">
        <v>145</v>
      </c>
      <c r="O21" s="210">
        <v>124</v>
      </c>
      <c r="P21" s="210">
        <v>147</v>
      </c>
      <c r="Q21" s="210">
        <v>135</v>
      </c>
      <c r="R21" s="210">
        <v>124</v>
      </c>
      <c r="S21" s="210">
        <v>118</v>
      </c>
      <c r="T21" s="210">
        <v>91</v>
      </c>
      <c r="U21" s="210">
        <v>126</v>
      </c>
      <c r="V21" s="201"/>
    </row>
    <row r="22" spans="2:22" ht="11.1" customHeight="1">
      <c r="B22" s="182"/>
      <c r="C22" s="187"/>
      <c r="D22" s="187"/>
      <c r="E22" s="187"/>
      <c r="F22" s="187"/>
      <c r="G22" s="658" t="s">
        <v>140</v>
      </c>
      <c r="H22" s="658"/>
      <c r="I22" s="658"/>
      <c r="J22" s="658"/>
      <c r="K22" s="278"/>
      <c r="L22" s="211">
        <v>126</v>
      </c>
      <c r="M22" s="211">
        <v>115</v>
      </c>
      <c r="N22" s="211">
        <v>112</v>
      </c>
      <c r="O22" s="211">
        <v>91</v>
      </c>
      <c r="P22" s="211">
        <v>107</v>
      </c>
      <c r="Q22" s="211">
        <v>100</v>
      </c>
      <c r="R22" s="211">
        <v>81</v>
      </c>
      <c r="S22" s="211">
        <v>75</v>
      </c>
      <c r="T22" s="211">
        <v>67</v>
      </c>
      <c r="U22" s="211">
        <v>92</v>
      </c>
      <c r="V22" s="192"/>
    </row>
    <row r="23" spans="2:22" ht="11.1" customHeight="1">
      <c r="B23" s="182"/>
      <c r="C23" s="187"/>
      <c r="D23" s="187"/>
      <c r="E23" s="187"/>
      <c r="F23" s="187"/>
      <c r="G23" s="658" t="s">
        <v>141</v>
      </c>
      <c r="H23" s="658"/>
      <c r="I23" s="658"/>
      <c r="J23" s="658"/>
      <c r="K23" s="278"/>
      <c r="L23" s="211">
        <v>61</v>
      </c>
      <c r="M23" s="211">
        <v>44</v>
      </c>
      <c r="N23" s="211">
        <v>33</v>
      </c>
      <c r="O23" s="211">
        <v>33</v>
      </c>
      <c r="P23" s="211">
        <v>40</v>
      </c>
      <c r="Q23" s="211">
        <v>35</v>
      </c>
      <c r="R23" s="211">
        <v>43</v>
      </c>
      <c r="S23" s="211">
        <v>43</v>
      </c>
      <c r="T23" s="211">
        <v>24</v>
      </c>
      <c r="U23" s="211">
        <v>34</v>
      </c>
      <c r="V23" s="192"/>
    </row>
    <row r="24" spans="2:22" ht="6" customHeight="1">
      <c r="B24" s="182"/>
      <c r="C24" s="187"/>
      <c r="D24" s="187"/>
      <c r="E24" s="187"/>
      <c r="F24" s="187"/>
      <c r="G24" s="187"/>
      <c r="H24" s="187"/>
      <c r="I24" s="187"/>
      <c r="J24" s="187"/>
      <c r="K24" s="278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191"/>
    </row>
    <row r="25" spans="2:22" s="184" customFormat="1" ht="11.1" customHeight="1">
      <c r="B25" s="185"/>
      <c r="C25" s="659" t="s">
        <v>189</v>
      </c>
      <c r="D25" s="659"/>
      <c r="E25" s="659"/>
      <c r="F25" s="659"/>
      <c r="G25" s="659"/>
      <c r="H25" s="659"/>
      <c r="I25" s="659"/>
      <c r="J25" s="659"/>
      <c r="K25" s="277"/>
      <c r="L25" s="210">
        <v>509</v>
      </c>
      <c r="M25" s="210">
        <v>543</v>
      </c>
      <c r="N25" s="210">
        <v>428</v>
      </c>
      <c r="O25" s="210">
        <v>450</v>
      </c>
      <c r="P25" s="210">
        <v>486</v>
      </c>
      <c r="Q25" s="210">
        <v>507</v>
      </c>
      <c r="R25" s="210">
        <v>438</v>
      </c>
      <c r="S25" s="210">
        <v>457</v>
      </c>
      <c r="T25" s="210">
        <v>342</v>
      </c>
      <c r="U25" s="210">
        <v>421</v>
      </c>
      <c r="V25" s="201"/>
    </row>
    <row r="26" spans="2:22" ht="11.1" customHeight="1">
      <c r="B26" s="182"/>
      <c r="C26" s="187"/>
      <c r="D26" s="187"/>
      <c r="E26" s="187"/>
      <c r="F26" s="187"/>
      <c r="G26" s="658" t="s">
        <v>140</v>
      </c>
      <c r="H26" s="658"/>
      <c r="I26" s="658"/>
      <c r="J26" s="658"/>
      <c r="K26" s="278"/>
      <c r="L26" s="211">
        <v>79</v>
      </c>
      <c r="M26" s="211">
        <v>73</v>
      </c>
      <c r="N26" s="211">
        <v>60</v>
      </c>
      <c r="O26" s="211">
        <v>76</v>
      </c>
      <c r="P26" s="211">
        <v>57</v>
      </c>
      <c r="Q26" s="211">
        <v>59</v>
      </c>
      <c r="R26" s="211">
        <v>45</v>
      </c>
      <c r="S26" s="211">
        <v>52</v>
      </c>
      <c r="T26" s="211">
        <v>38</v>
      </c>
      <c r="U26" s="211">
        <v>51</v>
      </c>
      <c r="V26" s="191"/>
    </row>
    <row r="27" spans="2:22" ht="11.1" customHeight="1">
      <c r="B27" s="182"/>
      <c r="C27" s="187"/>
      <c r="D27" s="187"/>
      <c r="E27" s="187"/>
      <c r="F27" s="187"/>
      <c r="G27" s="658" t="s">
        <v>141</v>
      </c>
      <c r="H27" s="658"/>
      <c r="I27" s="658"/>
      <c r="J27" s="658"/>
      <c r="K27" s="278"/>
      <c r="L27" s="211">
        <v>137</v>
      </c>
      <c r="M27" s="211">
        <v>150</v>
      </c>
      <c r="N27" s="211">
        <v>116</v>
      </c>
      <c r="O27" s="211">
        <v>110</v>
      </c>
      <c r="P27" s="211">
        <v>121</v>
      </c>
      <c r="Q27" s="211">
        <v>141</v>
      </c>
      <c r="R27" s="211">
        <v>105</v>
      </c>
      <c r="S27" s="211">
        <v>123</v>
      </c>
      <c r="T27" s="211">
        <v>100</v>
      </c>
      <c r="U27" s="211">
        <v>132</v>
      </c>
      <c r="V27" s="191"/>
    </row>
    <row r="28" spans="2:22" ht="11.1" customHeight="1">
      <c r="B28" s="182"/>
      <c r="C28" s="187"/>
      <c r="D28" s="187"/>
      <c r="E28" s="187"/>
      <c r="F28" s="187"/>
      <c r="G28" s="658" t="s">
        <v>145</v>
      </c>
      <c r="H28" s="658"/>
      <c r="I28" s="658"/>
      <c r="J28" s="658"/>
      <c r="K28" s="278"/>
      <c r="L28" s="211">
        <v>107</v>
      </c>
      <c r="M28" s="211">
        <v>100</v>
      </c>
      <c r="N28" s="211">
        <v>78</v>
      </c>
      <c r="O28" s="211">
        <v>66</v>
      </c>
      <c r="P28" s="211">
        <v>95</v>
      </c>
      <c r="Q28" s="211">
        <v>90</v>
      </c>
      <c r="R28" s="211">
        <v>88</v>
      </c>
      <c r="S28" s="211">
        <v>80</v>
      </c>
      <c r="T28" s="211">
        <v>63</v>
      </c>
      <c r="U28" s="211">
        <v>70</v>
      </c>
      <c r="V28" s="191"/>
    </row>
    <row r="29" spans="2:22" ht="11.1" customHeight="1">
      <c r="B29" s="182"/>
      <c r="C29" s="187"/>
      <c r="D29" s="187"/>
      <c r="E29" s="187"/>
      <c r="F29" s="187"/>
      <c r="G29" s="658" t="s">
        <v>148</v>
      </c>
      <c r="H29" s="658"/>
      <c r="I29" s="658"/>
      <c r="J29" s="658"/>
      <c r="K29" s="278"/>
      <c r="L29" s="211">
        <v>186</v>
      </c>
      <c r="M29" s="211">
        <v>220</v>
      </c>
      <c r="N29" s="211">
        <v>174</v>
      </c>
      <c r="O29" s="211">
        <v>198</v>
      </c>
      <c r="P29" s="211">
        <v>213</v>
      </c>
      <c r="Q29" s="211">
        <v>217</v>
      </c>
      <c r="R29" s="211">
        <v>200</v>
      </c>
      <c r="S29" s="211">
        <v>202</v>
      </c>
      <c r="T29" s="211">
        <v>141</v>
      </c>
      <c r="U29" s="211">
        <v>168</v>
      </c>
      <c r="V29" s="191"/>
    </row>
    <row r="30" spans="2:22" ht="6" customHeight="1">
      <c r="B30" s="182"/>
      <c r="C30" s="182"/>
      <c r="D30" s="182"/>
      <c r="E30" s="182"/>
      <c r="F30" s="182"/>
      <c r="G30" s="182"/>
      <c r="H30" s="182"/>
      <c r="I30" s="182"/>
      <c r="J30" s="182"/>
      <c r="K30" s="279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181"/>
    </row>
    <row r="31" spans="2:22" s="184" customFormat="1" ht="11.1" customHeight="1">
      <c r="B31" s="185"/>
      <c r="C31" s="659" t="s">
        <v>190</v>
      </c>
      <c r="D31" s="659"/>
      <c r="E31" s="659"/>
      <c r="F31" s="659"/>
      <c r="G31" s="659"/>
      <c r="H31" s="659"/>
      <c r="I31" s="659"/>
      <c r="J31" s="659"/>
      <c r="K31" s="277"/>
      <c r="L31" s="210">
        <v>793</v>
      </c>
      <c r="M31" s="210">
        <v>765</v>
      </c>
      <c r="N31" s="210">
        <v>628</v>
      </c>
      <c r="O31" s="210">
        <v>582</v>
      </c>
      <c r="P31" s="210">
        <v>664</v>
      </c>
      <c r="Q31" s="210">
        <v>635</v>
      </c>
      <c r="R31" s="210">
        <v>465</v>
      </c>
      <c r="S31" s="210">
        <v>526</v>
      </c>
      <c r="T31" s="210">
        <v>387</v>
      </c>
      <c r="U31" s="210">
        <v>451</v>
      </c>
      <c r="V31" s="201"/>
    </row>
    <row r="32" spans="2:22" ht="11.1" customHeight="1">
      <c r="B32" s="182"/>
      <c r="C32" s="187"/>
      <c r="D32" s="187"/>
      <c r="E32" s="187"/>
      <c r="F32" s="187"/>
      <c r="G32" s="658" t="s">
        <v>140</v>
      </c>
      <c r="H32" s="658"/>
      <c r="I32" s="658"/>
      <c r="J32" s="658"/>
      <c r="K32" s="278"/>
      <c r="L32" s="211">
        <v>141</v>
      </c>
      <c r="M32" s="211">
        <v>124</v>
      </c>
      <c r="N32" s="211">
        <v>108</v>
      </c>
      <c r="O32" s="211">
        <v>95</v>
      </c>
      <c r="P32" s="211">
        <v>97</v>
      </c>
      <c r="Q32" s="211">
        <v>92</v>
      </c>
      <c r="R32" s="211">
        <v>54</v>
      </c>
      <c r="S32" s="211">
        <v>59</v>
      </c>
      <c r="T32" s="211">
        <v>55</v>
      </c>
      <c r="U32" s="211">
        <v>68</v>
      </c>
      <c r="V32" s="191"/>
    </row>
    <row r="33" spans="2:22" ht="11.1" customHeight="1">
      <c r="B33" s="182"/>
      <c r="C33" s="187"/>
      <c r="D33" s="187"/>
      <c r="E33" s="187"/>
      <c r="F33" s="187"/>
      <c r="G33" s="658" t="s">
        <v>141</v>
      </c>
      <c r="H33" s="658"/>
      <c r="I33" s="658"/>
      <c r="J33" s="658"/>
      <c r="K33" s="278"/>
      <c r="L33" s="211">
        <v>130</v>
      </c>
      <c r="M33" s="211">
        <v>130</v>
      </c>
      <c r="N33" s="211">
        <v>102</v>
      </c>
      <c r="O33" s="211">
        <v>104</v>
      </c>
      <c r="P33" s="211">
        <v>129</v>
      </c>
      <c r="Q33" s="211">
        <v>113</v>
      </c>
      <c r="R33" s="211">
        <v>84</v>
      </c>
      <c r="S33" s="211">
        <v>108</v>
      </c>
      <c r="T33" s="211">
        <v>81</v>
      </c>
      <c r="U33" s="211">
        <v>98</v>
      </c>
      <c r="V33" s="191"/>
    </row>
    <row r="34" spans="2:22" ht="11.1" customHeight="1">
      <c r="B34" s="182"/>
      <c r="C34" s="187"/>
      <c r="D34" s="187"/>
      <c r="E34" s="187"/>
      <c r="F34" s="187"/>
      <c r="G34" s="658" t="s">
        <v>145</v>
      </c>
      <c r="H34" s="658"/>
      <c r="I34" s="658"/>
      <c r="J34" s="658"/>
      <c r="K34" s="278"/>
      <c r="L34" s="211">
        <v>135</v>
      </c>
      <c r="M34" s="211">
        <v>153</v>
      </c>
      <c r="N34" s="211">
        <v>130</v>
      </c>
      <c r="O34" s="211">
        <v>115</v>
      </c>
      <c r="P34" s="211">
        <v>144</v>
      </c>
      <c r="Q34" s="211">
        <v>146</v>
      </c>
      <c r="R34" s="211">
        <v>115</v>
      </c>
      <c r="S34" s="211">
        <v>123</v>
      </c>
      <c r="T34" s="211">
        <v>94</v>
      </c>
      <c r="U34" s="211">
        <v>85</v>
      </c>
      <c r="V34" s="191"/>
    </row>
    <row r="35" spans="2:22" ht="11.1" customHeight="1">
      <c r="B35" s="182"/>
      <c r="C35" s="187"/>
      <c r="D35" s="187"/>
      <c r="E35" s="187"/>
      <c r="F35" s="187"/>
      <c r="G35" s="658" t="s">
        <v>148</v>
      </c>
      <c r="H35" s="658"/>
      <c r="I35" s="658"/>
      <c r="J35" s="658"/>
      <c r="K35" s="278"/>
      <c r="L35" s="211">
        <v>145</v>
      </c>
      <c r="M35" s="211">
        <v>132</v>
      </c>
      <c r="N35" s="211">
        <v>118</v>
      </c>
      <c r="O35" s="211">
        <v>116</v>
      </c>
      <c r="P35" s="211">
        <v>140</v>
      </c>
      <c r="Q35" s="211">
        <v>150</v>
      </c>
      <c r="R35" s="211">
        <v>121</v>
      </c>
      <c r="S35" s="211">
        <v>131</v>
      </c>
      <c r="T35" s="211">
        <v>72</v>
      </c>
      <c r="U35" s="211">
        <v>111</v>
      </c>
      <c r="V35" s="191"/>
    </row>
    <row r="36" spans="2:22" ht="11.1" customHeight="1">
      <c r="B36" s="182"/>
      <c r="C36" s="187"/>
      <c r="D36" s="187"/>
      <c r="E36" s="187"/>
      <c r="F36" s="187"/>
      <c r="G36" s="658" t="s">
        <v>151</v>
      </c>
      <c r="H36" s="658"/>
      <c r="I36" s="658"/>
      <c r="J36" s="658"/>
      <c r="K36" s="278"/>
      <c r="L36" s="211">
        <v>242</v>
      </c>
      <c r="M36" s="211">
        <v>226</v>
      </c>
      <c r="N36" s="211">
        <v>170</v>
      </c>
      <c r="O36" s="211">
        <v>152</v>
      </c>
      <c r="P36" s="211">
        <v>154</v>
      </c>
      <c r="Q36" s="211">
        <v>134</v>
      </c>
      <c r="R36" s="211">
        <v>91</v>
      </c>
      <c r="S36" s="211">
        <v>105</v>
      </c>
      <c r="T36" s="211">
        <v>85</v>
      </c>
      <c r="U36" s="211">
        <v>89</v>
      </c>
      <c r="V36" s="191"/>
    </row>
    <row r="37" spans="2:22" ht="6" customHeight="1">
      <c r="B37" s="182"/>
      <c r="C37" s="187"/>
      <c r="D37" s="187"/>
      <c r="E37" s="187"/>
      <c r="F37" s="187"/>
      <c r="G37" s="187"/>
      <c r="H37" s="187"/>
      <c r="I37" s="187"/>
      <c r="J37" s="187"/>
      <c r="K37" s="278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191"/>
    </row>
    <row r="38" spans="2:22" s="184" customFormat="1" ht="11.1" customHeight="1">
      <c r="B38" s="185"/>
      <c r="C38" s="659" t="s">
        <v>191</v>
      </c>
      <c r="D38" s="659"/>
      <c r="E38" s="659"/>
      <c r="F38" s="659"/>
      <c r="G38" s="659"/>
      <c r="H38" s="659"/>
      <c r="I38" s="659"/>
      <c r="J38" s="659"/>
      <c r="K38" s="277"/>
      <c r="L38" s="210">
        <v>1134</v>
      </c>
      <c r="M38" s="210">
        <v>1129</v>
      </c>
      <c r="N38" s="210">
        <v>954</v>
      </c>
      <c r="O38" s="210">
        <v>901</v>
      </c>
      <c r="P38" s="210">
        <v>935</v>
      </c>
      <c r="Q38" s="210">
        <v>1005</v>
      </c>
      <c r="R38" s="210">
        <v>812</v>
      </c>
      <c r="S38" s="210">
        <v>915</v>
      </c>
      <c r="T38" s="210">
        <v>702</v>
      </c>
      <c r="U38" s="210">
        <v>942</v>
      </c>
      <c r="V38" s="201"/>
    </row>
    <row r="39" spans="2:22" ht="11.1" customHeight="1">
      <c r="B39" s="182"/>
      <c r="C39" s="187"/>
      <c r="D39" s="187"/>
      <c r="E39" s="187"/>
      <c r="F39" s="187"/>
      <c r="G39" s="658" t="s">
        <v>140</v>
      </c>
      <c r="H39" s="658"/>
      <c r="I39" s="658"/>
      <c r="J39" s="658"/>
      <c r="K39" s="278"/>
      <c r="L39" s="211">
        <v>154</v>
      </c>
      <c r="M39" s="211">
        <v>155</v>
      </c>
      <c r="N39" s="211">
        <v>135</v>
      </c>
      <c r="O39" s="211">
        <v>113</v>
      </c>
      <c r="P39" s="211">
        <v>108</v>
      </c>
      <c r="Q39" s="211">
        <v>111</v>
      </c>
      <c r="R39" s="211">
        <v>86</v>
      </c>
      <c r="S39" s="211">
        <v>89</v>
      </c>
      <c r="T39" s="211">
        <v>58</v>
      </c>
      <c r="U39" s="211">
        <v>75</v>
      </c>
      <c r="V39" s="191"/>
    </row>
    <row r="40" spans="2:22" ht="11.1" customHeight="1">
      <c r="B40" s="182"/>
      <c r="C40" s="187"/>
      <c r="D40" s="187"/>
      <c r="E40" s="187"/>
      <c r="F40" s="187"/>
      <c r="G40" s="658" t="s">
        <v>141</v>
      </c>
      <c r="H40" s="658"/>
      <c r="I40" s="658"/>
      <c r="J40" s="658"/>
      <c r="K40" s="278"/>
      <c r="L40" s="211">
        <v>200</v>
      </c>
      <c r="M40" s="211">
        <v>180</v>
      </c>
      <c r="N40" s="211">
        <v>152</v>
      </c>
      <c r="O40" s="211">
        <v>160</v>
      </c>
      <c r="P40" s="211">
        <v>170</v>
      </c>
      <c r="Q40" s="211">
        <v>176</v>
      </c>
      <c r="R40" s="211">
        <v>144</v>
      </c>
      <c r="S40" s="211">
        <v>163</v>
      </c>
      <c r="T40" s="211">
        <v>124</v>
      </c>
      <c r="U40" s="211">
        <v>169</v>
      </c>
      <c r="V40" s="191"/>
    </row>
    <row r="41" spans="2:22" ht="11.1" customHeight="1">
      <c r="B41" s="182"/>
      <c r="C41" s="187"/>
      <c r="D41" s="187"/>
      <c r="E41" s="187"/>
      <c r="F41" s="187"/>
      <c r="G41" s="658" t="s">
        <v>145</v>
      </c>
      <c r="H41" s="658"/>
      <c r="I41" s="658"/>
      <c r="J41" s="658"/>
      <c r="K41" s="278"/>
      <c r="L41" s="211">
        <v>153</v>
      </c>
      <c r="M41" s="211">
        <v>145</v>
      </c>
      <c r="N41" s="211">
        <v>119</v>
      </c>
      <c r="O41" s="211">
        <v>138</v>
      </c>
      <c r="P41" s="211">
        <v>148</v>
      </c>
      <c r="Q41" s="211">
        <v>146</v>
      </c>
      <c r="R41" s="211">
        <v>155</v>
      </c>
      <c r="S41" s="211">
        <v>175</v>
      </c>
      <c r="T41" s="211">
        <v>147</v>
      </c>
      <c r="U41" s="211">
        <v>174</v>
      </c>
      <c r="V41" s="191"/>
    </row>
    <row r="42" spans="2:22" ht="11.1" customHeight="1">
      <c r="B42" s="182"/>
      <c r="C42" s="187"/>
      <c r="D42" s="187"/>
      <c r="E42" s="187"/>
      <c r="F42" s="187"/>
      <c r="G42" s="658" t="s">
        <v>148</v>
      </c>
      <c r="H42" s="658"/>
      <c r="I42" s="658"/>
      <c r="J42" s="658"/>
      <c r="K42" s="278"/>
      <c r="L42" s="211">
        <v>86</v>
      </c>
      <c r="M42" s="211">
        <v>87</v>
      </c>
      <c r="N42" s="211">
        <v>75</v>
      </c>
      <c r="O42" s="211">
        <v>59</v>
      </c>
      <c r="P42" s="211">
        <v>72</v>
      </c>
      <c r="Q42" s="211">
        <v>73</v>
      </c>
      <c r="R42" s="211">
        <v>60</v>
      </c>
      <c r="S42" s="211">
        <v>78</v>
      </c>
      <c r="T42" s="211">
        <v>55</v>
      </c>
      <c r="U42" s="211">
        <v>62</v>
      </c>
      <c r="V42" s="191"/>
    </row>
    <row r="43" spans="2:22" ht="11.1" customHeight="1">
      <c r="B43" s="182"/>
      <c r="C43" s="187"/>
      <c r="D43" s="187"/>
      <c r="E43" s="187"/>
      <c r="F43" s="187"/>
      <c r="G43" s="658" t="s">
        <v>151</v>
      </c>
      <c r="H43" s="658"/>
      <c r="I43" s="658"/>
      <c r="J43" s="658"/>
      <c r="K43" s="278"/>
      <c r="L43" s="211">
        <v>130</v>
      </c>
      <c r="M43" s="211">
        <v>142</v>
      </c>
      <c r="N43" s="211">
        <v>119</v>
      </c>
      <c r="O43" s="211">
        <v>109</v>
      </c>
      <c r="P43" s="211">
        <v>113</v>
      </c>
      <c r="Q43" s="211">
        <v>138</v>
      </c>
      <c r="R43" s="211">
        <v>84</v>
      </c>
      <c r="S43" s="211">
        <v>89</v>
      </c>
      <c r="T43" s="211">
        <v>64</v>
      </c>
      <c r="U43" s="211">
        <v>96</v>
      </c>
      <c r="V43" s="191"/>
    </row>
    <row r="44" spans="2:22" ht="11.1" customHeight="1">
      <c r="B44" s="182"/>
      <c r="C44" s="187"/>
      <c r="D44" s="187"/>
      <c r="E44" s="187"/>
      <c r="F44" s="187"/>
      <c r="G44" s="658" t="s">
        <v>152</v>
      </c>
      <c r="H44" s="658"/>
      <c r="I44" s="658"/>
      <c r="J44" s="658"/>
      <c r="K44" s="278"/>
      <c r="L44" s="211">
        <v>210</v>
      </c>
      <c r="M44" s="211">
        <v>216</v>
      </c>
      <c r="N44" s="211">
        <v>174</v>
      </c>
      <c r="O44" s="211">
        <v>152</v>
      </c>
      <c r="P44" s="211">
        <v>146</v>
      </c>
      <c r="Q44" s="211">
        <v>179</v>
      </c>
      <c r="R44" s="211">
        <v>128</v>
      </c>
      <c r="S44" s="211">
        <v>147</v>
      </c>
      <c r="T44" s="211">
        <v>120</v>
      </c>
      <c r="U44" s="211">
        <v>156</v>
      </c>
      <c r="V44" s="191"/>
    </row>
    <row r="45" spans="2:22" ht="11.1" customHeight="1">
      <c r="B45" s="182"/>
      <c r="C45" s="187"/>
      <c r="D45" s="187"/>
      <c r="E45" s="187"/>
      <c r="F45" s="187"/>
      <c r="G45" s="658" t="s">
        <v>170</v>
      </c>
      <c r="H45" s="658"/>
      <c r="I45" s="658"/>
      <c r="J45" s="658"/>
      <c r="K45" s="278"/>
      <c r="L45" s="211">
        <v>201</v>
      </c>
      <c r="M45" s="211">
        <v>204</v>
      </c>
      <c r="N45" s="211">
        <v>180</v>
      </c>
      <c r="O45" s="211">
        <v>170</v>
      </c>
      <c r="P45" s="211">
        <v>178</v>
      </c>
      <c r="Q45" s="211">
        <v>182</v>
      </c>
      <c r="R45" s="211">
        <v>155</v>
      </c>
      <c r="S45" s="211">
        <v>174</v>
      </c>
      <c r="T45" s="211">
        <v>134</v>
      </c>
      <c r="U45" s="211">
        <v>210</v>
      </c>
      <c r="V45" s="191"/>
    </row>
    <row r="46" spans="2:22" ht="6" customHeight="1">
      <c r="B46" s="182"/>
      <c r="C46" s="187"/>
      <c r="D46" s="187"/>
      <c r="E46" s="187"/>
      <c r="F46" s="187"/>
      <c r="G46" s="187"/>
      <c r="H46" s="187"/>
      <c r="I46" s="187"/>
      <c r="J46" s="187"/>
      <c r="K46" s="278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191"/>
    </row>
    <row r="47" spans="2:22" s="184" customFormat="1" ht="11.1" customHeight="1">
      <c r="B47" s="185"/>
      <c r="C47" s="659" t="s">
        <v>192</v>
      </c>
      <c r="D47" s="659"/>
      <c r="E47" s="659"/>
      <c r="F47" s="659"/>
      <c r="G47" s="659"/>
      <c r="H47" s="659"/>
      <c r="I47" s="659"/>
      <c r="J47" s="659"/>
      <c r="K47" s="277"/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1</v>
      </c>
      <c r="T47" s="210">
        <v>1</v>
      </c>
      <c r="U47" s="210">
        <v>4</v>
      </c>
      <c r="V47" s="201"/>
    </row>
    <row r="48" spans="2:22" ht="6" customHeight="1">
      <c r="B48" s="182"/>
      <c r="C48" s="187"/>
      <c r="D48" s="187"/>
      <c r="E48" s="187"/>
      <c r="F48" s="187"/>
      <c r="G48" s="187"/>
      <c r="H48" s="187"/>
      <c r="I48" s="187"/>
      <c r="J48" s="187"/>
      <c r="K48" s="278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191"/>
    </row>
    <row r="49" spans="2:24" s="184" customFormat="1" ht="11.1" customHeight="1">
      <c r="B49" s="185"/>
      <c r="C49" s="659" t="s">
        <v>193</v>
      </c>
      <c r="D49" s="659"/>
      <c r="E49" s="659"/>
      <c r="F49" s="659"/>
      <c r="G49" s="659"/>
      <c r="H49" s="659"/>
      <c r="I49" s="659"/>
      <c r="J49" s="659"/>
      <c r="K49" s="277"/>
      <c r="L49" s="210">
        <v>661</v>
      </c>
      <c r="M49" s="210">
        <v>561</v>
      </c>
      <c r="N49" s="210">
        <v>538</v>
      </c>
      <c r="O49" s="210">
        <v>522</v>
      </c>
      <c r="P49" s="210">
        <v>660</v>
      </c>
      <c r="Q49" s="210">
        <v>668</v>
      </c>
      <c r="R49" s="210">
        <v>552</v>
      </c>
      <c r="S49" s="210">
        <v>673</v>
      </c>
      <c r="T49" s="210">
        <v>601</v>
      </c>
      <c r="U49" s="210">
        <v>727</v>
      </c>
      <c r="V49" s="201"/>
    </row>
    <row r="50" spans="2:24" ht="11.1" customHeight="1">
      <c r="B50" s="182"/>
      <c r="C50" s="187"/>
      <c r="D50" s="187"/>
      <c r="E50" s="187"/>
      <c r="F50" s="187"/>
      <c r="G50" s="658" t="s">
        <v>140</v>
      </c>
      <c r="H50" s="658"/>
      <c r="I50" s="658"/>
      <c r="J50" s="658"/>
      <c r="K50" s="278"/>
      <c r="L50" s="211">
        <v>116</v>
      </c>
      <c r="M50" s="211">
        <v>102</v>
      </c>
      <c r="N50" s="211">
        <v>99</v>
      </c>
      <c r="O50" s="211">
        <v>96</v>
      </c>
      <c r="P50" s="211">
        <v>120</v>
      </c>
      <c r="Q50" s="211">
        <v>103</v>
      </c>
      <c r="R50" s="211">
        <v>91</v>
      </c>
      <c r="S50" s="211">
        <v>107</v>
      </c>
      <c r="T50" s="211">
        <v>90</v>
      </c>
      <c r="U50" s="211">
        <v>112</v>
      </c>
      <c r="V50" s="191"/>
    </row>
    <row r="51" spans="2:24" ht="11.1" customHeight="1">
      <c r="B51" s="182"/>
      <c r="C51" s="187"/>
      <c r="D51" s="187"/>
      <c r="E51" s="187"/>
      <c r="F51" s="187"/>
      <c r="G51" s="658" t="s">
        <v>141</v>
      </c>
      <c r="H51" s="658"/>
      <c r="I51" s="658"/>
      <c r="J51" s="658"/>
      <c r="K51" s="278"/>
      <c r="L51" s="211">
        <v>88</v>
      </c>
      <c r="M51" s="211">
        <v>87</v>
      </c>
      <c r="N51" s="211">
        <v>85</v>
      </c>
      <c r="O51" s="211">
        <v>73</v>
      </c>
      <c r="P51" s="211">
        <v>81</v>
      </c>
      <c r="Q51" s="211">
        <v>92</v>
      </c>
      <c r="R51" s="211">
        <v>77</v>
      </c>
      <c r="S51" s="211">
        <v>89</v>
      </c>
      <c r="T51" s="211">
        <v>79</v>
      </c>
      <c r="U51" s="211">
        <v>102</v>
      </c>
      <c r="V51" s="191"/>
    </row>
    <row r="52" spans="2:24" ht="11.1" customHeight="1">
      <c r="B52" s="182"/>
      <c r="C52" s="187"/>
      <c r="D52" s="187"/>
      <c r="E52" s="187"/>
      <c r="F52" s="187"/>
      <c r="G52" s="658" t="s">
        <v>145</v>
      </c>
      <c r="H52" s="658"/>
      <c r="I52" s="658"/>
      <c r="J52" s="658"/>
      <c r="K52" s="278"/>
      <c r="L52" s="211">
        <v>106</v>
      </c>
      <c r="M52" s="211">
        <v>96</v>
      </c>
      <c r="N52" s="211">
        <v>96</v>
      </c>
      <c r="O52" s="211">
        <v>91</v>
      </c>
      <c r="P52" s="211">
        <v>112</v>
      </c>
      <c r="Q52" s="211">
        <v>108</v>
      </c>
      <c r="R52" s="211">
        <v>102</v>
      </c>
      <c r="S52" s="211">
        <v>94</v>
      </c>
      <c r="T52" s="211">
        <v>78</v>
      </c>
      <c r="U52" s="211">
        <v>124</v>
      </c>
      <c r="V52" s="192"/>
    </row>
    <row r="53" spans="2:24" ht="11.1" customHeight="1">
      <c r="B53" s="182"/>
      <c r="C53" s="187"/>
      <c r="D53" s="187"/>
      <c r="E53" s="187"/>
      <c r="F53" s="187"/>
      <c r="G53" s="658" t="s">
        <v>148</v>
      </c>
      <c r="H53" s="658"/>
      <c r="I53" s="658"/>
      <c r="J53" s="658"/>
      <c r="K53" s="278"/>
      <c r="L53" s="211">
        <v>107</v>
      </c>
      <c r="M53" s="211">
        <v>75</v>
      </c>
      <c r="N53" s="211">
        <v>72</v>
      </c>
      <c r="O53" s="211">
        <v>83</v>
      </c>
      <c r="P53" s="211">
        <v>88</v>
      </c>
      <c r="Q53" s="211">
        <v>105</v>
      </c>
      <c r="R53" s="211">
        <v>81</v>
      </c>
      <c r="S53" s="211">
        <v>118</v>
      </c>
      <c r="T53" s="211">
        <v>105</v>
      </c>
      <c r="U53" s="211">
        <v>114</v>
      </c>
      <c r="V53" s="192"/>
    </row>
    <row r="54" spans="2:24" ht="11.1" customHeight="1">
      <c r="B54" s="182"/>
      <c r="C54" s="187"/>
      <c r="D54" s="187"/>
      <c r="E54" s="187"/>
      <c r="F54" s="187"/>
      <c r="G54" s="658" t="s">
        <v>151</v>
      </c>
      <c r="H54" s="658"/>
      <c r="I54" s="658"/>
      <c r="J54" s="658"/>
      <c r="K54" s="278"/>
      <c r="L54" s="211">
        <v>172</v>
      </c>
      <c r="M54" s="211">
        <v>132</v>
      </c>
      <c r="N54" s="211">
        <v>138</v>
      </c>
      <c r="O54" s="211">
        <v>130</v>
      </c>
      <c r="P54" s="211">
        <v>174</v>
      </c>
      <c r="Q54" s="211">
        <v>158</v>
      </c>
      <c r="R54" s="211">
        <v>121</v>
      </c>
      <c r="S54" s="211">
        <v>166</v>
      </c>
      <c r="T54" s="211">
        <v>159</v>
      </c>
      <c r="U54" s="211">
        <v>167</v>
      </c>
      <c r="V54" s="192"/>
    </row>
    <row r="55" spans="2:24" ht="11.1" customHeight="1">
      <c r="B55" s="182"/>
      <c r="C55" s="187"/>
      <c r="D55" s="187"/>
      <c r="E55" s="187"/>
      <c r="F55" s="187"/>
      <c r="G55" s="658" t="s">
        <v>152</v>
      </c>
      <c r="H55" s="658"/>
      <c r="I55" s="658"/>
      <c r="J55" s="658"/>
      <c r="K55" s="278"/>
      <c r="L55" s="211">
        <v>72</v>
      </c>
      <c r="M55" s="211">
        <v>69</v>
      </c>
      <c r="N55" s="211">
        <v>48</v>
      </c>
      <c r="O55" s="211">
        <v>49</v>
      </c>
      <c r="P55" s="211">
        <v>85</v>
      </c>
      <c r="Q55" s="211">
        <v>102</v>
      </c>
      <c r="R55" s="211">
        <v>80</v>
      </c>
      <c r="S55" s="211">
        <v>99</v>
      </c>
      <c r="T55" s="211">
        <v>90</v>
      </c>
      <c r="U55" s="211">
        <v>108</v>
      </c>
      <c r="V55" s="192"/>
    </row>
    <row r="56" spans="2:24" ht="6" customHeight="1">
      <c r="B56" s="182"/>
      <c r="C56" s="187"/>
      <c r="D56" s="187"/>
      <c r="E56" s="187"/>
      <c r="F56" s="187"/>
      <c r="G56" s="187"/>
      <c r="H56" s="187"/>
      <c r="I56" s="187"/>
      <c r="J56" s="187"/>
      <c r="K56" s="278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181"/>
    </row>
    <row r="57" spans="2:24" s="184" customFormat="1" ht="11.1" customHeight="1">
      <c r="B57" s="185"/>
      <c r="C57" s="659" t="s">
        <v>194</v>
      </c>
      <c r="D57" s="659"/>
      <c r="E57" s="659"/>
      <c r="F57" s="659"/>
      <c r="G57" s="659"/>
      <c r="H57" s="659"/>
      <c r="I57" s="659"/>
      <c r="J57" s="659"/>
      <c r="K57" s="277"/>
      <c r="L57" s="210">
        <v>988</v>
      </c>
      <c r="M57" s="210">
        <v>860</v>
      </c>
      <c r="N57" s="210">
        <v>686</v>
      </c>
      <c r="O57" s="210">
        <v>652</v>
      </c>
      <c r="P57" s="210">
        <v>754</v>
      </c>
      <c r="Q57" s="210">
        <v>768</v>
      </c>
      <c r="R57" s="210">
        <v>606</v>
      </c>
      <c r="S57" s="210">
        <v>699</v>
      </c>
      <c r="T57" s="210">
        <v>546</v>
      </c>
      <c r="U57" s="210">
        <v>717</v>
      </c>
      <c r="V57" s="201"/>
    </row>
    <row r="58" spans="2:24" ht="11.1" customHeight="1">
      <c r="B58" s="182"/>
      <c r="C58" s="187"/>
      <c r="D58" s="187"/>
      <c r="E58" s="187"/>
      <c r="F58" s="187"/>
      <c r="G58" s="658" t="s">
        <v>140</v>
      </c>
      <c r="H58" s="658"/>
      <c r="I58" s="658"/>
      <c r="J58" s="658"/>
      <c r="K58" s="278"/>
      <c r="L58" s="211">
        <v>181</v>
      </c>
      <c r="M58" s="211">
        <v>151</v>
      </c>
      <c r="N58" s="211">
        <v>115</v>
      </c>
      <c r="O58" s="211">
        <v>113</v>
      </c>
      <c r="P58" s="211">
        <v>147</v>
      </c>
      <c r="Q58" s="211">
        <v>154</v>
      </c>
      <c r="R58" s="211">
        <v>114</v>
      </c>
      <c r="S58" s="211">
        <v>154</v>
      </c>
      <c r="T58" s="211">
        <v>127</v>
      </c>
      <c r="U58" s="211">
        <v>159</v>
      </c>
      <c r="V58" s="192"/>
    </row>
    <row r="59" spans="2:24" ht="11.1" customHeight="1">
      <c r="B59" s="182"/>
      <c r="C59" s="187"/>
      <c r="D59" s="187"/>
      <c r="E59" s="187"/>
      <c r="F59" s="187"/>
      <c r="G59" s="658" t="s">
        <v>141</v>
      </c>
      <c r="H59" s="658"/>
      <c r="I59" s="658"/>
      <c r="J59" s="658"/>
      <c r="K59" s="278"/>
      <c r="L59" s="211">
        <v>184</v>
      </c>
      <c r="M59" s="211">
        <v>147</v>
      </c>
      <c r="N59" s="211">
        <v>127</v>
      </c>
      <c r="O59" s="211">
        <v>140</v>
      </c>
      <c r="P59" s="211">
        <v>131</v>
      </c>
      <c r="Q59" s="211">
        <v>122</v>
      </c>
      <c r="R59" s="211">
        <v>112</v>
      </c>
      <c r="S59" s="211">
        <v>126</v>
      </c>
      <c r="T59" s="211">
        <v>106</v>
      </c>
      <c r="U59" s="211">
        <v>129</v>
      </c>
      <c r="V59" s="192"/>
    </row>
    <row r="60" spans="2:24" ht="11.1" customHeight="1">
      <c r="B60" s="182"/>
      <c r="C60" s="187"/>
      <c r="D60" s="187"/>
      <c r="E60" s="187"/>
      <c r="F60" s="187"/>
      <c r="G60" s="658" t="s">
        <v>145</v>
      </c>
      <c r="H60" s="658"/>
      <c r="I60" s="658"/>
      <c r="J60" s="658"/>
      <c r="K60" s="278"/>
      <c r="L60" s="211">
        <v>186</v>
      </c>
      <c r="M60" s="211">
        <v>150</v>
      </c>
      <c r="N60" s="211">
        <v>107</v>
      </c>
      <c r="O60" s="211">
        <v>101</v>
      </c>
      <c r="P60" s="211">
        <v>112</v>
      </c>
      <c r="Q60" s="211">
        <v>135</v>
      </c>
      <c r="R60" s="211">
        <v>121</v>
      </c>
      <c r="S60" s="211">
        <v>120</v>
      </c>
      <c r="T60" s="211">
        <v>80</v>
      </c>
      <c r="U60" s="211">
        <v>119</v>
      </c>
      <c r="V60" s="192"/>
      <c r="W60" s="182"/>
      <c r="X60" s="182"/>
    </row>
    <row r="61" spans="2:24" ht="11.1" customHeight="1">
      <c r="B61" s="182"/>
      <c r="C61" s="187"/>
      <c r="D61" s="187"/>
      <c r="E61" s="187"/>
      <c r="F61" s="187"/>
      <c r="G61" s="658" t="s">
        <v>148</v>
      </c>
      <c r="H61" s="658"/>
      <c r="I61" s="658"/>
      <c r="J61" s="658"/>
      <c r="K61" s="278"/>
      <c r="L61" s="211">
        <v>218</v>
      </c>
      <c r="M61" s="211">
        <v>191</v>
      </c>
      <c r="N61" s="211">
        <v>156</v>
      </c>
      <c r="O61" s="211">
        <v>142</v>
      </c>
      <c r="P61" s="211">
        <v>176</v>
      </c>
      <c r="Q61" s="211">
        <v>179</v>
      </c>
      <c r="R61" s="211">
        <v>124</v>
      </c>
      <c r="S61" s="211">
        <v>144</v>
      </c>
      <c r="T61" s="211">
        <v>115</v>
      </c>
      <c r="U61" s="211">
        <v>164</v>
      </c>
      <c r="V61" s="192"/>
      <c r="W61" s="182"/>
      <c r="X61" s="182"/>
    </row>
    <row r="62" spans="2:24" ht="11.1" customHeight="1">
      <c r="B62" s="182"/>
      <c r="C62" s="187"/>
      <c r="D62" s="187"/>
      <c r="E62" s="187"/>
      <c r="F62" s="187"/>
      <c r="G62" s="658" t="s">
        <v>151</v>
      </c>
      <c r="H62" s="658"/>
      <c r="I62" s="658"/>
      <c r="J62" s="658"/>
      <c r="K62" s="278"/>
      <c r="L62" s="211">
        <v>151</v>
      </c>
      <c r="M62" s="211">
        <v>148</v>
      </c>
      <c r="N62" s="211">
        <v>128</v>
      </c>
      <c r="O62" s="211">
        <v>113</v>
      </c>
      <c r="P62" s="211">
        <v>139</v>
      </c>
      <c r="Q62" s="211">
        <v>134</v>
      </c>
      <c r="R62" s="211">
        <v>102</v>
      </c>
      <c r="S62" s="211">
        <v>108</v>
      </c>
      <c r="T62" s="211">
        <v>81</v>
      </c>
      <c r="U62" s="211">
        <v>100</v>
      </c>
      <c r="V62" s="192"/>
    </row>
    <row r="63" spans="2:24" ht="11.1" customHeight="1">
      <c r="B63" s="182"/>
      <c r="C63" s="187"/>
      <c r="D63" s="187"/>
      <c r="E63" s="187"/>
      <c r="F63" s="187"/>
      <c r="G63" s="658" t="s">
        <v>152</v>
      </c>
      <c r="H63" s="658"/>
      <c r="I63" s="658"/>
      <c r="J63" s="658"/>
      <c r="K63" s="278"/>
      <c r="L63" s="211">
        <v>68</v>
      </c>
      <c r="M63" s="211">
        <v>73</v>
      </c>
      <c r="N63" s="211">
        <v>53</v>
      </c>
      <c r="O63" s="211">
        <v>43</v>
      </c>
      <c r="P63" s="211">
        <v>49</v>
      </c>
      <c r="Q63" s="211">
        <v>44</v>
      </c>
      <c r="R63" s="211">
        <v>33</v>
      </c>
      <c r="S63" s="211">
        <v>47</v>
      </c>
      <c r="T63" s="211">
        <v>37</v>
      </c>
      <c r="U63" s="211">
        <v>46</v>
      </c>
      <c r="V63" s="192"/>
    </row>
    <row r="64" spans="2:24" ht="6" customHeight="1">
      <c r="B64" s="182"/>
      <c r="C64" s="187"/>
      <c r="D64" s="187"/>
      <c r="E64" s="187"/>
      <c r="F64" s="187"/>
      <c r="G64" s="187"/>
      <c r="H64" s="187"/>
      <c r="I64" s="187"/>
      <c r="J64" s="187"/>
      <c r="K64" s="278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192"/>
    </row>
    <row r="65" spans="2:22" s="184" customFormat="1" ht="11.1" customHeight="1">
      <c r="B65" s="185"/>
      <c r="C65" s="659" t="s">
        <v>195</v>
      </c>
      <c r="D65" s="659"/>
      <c r="E65" s="659"/>
      <c r="F65" s="659"/>
      <c r="G65" s="659"/>
      <c r="H65" s="659"/>
      <c r="I65" s="659"/>
      <c r="J65" s="659"/>
      <c r="K65" s="277"/>
      <c r="L65" s="210">
        <v>664</v>
      </c>
      <c r="M65" s="210">
        <v>571</v>
      </c>
      <c r="N65" s="210">
        <v>548</v>
      </c>
      <c r="O65" s="210">
        <v>504</v>
      </c>
      <c r="P65" s="210">
        <v>705</v>
      </c>
      <c r="Q65" s="210">
        <v>710</v>
      </c>
      <c r="R65" s="210">
        <v>663</v>
      </c>
      <c r="S65" s="210">
        <v>792</v>
      </c>
      <c r="T65" s="210">
        <v>710</v>
      </c>
      <c r="U65" s="210">
        <v>899</v>
      </c>
      <c r="V65" s="201"/>
    </row>
    <row r="66" spans="2:22" ht="11.1" customHeight="1">
      <c r="B66" s="182"/>
      <c r="C66" s="187"/>
      <c r="D66" s="187"/>
      <c r="E66" s="187"/>
      <c r="F66" s="187"/>
      <c r="G66" s="658" t="s">
        <v>140</v>
      </c>
      <c r="H66" s="658"/>
      <c r="I66" s="658"/>
      <c r="J66" s="658"/>
      <c r="K66" s="278"/>
      <c r="L66" s="211">
        <v>147</v>
      </c>
      <c r="M66" s="211">
        <v>126</v>
      </c>
      <c r="N66" s="211">
        <v>114</v>
      </c>
      <c r="O66" s="211">
        <v>115</v>
      </c>
      <c r="P66" s="211">
        <v>167</v>
      </c>
      <c r="Q66" s="211">
        <v>158</v>
      </c>
      <c r="R66" s="211">
        <v>138</v>
      </c>
      <c r="S66" s="211">
        <v>187</v>
      </c>
      <c r="T66" s="211">
        <v>148</v>
      </c>
      <c r="U66" s="211">
        <v>192</v>
      </c>
      <c r="V66" s="192"/>
    </row>
    <row r="67" spans="2:22" ht="11.1" customHeight="1">
      <c r="B67" s="182"/>
      <c r="C67" s="187"/>
      <c r="D67" s="187"/>
      <c r="E67" s="187"/>
      <c r="F67" s="187"/>
      <c r="G67" s="658" t="s">
        <v>141</v>
      </c>
      <c r="H67" s="658"/>
      <c r="I67" s="658"/>
      <c r="J67" s="658"/>
      <c r="K67" s="278"/>
      <c r="L67" s="211">
        <v>160</v>
      </c>
      <c r="M67" s="211">
        <v>115</v>
      </c>
      <c r="N67" s="211">
        <v>119</v>
      </c>
      <c r="O67" s="211">
        <v>112</v>
      </c>
      <c r="P67" s="211">
        <v>173</v>
      </c>
      <c r="Q67" s="211">
        <v>172</v>
      </c>
      <c r="R67" s="211">
        <v>177</v>
      </c>
      <c r="S67" s="211">
        <v>165</v>
      </c>
      <c r="T67" s="211">
        <v>173</v>
      </c>
      <c r="U67" s="211">
        <v>231</v>
      </c>
      <c r="V67" s="192"/>
    </row>
    <row r="68" spans="2:22" ht="11.1" customHeight="1">
      <c r="B68" s="182"/>
      <c r="C68" s="187"/>
      <c r="D68" s="187"/>
      <c r="E68" s="187"/>
      <c r="F68" s="187"/>
      <c r="G68" s="658" t="s">
        <v>145</v>
      </c>
      <c r="H68" s="658"/>
      <c r="I68" s="658"/>
      <c r="J68" s="658"/>
      <c r="K68" s="278"/>
      <c r="L68" s="211">
        <v>142</v>
      </c>
      <c r="M68" s="211">
        <v>119</v>
      </c>
      <c r="N68" s="211">
        <v>104</v>
      </c>
      <c r="O68" s="211">
        <v>101</v>
      </c>
      <c r="P68" s="211">
        <v>132</v>
      </c>
      <c r="Q68" s="211">
        <v>125</v>
      </c>
      <c r="R68" s="211">
        <v>112</v>
      </c>
      <c r="S68" s="211">
        <v>164</v>
      </c>
      <c r="T68" s="211">
        <v>142</v>
      </c>
      <c r="U68" s="211">
        <v>166</v>
      </c>
      <c r="V68" s="192"/>
    </row>
    <row r="69" spans="2:22" ht="11.1" customHeight="1">
      <c r="B69" s="182"/>
      <c r="C69" s="187"/>
      <c r="D69" s="187"/>
      <c r="E69" s="187"/>
      <c r="F69" s="187"/>
      <c r="G69" s="658" t="s">
        <v>148</v>
      </c>
      <c r="H69" s="658"/>
      <c r="I69" s="658"/>
      <c r="J69" s="658"/>
      <c r="K69" s="278"/>
      <c r="L69" s="211">
        <v>95</v>
      </c>
      <c r="M69" s="211">
        <v>90</v>
      </c>
      <c r="N69" s="211">
        <v>81</v>
      </c>
      <c r="O69" s="211">
        <v>83</v>
      </c>
      <c r="P69" s="211">
        <v>107</v>
      </c>
      <c r="Q69" s="211">
        <v>103</v>
      </c>
      <c r="R69" s="211">
        <v>106</v>
      </c>
      <c r="S69" s="211">
        <v>111</v>
      </c>
      <c r="T69" s="211">
        <v>110</v>
      </c>
      <c r="U69" s="211">
        <v>132</v>
      </c>
      <c r="V69" s="192"/>
    </row>
    <row r="70" spans="2:22" ht="11.1" customHeight="1">
      <c r="B70" s="182"/>
      <c r="C70" s="187"/>
      <c r="D70" s="187"/>
      <c r="E70" s="187"/>
      <c r="F70" s="187"/>
      <c r="G70" s="658" t="s">
        <v>151</v>
      </c>
      <c r="H70" s="658"/>
      <c r="I70" s="658"/>
      <c r="J70" s="658"/>
      <c r="K70" s="278"/>
      <c r="L70" s="211">
        <v>56</v>
      </c>
      <c r="M70" s="211">
        <v>58</v>
      </c>
      <c r="N70" s="211">
        <v>72</v>
      </c>
      <c r="O70" s="211">
        <v>51</v>
      </c>
      <c r="P70" s="211">
        <v>63</v>
      </c>
      <c r="Q70" s="211">
        <v>82</v>
      </c>
      <c r="R70" s="211">
        <v>72</v>
      </c>
      <c r="S70" s="211">
        <v>85</v>
      </c>
      <c r="T70" s="211">
        <v>69</v>
      </c>
      <c r="U70" s="211">
        <v>84</v>
      </c>
      <c r="V70" s="192"/>
    </row>
    <row r="71" spans="2:22" ht="11.1" customHeight="1">
      <c r="B71" s="182"/>
      <c r="C71" s="187"/>
      <c r="D71" s="187"/>
      <c r="E71" s="187"/>
      <c r="F71" s="187"/>
      <c r="G71" s="658" t="s">
        <v>152</v>
      </c>
      <c r="H71" s="658"/>
      <c r="I71" s="658"/>
      <c r="J71" s="658"/>
      <c r="K71" s="278"/>
      <c r="L71" s="211">
        <v>64</v>
      </c>
      <c r="M71" s="211">
        <v>63</v>
      </c>
      <c r="N71" s="211">
        <v>58</v>
      </c>
      <c r="O71" s="211">
        <v>42</v>
      </c>
      <c r="P71" s="211">
        <v>63</v>
      </c>
      <c r="Q71" s="211">
        <v>70</v>
      </c>
      <c r="R71" s="211">
        <v>58</v>
      </c>
      <c r="S71" s="211">
        <v>80</v>
      </c>
      <c r="T71" s="211">
        <v>68</v>
      </c>
      <c r="U71" s="211">
        <v>94</v>
      </c>
      <c r="V71" s="192"/>
    </row>
    <row r="72" spans="2:22" ht="6" customHeight="1">
      <c r="B72" s="182"/>
      <c r="C72" s="187"/>
      <c r="D72" s="187"/>
      <c r="E72" s="187"/>
      <c r="F72" s="187"/>
      <c r="G72" s="187"/>
      <c r="H72" s="187"/>
      <c r="I72" s="187"/>
      <c r="J72" s="187"/>
      <c r="K72" s="278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192"/>
    </row>
    <row r="73" spans="2:22" s="184" customFormat="1" ht="11.1" customHeight="1">
      <c r="B73" s="185"/>
      <c r="C73" s="659" t="s">
        <v>196</v>
      </c>
      <c r="D73" s="659"/>
      <c r="E73" s="659"/>
      <c r="F73" s="659"/>
      <c r="G73" s="659"/>
      <c r="H73" s="659"/>
      <c r="I73" s="659"/>
      <c r="J73" s="659"/>
      <c r="K73" s="277"/>
      <c r="L73" s="210">
        <v>1100</v>
      </c>
      <c r="M73" s="210">
        <v>1035</v>
      </c>
      <c r="N73" s="210">
        <v>896</v>
      </c>
      <c r="O73" s="210">
        <v>859</v>
      </c>
      <c r="P73" s="210">
        <v>996</v>
      </c>
      <c r="Q73" s="210">
        <v>1059</v>
      </c>
      <c r="R73" s="210">
        <v>899</v>
      </c>
      <c r="S73" s="210">
        <v>1044</v>
      </c>
      <c r="T73" s="210">
        <v>942</v>
      </c>
      <c r="U73" s="210">
        <v>1208</v>
      </c>
      <c r="V73" s="201"/>
    </row>
    <row r="74" spans="2:22" ht="11.1" customHeight="1">
      <c r="B74" s="182"/>
      <c r="C74" s="187"/>
      <c r="D74" s="187"/>
      <c r="E74" s="187"/>
      <c r="F74" s="187"/>
      <c r="G74" s="658" t="s">
        <v>140</v>
      </c>
      <c r="H74" s="658"/>
      <c r="I74" s="658"/>
      <c r="J74" s="658"/>
      <c r="K74" s="278"/>
      <c r="L74" s="211">
        <v>124</v>
      </c>
      <c r="M74" s="211">
        <v>91</v>
      </c>
      <c r="N74" s="211">
        <v>77</v>
      </c>
      <c r="O74" s="211">
        <v>89</v>
      </c>
      <c r="P74" s="211">
        <v>93</v>
      </c>
      <c r="Q74" s="211">
        <v>107</v>
      </c>
      <c r="R74" s="211">
        <v>89</v>
      </c>
      <c r="S74" s="211">
        <v>81</v>
      </c>
      <c r="T74" s="211">
        <v>75</v>
      </c>
      <c r="U74" s="211">
        <v>90</v>
      </c>
      <c r="V74" s="192"/>
    </row>
    <row r="75" spans="2:22" ht="11.1" customHeight="1">
      <c r="B75" s="182"/>
      <c r="C75" s="187"/>
      <c r="D75" s="187"/>
      <c r="E75" s="187"/>
      <c r="F75" s="187"/>
      <c r="G75" s="658" t="s">
        <v>141</v>
      </c>
      <c r="H75" s="658"/>
      <c r="I75" s="658"/>
      <c r="J75" s="658"/>
      <c r="K75" s="278"/>
      <c r="L75" s="211">
        <v>125</v>
      </c>
      <c r="M75" s="211">
        <v>114</v>
      </c>
      <c r="N75" s="211">
        <v>99</v>
      </c>
      <c r="O75" s="211">
        <v>85</v>
      </c>
      <c r="P75" s="211">
        <v>115</v>
      </c>
      <c r="Q75" s="211">
        <v>115</v>
      </c>
      <c r="R75" s="211">
        <v>72</v>
      </c>
      <c r="S75" s="211">
        <v>78</v>
      </c>
      <c r="T75" s="211">
        <v>72</v>
      </c>
      <c r="U75" s="211">
        <v>113</v>
      </c>
      <c r="V75" s="192"/>
    </row>
    <row r="76" spans="2:22" ht="11.1" customHeight="1">
      <c r="B76" s="182"/>
      <c r="C76" s="187"/>
      <c r="D76" s="187"/>
      <c r="E76" s="187"/>
      <c r="F76" s="187"/>
      <c r="G76" s="658" t="s">
        <v>145</v>
      </c>
      <c r="H76" s="658"/>
      <c r="I76" s="658"/>
      <c r="J76" s="658"/>
      <c r="K76" s="278"/>
      <c r="L76" s="211">
        <v>91</v>
      </c>
      <c r="M76" s="211">
        <v>97</v>
      </c>
      <c r="N76" s="211">
        <v>90</v>
      </c>
      <c r="O76" s="211">
        <v>74</v>
      </c>
      <c r="P76" s="211">
        <v>98</v>
      </c>
      <c r="Q76" s="211">
        <v>81</v>
      </c>
      <c r="R76" s="211">
        <v>72</v>
      </c>
      <c r="S76" s="211">
        <v>70</v>
      </c>
      <c r="T76" s="211">
        <v>75</v>
      </c>
      <c r="U76" s="211">
        <v>91</v>
      </c>
      <c r="V76" s="192"/>
    </row>
    <row r="77" spans="2:22" ht="11.1" customHeight="1">
      <c r="B77" s="182"/>
      <c r="C77" s="187"/>
      <c r="D77" s="187"/>
      <c r="E77" s="187"/>
      <c r="F77" s="187"/>
      <c r="G77" s="658" t="s">
        <v>148</v>
      </c>
      <c r="H77" s="658"/>
      <c r="I77" s="658"/>
      <c r="J77" s="658"/>
      <c r="K77" s="278"/>
      <c r="L77" s="211">
        <v>131</v>
      </c>
      <c r="M77" s="211">
        <v>126</v>
      </c>
      <c r="N77" s="211">
        <v>115</v>
      </c>
      <c r="O77" s="211">
        <v>99</v>
      </c>
      <c r="P77" s="211">
        <v>111</v>
      </c>
      <c r="Q77" s="211">
        <v>139</v>
      </c>
      <c r="R77" s="211">
        <v>110</v>
      </c>
      <c r="S77" s="211">
        <v>135</v>
      </c>
      <c r="T77" s="211">
        <v>119</v>
      </c>
      <c r="U77" s="211">
        <v>152</v>
      </c>
      <c r="V77" s="192"/>
    </row>
    <row r="78" spans="2:22" ht="11.1" customHeight="1">
      <c r="B78" s="182"/>
      <c r="C78" s="187"/>
      <c r="D78" s="187"/>
      <c r="E78" s="187"/>
      <c r="F78" s="187"/>
      <c r="G78" s="658" t="s">
        <v>151</v>
      </c>
      <c r="H78" s="658"/>
      <c r="I78" s="658"/>
      <c r="J78" s="658"/>
      <c r="K78" s="278"/>
      <c r="L78" s="211">
        <v>136</v>
      </c>
      <c r="M78" s="211">
        <v>123</v>
      </c>
      <c r="N78" s="211">
        <v>113</v>
      </c>
      <c r="O78" s="211">
        <v>113</v>
      </c>
      <c r="P78" s="211">
        <v>137</v>
      </c>
      <c r="Q78" s="211">
        <v>129</v>
      </c>
      <c r="R78" s="211">
        <v>127</v>
      </c>
      <c r="S78" s="211">
        <v>134</v>
      </c>
      <c r="T78" s="211">
        <v>129</v>
      </c>
      <c r="U78" s="211">
        <v>161</v>
      </c>
      <c r="V78" s="192"/>
    </row>
    <row r="79" spans="2:22" ht="11.1" customHeight="1">
      <c r="B79" s="182"/>
      <c r="C79" s="187"/>
      <c r="D79" s="187"/>
      <c r="E79" s="187"/>
      <c r="F79" s="187"/>
      <c r="G79" s="658" t="s">
        <v>152</v>
      </c>
      <c r="H79" s="658"/>
      <c r="I79" s="658"/>
      <c r="J79" s="658"/>
      <c r="K79" s="278"/>
      <c r="L79" s="211">
        <v>141</v>
      </c>
      <c r="M79" s="211">
        <v>166</v>
      </c>
      <c r="N79" s="211">
        <v>141</v>
      </c>
      <c r="O79" s="211">
        <v>131</v>
      </c>
      <c r="P79" s="211">
        <v>162</v>
      </c>
      <c r="Q79" s="211">
        <v>199</v>
      </c>
      <c r="R79" s="211">
        <v>151</v>
      </c>
      <c r="S79" s="211">
        <v>184</v>
      </c>
      <c r="T79" s="211">
        <v>178</v>
      </c>
      <c r="U79" s="211">
        <v>219</v>
      </c>
      <c r="V79" s="192"/>
    </row>
    <row r="80" spans="2:22" ht="11.1" customHeight="1">
      <c r="B80" s="182"/>
      <c r="C80" s="187"/>
      <c r="D80" s="187"/>
      <c r="E80" s="187"/>
      <c r="F80" s="187"/>
      <c r="G80" s="658" t="s">
        <v>170</v>
      </c>
      <c r="H80" s="658"/>
      <c r="I80" s="658"/>
      <c r="J80" s="658"/>
      <c r="K80" s="278"/>
      <c r="L80" s="211">
        <v>165</v>
      </c>
      <c r="M80" s="211">
        <v>148</v>
      </c>
      <c r="N80" s="211">
        <v>136</v>
      </c>
      <c r="O80" s="211">
        <v>150</v>
      </c>
      <c r="P80" s="211">
        <v>146</v>
      </c>
      <c r="Q80" s="211">
        <v>148</v>
      </c>
      <c r="R80" s="211">
        <v>117</v>
      </c>
      <c r="S80" s="211">
        <v>191</v>
      </c>
      <c r="T80" s="211">
        <v>157</v>
      </c>
      <c r="U80" s="211">
        <v>195</v>
      </c>
      <c r="V80" s="192"/>
    </row>
    <row r="81" spans="2:22" ht="11.1" customHeight="1">
      <c r="B81" s="182"/>
      <c r="C81" s="187"/>
      <c r="D81" s="187"/>
      <c r="E81" s="187"/>
      <c r="F81" s="187"/>
      <c r="G81" s="658" t="s">
        <v>171</v>
      </c>
      <c r="H81" s="658"/>
      <c r="I81" s="658"/>
      <c r="J81" s="658"/>
      <c r="K81" s="278"/>
      <c r="L81" s="211">
        <v>169</v>
      </c>
      <c r="M81" s="211">
        <v>162</v>
      </c>
      <c r="N81" s="211">
        <v>123</v>
      </c>
      <c r="O81" s="211">
        <v>113</v>
      </c>
      <c r="P81" s="211">
        <v>130</v>
      </c>
      <c r="Q81" s="211">
        <v>138</v>
      </c>
      <c r="R81" s="211">
        <v>155</v>
      </c>
      <c r="S81" s="211">
        <v>162</v>
      </c>
      <c r="T81" s="211">
        <v>137</v>
      </c>
      <c r="U81" s="211">
        <v>186</v>
      </c>
      <c r="V81" s="192"/>
    </row>
    <row r="82" spans="2:22" ht="11.1" customHeight="1">
      <c r="B82" s="182"/>
      <c r="C82" s="187"/>
      <c r="D82" s="187"/>
      <c r="E82" s="187"/>
      <c r="F82" s="187"/>
      <c r="G82" s="658" t="s">
        <v>197</v>
      </c>
      <c r="H82" s="658"/>
      <c r="I82" s="658"/>
      <c r="J82" s="658"/>
      <c r="K82" s="278"/>
      <c r="L82" s="211">
        <v>18</v>
      </c>
      <c r="M82" s="211">
        <v>8</v>
      </c>
      <c r="N82" s="211">
        <v>2</v>
      </c>
      <c r="O82" s="211">
        <v>5</v>
      </c>
      <c r="P82" s="211">
        <v>4</v>
      </c>
      <c r="Q82" s="211">
        <v>3</v>
      </c>
      <c r="R82" s="211">
        <v>6</v>
      </c>
      <c r="S82" s="211">
        <v>9</v>
      </c>
      <c r="T82" s="211">
        <v>0</v>
      </c>
      <c r="U82" s="211">
        <v>1</v>
      </c>
      <c r="V82" s="192"/>
    </row>
    <row r="83" spans="2:22" ht="5.25" customHeight="1">
      <c r="B83" s="189"/>
      <c r="C83" s="190"/>
      <c r="D83" s="190"/>
      <c r="E83" s="190"/>
      <c r="F83" s="197"/>
      <c r="G83" s="189"/>
      <c r="H83" s="189"/>
      <c r="I83" s="189"/>
      <c r="J83" s="189"/>
      <c r="K83" s="283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81"/>
    </row>
    <row r="84" spans="2:22" ht="11.1" customHeight="1">
      <c r="C84" s="187"/>
      <c r="D84" s="187"/>
      <c r="E84" s="187"/>
      <c r="F84" s="183"/>
      <c r="G84" s="182"/>
      <c r="H84" s="182"/>
      <c r="I84" s="182"/>
      <c r="J84" s="182"/>
      <c r="K84" s="182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</row>
  </sheetData>
  <mergeCells count="71">
    <mergeCell ref="G16:J16"/>
    <mergeCell ref="A1:L2"/>
    <mergeCell ref="B5:U5"/>
    <mergeCell ref="B6:U6"/>
    <mergeCell ref="B8:K9"/>
    <mergeCell ref="L8:M8"/>
    <mergeCell ref="N8:O8"/>
    <mergeCell ref="P8:Q8"/>
    <mergeCell ref="R8:S8"/>
    <mergeCell ref="T8:U8"/>
    <mergeCell ref="C11:J11"/>
    <mergeCell ref="G12:J12"/>
    <mergeCell ref="G13:J13"/>
    <mergeCell ref="G14:J14"/>
    <mergeCell ref="G15:J15"/>
    <mergeCell ref="G32:J32"/>
    <mergeCell ref="G17:J17"/>
    <mergeCell ref="C19:J19"/>
    <mergeCell ref="C21:J21"/>
    <mergeCell ref="G22:J22"/>
    <mergeCell ref="G23:J23"/>
    <mergeCell ref="C25:J25"/>
    <mergeCell ref="G26:J26"/>
    <mergeCell ref="G27:J27"/>
    <mergeCell ref="G28:J28"/>
    <mergeCell ref="G29:J29"/>
    <mergeCell ref="C31:J31"/>
    <mergeCell ref="G45:J45"/>
    <mergeCell ref="G33:J33"/>
    <mergeCell ref="G34:J34"/>
    <mergeCell ref="G35:J35"/>
    <mergeCell ref="G36:J36"/>
    <mergeCell ref="C38:J38"/>
    <mergeCell ref="G39:J39"/>
    <mergeCell ref="G40:J40"/>
    <mergeCell ref="G41:J41"/>
    <mergeCell ref="G42:J42"/>
    <mergeCell ref="G43:J43"/>
    <mergeCell ref="G44:J44"/>
    <mergeCell ref="G60:J60"/>
    <mergeCell ref="C47:J47"/>
    <mergeCell ref="C49:J49"/>
    <mergeCell ref="G50:J50"/>
    <mergeCell ref="G51:J51"/>
    <mergeCell ref="G52:J52"/>
    <mergeCell ref="G53:J53"/>
    <mergeCell ref="G54:J54"/>
    <mergeCell ref="G55:J55"/>
    <mergeCell ref="C57:J57"/>
    <mergeCell ref="G58:J58"/>
    <mergeCell ref="G59:J59"/>
    <mergeCell ref="G74:J74"/>
    <mergeCell ref="G61:J61"/>
    <mergeCell ref="G62:J62"/>
    <mergeCell ref="G63:J63"/>
    <mergeCell ref="C65:J65"/>
    <mergeCell ref="G66:J66"/>
    <mergeCell ref="G67:J67"/>
    <mergeCell ref="G68:J68"/>
    <mergeCell ref="G69:J69"/>
    <mergeCell ref="G70:J70"/>
    <mergeCell ref="G71:J71"/>
    <mergeCell ref="C73:J73"/>
    <mergeCell ref="G81:J81"/>
    <mergeCell ref="G82:J82"/>
    <mergeCell ref="G75:J75"/>
    <mergeCell ref="G76:J76"/>
    <mergeCell ref="G77:J77"/>
    <mergeCell ref="G78:J78"/>
    <mergeCell ref="G79:J79"/>
    <mergeCell ref="G80:J80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view="pageBreakPreview" zoomScaleNormal="100" zoomScaleSheetLayoutView="100" workbookViewId="0"/>
  </sheetViews>
  <sheetFormatPr defaultRowHeight="11.1" customHeight="1"/>
  <cols>
    <col min="1" max="1" width="1" style="177" customWidth="1"/>
    <col min="2" max="13" width="6.875" style="177" customWidth="1"/>
    <col min="14" max="24" width="1.625" style="177" customWidth="1"/>
    <col min="25" max="16384" width="9" style="177"/>
  </cols>
  <sheetData>
    <row r="1" spans="1:63" customFormat="1" ht="13.5" customHeight="1">
      <c r="M1" s="470">
        <f>'40'!A1+1</f>
        <v>41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"/>
      <c r="Z1" s="46"/>
      <c r="AA1" s="46"/>
      <c r="AB1" s="46"/>
      <c r="AI1" s="18"/>
      <c r="AJ1" s="18"/>
      <c r="AK1" s="18"/>
      <c r="AL1" s="18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customFormat="1" ht="13.5" customHeight="1"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"/>
      <c r="Z2" s="46"/>
      <c r="AA2" s="46"/>
      <c r="AB2" s="46"/>
      <c r="AI2" s="18"/>
      <c r="AJ2" s="18"/>
      <c r="AK2" s="18"/>
      <c r="AL2" s="18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5" spans="1:63" s="179" customFormat="1" ht="18" customHeight="1">
      <c r="A5" s="209"/>
      <c r="B5" s="650" t="s">
        <v>525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</row>
    <row r="6" spans="1:63" ht="12.95" customHeight="1">
      <c r="A6" s="199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199"/>
    </row>
    <row r="7" spans="1:63" ht="11.1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63" ht="15" customHeight="1">
      <c r="B8" s="656" t="s">
        <v>249</v>
      </c>
      <c r="C8" s="653"/>
      <c r="D8" s="653" t="s">
        <v>250</v>
      </c>
      <c r="E8" s="653"/>
      <c r="F8" s="653" t="s">
        <v>251</v>
      </c>
      <c r="G8" s="653"/>
      <c r="H8" s="653" t="s">
        <v>252</v>
      </c>
      <c r="I8" s="653"/>
      <c r="J8" s="653" t="s">
        <v>253</v>
      </c>
      <c r="K8" s="653"/>
      <c r="L8" s="653" t="s">
        <v>254</v>
      </c>
      <c r="M8" s="653"/>
      <c r="N8" s="560" t="s">
        <v>126</v>
      </c>
      <c r="O8" s="560"/>
      <c r="P8" s="560"/>
      <c r="Q8" s="560"/>
      <c r="R8" s="560"/>
      <c r="S8" s="560"/>
      <c r="T8" s="560"/>
      <c r="U8" s="560"/>
      <c r="V8" s="560"/>
      <c r="W8" s="564"/>
      <c r="X8" s="182"/>
    </row>
    <row r="9" spans="1:63" ht="15" customHeight="1">
      <c r="B9" s="295" t="s">
        <v>2</v>
      </c>
      <c r="C9" s="293" t="s">
        <v>3</v>
      </c>
      <c r="D9" s="293" t="s">
        <v>2</v>
      </c>
      <c r="E9" s="293" t="s">
        <v>3</v>
      </c>
      <c r="F9" s="293" t="s">
        <v>2</v>
      </c>
      <c r="G9" s="293" t="s">
        <v>3</v>
      </c>
      <c r="H9" s="293" t="s">
        <v>2</v>
      </c>
      <c r="I9" s="293" t="s">
        <v>3</v>
      </c>
      <c r="J9" s="293" t="s">
        <v>2</v>
      </c>
      <c r="K9" s="293" t="s">
        <v>3</v>
      </c>
      <c r="L9" s="293" t="s">
        <v>2</v>
      </c>
      <c r="M9" s="293" t="s">
        <v>3</v>
      </c>
      <c r="N9" s="562"/>
      <c r="O9" s="562"/>
      <c r="P9" s="562"/>
      <c r="Q9" s="562"/>
      <c r="R9" s="562"/>
      <c r="S9" s="562"/>
      <c r="T9" s="562"/>
      <c r="U9" s="562"/>
      <c r="V9" s="562"/>
      <c r="W9" s="652"/>
      <c r="X9" s="182"/>
    </row>
    <row r="10" spans="1:63" ht="5.25" customHeight="1">
      <c r="N10" s="280"/>
      <c r="O10" s="182"/>
      <c r="P10" s="182"/>
      <c r="Q10" s="182"/>
      <c r="R10" s="182"/>
      <c r="S10" s="182"/>
      <c r="T10" s="182"/>
      <c r="U10" s="182"/>
      <c r="V10" s="182"/>
      <c r="W10" s="182"/>
    </row>
    <row r="11" spans="1:63" s="184" customFormat="1" ht="11.1" customHeight="1">
      <c r="A11" s="212"/>
      <c r="B11" s="210">
        <v>266</v>
      </c>
      <c r="C11" s="210">
        <v>373</v>
      </c>
      <c r="D11" s="210">
        <v>222</v>
      </c>
      <c r="E11" s="210">
        <v>291</v>
      </c>
      <c r="F11" s="210">
        <v>96</v>
      </c>
      <c r="G11" s="210">
        <v>201</v>
      </c>
      <c r="H11" s="210">
        <v>36</v>
      </c>
      <c r="I11" s="210">
        <v>92</v>
      </c>
      <c r="J11" s="210">
        <v>9</v>
      </c>
      <c r="K11" s="210">
        <v>24</v>
      </c>
      <c r="L11" s="210">
        <v>0</v>
      </c>
      <c r="M11" s="210">
        <v>4</v>
      </c>
      <c r="N11" s="284"/>
      <c r="O11" s="659" t="s">
        <v>186</v>
      </c>
      <c r="P11" s="659"/>
      <c r="Q11" s="659"/>
      <c r="R11" s="659"/>
      <c r="S11" s="659"/>
      <c r="T11" s="659"/>
      <c r="U11" s="659"/>
      <c r="V11" s="659"/>
      <c r="W11" s="186"/>
      <c r="X11" s="201"/>
    </row>
    <row r="12" spans="1:63" ht="11.1" customHeight="1">
      <c r="A12" s="181"/>
      <c r="B12" s="211">
        <v>40</v>
      </c>
      <c r="C12" s="211">
        <v>52</v>
      </c>
      <c r="D12" s="211">
        <v>22</v>
      </c>
      <c r="E12" s="211">
        <v>45</v>
      </c>
      <c r="F12" s="211">
        <v>6</v>
      </c>
      <c r="G12" s="211">
        <v>15</v>
      </c>
      <c r="H12" s="211">
        <v>5</v>
      </c>
      <c r="I12" s="211">
        <v>12</v>
      </c>
      <c r="J12" s="211">
        <v>1</v>
      </c>
      <c r="K12" s="211">
        <v>2</v>
      </c>
      <c r="L12" s="211">
        <v>0</v>
      </c>
      <c r="M12" s="211">
        <v>1</v>
      </c>
      <c r="N12" s="282"/>
      <c r="O12" s="187"/>
      <c r="P12" s="187"/>
      <c r="Q12" s="187"/>
      <c r="R12" s="187"/>
      <c r="S12" s="658" t="s">
        <v>140</v>
      </c>
      <c r="T12" s="658"/>
      <c r="U12" s="658"/>
      <c r="V12" s="658"/>
      <c r="W12" s="187"/>
      <c r="X12" s="191"/>
    </row>
    <row r="13" spans="1:63" ht="11.1" customHeight="1">
      <c r="A13" s="181"/>
      <c r="B13" s="211">
        <v>50</v>
      </c>
      <c r="C13" s="211">
        <v>62</v>
      </c>
      <c r="D13" s="211">
        <v>40</v>
      </c>
      <c r="E13" s="211">
        <v>47</v>
      </c>
      <c r="F13" s="211">
        <v>18</v>
      </c>
      <c r="G13" s="211">
        <v>31</v>
      </c>
      <c r="H13" s="211">
        <v>8</v>
      </c>
      <c r="I13" s="211">
        <v>16</v>
      </c>
      <c r="J13" s="211">
        <v>0</v>
      </c>
      <c r="K13" s="211">
        <v>3</v>
      </c>
      <c r="L13" s="211">
        <v>0</v>
      </c>
      <c r="M13" s="211">
        <v>0</v>
      </c>
      <c r="N13" s="282"/>
      <c r="O13" s="187"/>
      <c r="P13" s="187"/>
      <c r="Q13" s="187"/>
      <c r="R13" s="187"/>
      <c r="S13" s="658" t="s">
        <v>141</v>
      </c>
      <c r="T13" s="658"/>
      <c r="U13" s="658"/>
      <c r="V13" s="658"/>
      <c r="W13" s="187"/>
      <c r="X13" s="191"/>
    </row>
    <row r="14" spans="1:63" ht="11.1" customHeight="1">
      <c r="A14" s="181"/>
      <c r="B14" s="211">
        <v>40</v>
      </c>
      <c r="C14" s="211">
        <v>73</v>
      </c>
      <c r="D14" s="211">
        <v>33</v>
      </c>
      <c r="E14" s="211">
        <v>49</v>
      </c>
      <c r="F14" s="211">
        <v>18</v>
      </c>
      <c r="G14" s="211">
        <v>48</v>
      </c>
      <c r="H14" s="211">
        <v>8</v>
      </c>
      <c r="I14" s="211">
        <v>24</v>
      </c>
      <c r="J14" s="211">
        <v>3</v>
      </c>
      <c r="K14" s="211">
        <v>5</v>
      </c>
      <c r="L14" s="211">
        <v>0</v>
      </c>
      <c r="M14" s="211">
        <v>1</v>
      </c>
      <c r="N14" s="282"/>
      <c r="O14" s="187"/>
      <c r="P14" s="187"/>
      <c r="Q14" s="187"/>
      <c r="R14" s="187"/>
      <c r="S14" s="658" t="s">
        <v>145</v>
      </c>
      <c r="T14" s="658"/>
      <c r="U14" s="658"/>
      <c r="V14" s="658"/>
      <c r="W14" s="187"/>
      <c r="X14" s="191"/>
    </row>
    <row r="15" spans="1:63" ht="11.1" customHeight="1">
      <c r="A15" s="181"/>
      <c r="B15" s="211">
        <v>38</v>
      </c>
      <c r="C15" s="211">
        <v>66</v>
      </c>
      <c r="D15" s="211">
        <v>41</v>
      </c>
      <c r="E15" s="211">
        <v>51</v>
      </c>
      <c r="F15" s="211">
        <v>16</v>
      </c>
      <c r="G15" s="211">
        <v>37</v>
      </c>
      <c r="H15" s="211">
        <v>4</v>
      </c>
      <c r="I15" s="211">
        <v>13</v>
      </c>
      <c r="J15" s="211">
        <v>3</v>
      </c>
      <c r="K15" s="211">
        <v>3</v>
      </c>
      <c r="L15" s="211">
        <v>0</v>
      </c>
      <c r="M15" s="211">
        <v>1</v>
      </c>
      <c r="N15" s="282"/>
      <c r="O15" s="187"/>
      <c r="P15" s="187"/>
      <c r="Q15" s="187"/>
      <c r="R15" s="187"/>
      <c r="S15" s="658" t="s">
        <v>148</v>
      </c>
      <c r="T15" s="658"/>
      <c r="U15" s="658"/>
      <c r="V15" s="658"/>
      <c r="W15" s="187"/>
      <c r="X15" s="191"/>
    </row>
    <row r="16" spans="1:63" ht="11.1" customHeight="1">
      <c r="A16" s="181"/>
      <c r="B16" s="211">
        <v>31</v>
      </c>
      <c r="C16" s="211">
        <v>31</v>
      </c>
      <c r="D16" s="211">
        <v>22</v>
      </c>
      <c r="E16" s="211">
        <v>41</v>
      </c>
      <c r="F16" s="211">
        <v>11</v>
      </c>
      <c r="G16" s="211">
        <v>26</v>
      </c>
      <c r="H16" s="211">
        <v>5</v>
      </c>
      <c r="I16" s="211">
        <v>10</v>
      </c>
      <c r="J16" s="211">
        <v>0</v>
      </c>
      <c r="K16" s="211">
        <v>4</v>
      </c>
      <c r="L16" s="211">
        <v>0</v>
      </c>
      <c r="M16" s="211">
        <v>0</v>
      </c>
      <c r="N16" s="282"/>
      <c r="O16" s="187"/>
      <c r="P16" s="187"/>
      <c r="Q16" s="187"/>
      <c r="R16" s="187"/>
      <c r="S16" s="658" t="s">
        <v>151</v>
      </c>
      <c r="T16" s="658"/>
      <c r="U16" s="658"/>
      <c r="V16" s="658"/>
      <c r="W16" s="187"/>
      <c r="X16" s="191"/>
    </row>
    <row r="17" spans="1:24" ht="11.1" customHeight="1">
      <c r="A17" s="181"/>
      <c r="B17" s="211">
        <v>67</v>
      </c>
      <c r="C17" s="211">
        <v>89</v>
      </c>
      <c r="D17" s="211">
        <v>64</v>
      </c>
      <c r="E17" s="211">
        <v>58</v>
      </c>
      <c r="F17" s="211">
        <v>27</v>
      </c>
      <c r="G17" s="211">
        <v>44</v>
      </c>
      <c r="H17" s="211">
        <v>6</v>
      </c>
      <c r="I17" s="211">
        <v>17</v>
      </c>
      <c r="J17" s="211">
        <v>2</v>
      </c>
      <c r="K17" s="211">
        <v>7</v>
      </c>
      <c r="L17" s="211">
        <v>0</v>
      </c>
      <c r="M17" s="211">
        <v>1</v>
      </c>
      <c r="N17" s="282"/>
      <c r="O17" s="187"/>
      <c r="P17" s="187"/>
      <c r="Q17" s="187"/>
      <c r="R17" s="187"/>
      <c r="S17" s="658" t="s">
        <v>152</v>
      </c>
      <c r="T17" s="658"/>
      <c r="U17" s="658"/>
      <c r="V17" s="658"/>
      <c r="W17" s="187"/>
      <c r="X17" s="191"/>
    </row>
    <row r="18" spans="1:24" ht="6" customHeight="1">
      <c r="A18" s="18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82"/>
      <c r="O18" s="187"/>
      <c r="P18" s="187"/>
      <c r="Q18" s="187"/>
      <c r="R18" s="187"/>
      <c r="S18" s="187"/>
      <c r="T18" s="187"/>
      <c r="U18" s="187"/>
      <c r="V18" s="187"/>
      <c r="W18" s="187"/>
      <c r="X18" s="191"/>
    </row>
    <row r="19" spans="1:24" s="184" customFormat="1" ht="11.1" customHeight="1">
      <c r="A19" s="200"/>
      <c r="B19" s="210">
        <v>73</v>
      </c>
      <c r="C19" s="210">
        <v>97</v>
      </c>
      <c r="D19" s="210">
        <v>53</v>
      </c>
      <c r="E19" s="210">
        <v>78</v>
      </c>
      <c r="F19" s="210">
        <v>32</v>
      </c>
      <c r="G19" s="210">
        <v>60</v>
      </c>
      <c r="H19" s="210">
        <v>7</v>
      </c>
      <c r="I19" s="210">
        <v>34</v>
      </c>
      <c r="J19" s="210">
        <v>3</v>
      </c>
      <c r="K19" s="210">
        <v>3</v>
      </c>
      <c r="L19" s="210">
        <v>1</v>
      </c>
      <c r="M19" s="210">
        <v>1</v>
      </c>
      <c r="N19" s="284"/>
      <c r="O19" s="659" t="s">
        <v>187</v>
      </c>
      <c r="P19" s="659"/>
      <c r="Q19" s="659"/>
      <c r="R19" s="659"/>
      <c r="S19" s="659"/>
      <c r="T19" s="659"/>
      <c r="U19" s="659"/>
      <c r="V19" s="659"/>
      <c r="W19" s="186"/>
      <c r="X19" s="201"/>
    </row>
    <row r="20" spans="1:24" ht="6" customHeight="1">
      <c r="A20" s="18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82"/>
      <c r="O20" s="187"/>
      <c r="P20" s="187"/>
      <c r="Q20" s="187"/>
      <c r="R20" s="187"/>
      <c r="S20" s="187"/>
      <c r="T20" s="187"/>
      <c r="U20" s="187"/>
      <c r="V20" s="187"/>
      <c r="W20" s="187"/>
      <c r="X20" s="191"/>
    </row>
    <row r="21" spans="1:24" s="184" customFormat="1" ht="11.1" customHeight="1">
      <c r="A21" s="212"/>
      <c r="B21" s="210">
        <v>83</v>
      </c>
      <c r="C21" s="210">
        <v>134</v>
      </c>
      <c r="D21" s="210">
        <v>77</v>
      </c>
      <c r="E21" s="210">
        <v>104</v>
      </c>
      <c r="F21" s="210">
        <v>36</v>
      </c>
      <c r="G21" s="210">
        <v>68</v>
      </c>
      <c r="H21" s="210">
        <v>8</v>
      </c>
      <c r="I21" s="210">
        <v>32</v>
      </c>
      <c r="J21" s="210">
        <v>3</v>
      </c>
      <c r="K21" s="210">
        <v>14</v>
      </c>
      <c r="L21" s="210">
        <v>0</v>
      </c>
      <c r="M21" s="210">
        <v>0</v>
      </c>
      <c r="N21" s="284"/>
      <c r="O21" s="659" t="s">
        <v>188</v>
      </c>
      <c r="P21" s="659"/>
      <c r="Q21" s="659"/>
      <c r="R21" s="659"/>
      <c r="S21" s="659"/>
      <c r="T21" s="659"/>
      <c r="U21" s="659"/>
      <c r="V21" s="659"/>
      <c r="W21" s="186"/>
      <c r="X21" s="201"/>
    </row>
    <row r="22" spans="1:24" ht="11.1" customHeight="1">
      <c r="A22" s="181"/>
      <c r="B22" s="211">
        <v>60</v>
      </c>
      <c r="C22" s="211">
        <v>92</v>
      </c>
      <c r="D22" s="211">
        <v>58</v>
      </c>
      <c r="E22" s="211">
        <v>84</v>
      </c>
      <c r="F22" s="211">
        <v>21</v>
      </c>
      <c r="G22" s="211">
        <v>50</v>
      </c>
      <c r="H22" s="211">
        <v>7</v>
      </c>
      <c r="I22" s="211">
        <v>23</v>
      </c>
      <c r="J22" s="211">
        <v>3</v>
      </c>
      <c r="K22" s="211">
        <v>12</v>
      </c>
      <c r="L22" s="211">
        <v>0</v>
      </c>
      <c r="M22" s="211">
        <v>0</v>
      </c>
      <c r="N22" s="282"/>
      <c r="O22" s="187"/>
      <c r="P22" s="187"/>
      <c r="Q22" s="187"/>
      <c r="R22" s="187"/>
      <c r="S22" s="658" t="s">
        <v>140</v>
      </c>
      <c r="T22" s="658"/>
      <c r="U22" s="658"/>
      <c r="V22" s="658"/>
      <c r="W22" s="187"/>
      <c r="X22" s="191"/>
    </row>
    <row r="23" spans="1:24" ht="11.1" customHeight="1">
      <c r="A23" s="181"/>
      <c r="B23" s="211">
        <v>23</v>
      </c>
      <c r="C23" s="211">
        <v>42</v>
      </c>
      <c r="D23" s="211">
        <v>19</v>
      </c>
      <c r="E23" s="211">
        <v>20</v>
      </c>
      <c r="F23" s="211">
        <v>15</v>
      </c>
      <c r="G23" s="211">
        <v>18</v>
      </c>
      <c r="H23" s="211">
        <v>1</v>
      </c>
      <c r="I23" s="211">
        <v>9</v>
      </c>
      <c r="J23" s="211">
        <v>0</v>
      </c>
      <c r="K23" s="211">
        <v>2</v>
      </c>
      <c r="L23" s="211">
        <v>0</v>
      </c>
      <c r="M23" s="211">
        <v>0</v>
      </c>
      <c r="N23" s="282"/>
      <c r="O23" s="187"/>
      <c r="P23" s="187"/>
      <c r="Q23" s="187"/>
      <c r="R23" s="187"/>
      <c r="S23" s="658" t="s">
        <v>141</v>
      </c>
      <c r="T23" s="658"/>
      <c r="U23" s="658"/>
      <c r="V23" s="658"/>
      <c r="W23" s="187"/>
      <c r="X23" s="191"/>
    </row>
    <row r="24" spans="1:24" ht="6" customHeight="1">
      <c r="A24" s="195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82"/>
      <c r="O24" s="187"/>
      <c r="P24" s="187"/>
      <c r="Q24" s="187"/>
      <c r="R24" s="187"/>
      <c r="S24" s="187"/>
      <c r="T24" s="187"/>
      <c r="U24" s="187"/>
      <c r="V24" s="187"/>
      <c r="W24" s="187"/>
      <c r="X24" s="191"/>
    </row>
    <row r="25" spans="1:24" s="184" customFormat="1" ht="11.1" customHeight="1">
      <c r="A25" s="212"/>
      <c r="B25" s="210">
        <v>310</v>
      </c>
      <c r="C25" s="210">
        <v>382</v>
      </c>
      <c r="D25" s="210">
        <v>208</v>
      </c>
      <c r="E25" s="210">
        <v>350</v>
      </c>
      <c r="F25" s="210">
        <v>117</v>
      </c>
      <c r="G25" s="210">
        <v>204</v>
      </c>
      <c r="H25" s="210">
        <v>35</v>
      </c>
      <c r="I25" s="210">
        <v>71</v>
      </c>
      <c r="J25" s="210">
        <v>8</v>
      </c>
      <c r="K25" s="210">
        <v>30</v>
      </c>
      <c r="L25" s="210">
        <v>2</v>
      </c>
      <c r="M25" s="210">
        <v>4</v>
      </c>
      <c r="N25" s="284"/>
      <c r="O25" s="659" t="s">
        <v>189</v>
      </c>
      <c r="P25" s="659"/>
      <c r="Q25" s="659"/>
      <c r="R25" s="659"/>
      <c r="S25" s="659"/>
      <c r="T25" s="659"/>
      <c r="U25" s="659"/>
      <c r="V25" s="659"/>
      <c r="W25" s="186"/>
      <c r="X25" s="201"/>
    </row>
    <row r="26" spans="1:24" ht="11.1" customHeight="1">
      <c r="A26" s="195"/>
      <c r="B26" s="211">
        <v>34</v>
      </c>
      <c r="C26" s="211">
        <v>36</v>
      </c>
      <c r="D26" s="211">
        <v>19</v>
      </c>
      <c r="E26" s="211">
        <v>44</v>
      </c>
      <c r="F26" s="211">
        <v>15</v>
      </c>
      <c r="G26" s="211">
        <v>35</v>
      </c>
      <c r="H26" s="211">
        <v>5</v>
      </c>
      <c r="I26" s="211">
        <v>2</v>
      </c>
      <c r="J26" s="211">
        <v>0</v>
      </c>
      <c r="K26" s="211">
        <v>4</v>
      </c>
      <c r="L26" s="211">
        <v>2</v>
      </c>
      <c r="M26" s="211">
        <v>1</v>
      </c>
      <c r="N26" s="282"/>
      <c r="O26" s="187"/>
      <c r="P26" s="187"/>
      <c r="Q26" s="187"/>
      <c r="R26" s="187"/>
      <c r="S26" s="658" t="s">
        <v>140</v>
      </c>
      <c r="T26" s="658"/>
      <c r="U26" s="658"/>
      <c r="V26" s="658"/>
      <c r="W26" s="187"/>
      <c r="X26" s="191"/>
    </row>
    <row r="27" spans="1:24" ht="11.1" customHeight="1">
      <c r="A27" s="195"/>
      <c r="B27" s="211">
        <v>82</v>
      </c>
      <c r="C27" s="211">
        <v>92</v>
      </c>
      <c r="D27" s="211">
        <v>59</v>
      </c>
      <c r="E27" s="211">
        <v>105</v>
      </c>
      <c r="F27" s="211">
        <v>40</v>
      </c>
      <c r="G27" s="211">
        <v>63</v>
      </c>
      <c r="H27" s="211">
        <v>11</v>
      </c>
      <c r="I27" s="211">
        <v>28</v>
      </c>
      <c r="J27" s="211">
        <v>1</v>
      </c>
      <c r="K27" s="211">
        <v>6</v>
      </c>
      <c r="L27" s="211">
        <v>0</v>
      </c>
      <c r="M27" s="211">
        <v>0</v>
      </c>
      <c r="N27" s="282"/>
      <c r="O27" s="187"/>
      <c r="P27" s="187"/>
      <c r="Q27" s="187"/>
      <c r="R27" s="187"/>
      <c r="S27" s="658" t="s">
        <v>141</v>
      </c>
      <c r="T27" s="658"/>
      <c r="U27" s="658"/>
      <c r="V27" s="658"/>
      <c r="W27" s="187"/>
      <c r="X27" s="191"/>
    </row>
    <row r="28" spans="1:24" ht="11.1" customHeight="1">
      <c r="A28" s="195"/>
      <c r="B28" s="211">
        <v>65</v>
      </c>
      <c r="C28" s="211">
        <v>88</v>
      </c>
      <c r="D28" s="211">
        <v>42</v>
      </c>
      <c r="E28" s="211">
        <v>64</v>
      </c>
      <c r="F28" s="211">
        <v>22</v>
      </c>
      <c r="G28" s="211">
        <v>39</v>
      </c>
      <c r="H28" s="211">
        <v>7</v>
      </c>
      <c r="I28" s="211">
        <v>13</v>
      </c>
      <c r="J28" s="211">
        <v>3</v>
      </c>
      <c r="K28" s="211">
        <v>4</v>
      </c>
      <c r="L28" s="211">
        <v>0</v>
      </c>
      <c r="M28" s="211">
        <v>1</v>
      </c>
      <c r="N28" s="282"/>
      <c r="O28" s="187"/>
      <c r="P28" s="187"/>
      <c r="Q28" s="187"/>
      <c r="R28" s="187"/>
      <c r="S28" s="658" t="s">
        <v>145</v>
      </c>
      <c r="T28" s="658"/>
      <c r="U28" s="658"/>
      <c r="V28" s="658"/>
      <c r="W28" s="187"/>
      <c r="X28" s="191"/>
    </row>
    <row r="29" spans="1:24" ht="11.1" customHeight="1">
      <c r="A29" s="195"/>
      <c r="B29" s="211">
        <v>129</v>
      </c>
      <c r="C29" s="211">
        <v>166</v>
      </c>
      <c r="D29" s="211">
        <v>88</v>
      </c>
      <c r="E29" s="211">
        <v>137</v>
      </c>
      <c r="F29" s="211">
        <v>40</v>
      </c>
      <c r="G29" s="211">
        <v>67</v>
      </c>
      <c r="H29" s="211">
        <v>12</v>
      </c>
      <c r="I29" s="211">
        <v>28</v>
      </c>
      <c r="J29" s="211">
        <v>4</v>
      </c>
      <c r="K29" s="211">
        <v>16</v>
      </c>
      <c r="L29" s="211">
        <v>0</v>
      </c>
      <c r="M29" s="211">
        <v>2</v>
      </c>
      <c r="N29" s="282"/>
      <c r="O29" s="187"/>
      <c r="P29" s="187"/>
      <c r="Q29" s="187"/>
      <c r="R29" s="187"/>
      <c r="S29" s="658" t="s">
        <v>148</v>
      </c>
      <c r="T29" s="658"/>
      <c r="U29" s="658"/>
      <c r="V29" s="658"/>
      <c r="W29" s="187"/>
      <c r="X29" s="191"/>
    </row>
    <row r="30" spans="1:24" ht="6" customHeight="1">
      <c r="A30" s="18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82"/>
      <c r="O30" s="182"/>
      <c r="P30" s="182"/>
      <c r="Q30" s="182"/>
      <c r="R30" s="182"/>
      <c r="S30" s="182"/>
      <c r="T30" s="182"/>
      <c r="U30" s="182"/>
      <c r="V30" s="182"/>
      <c r="W30" s="182"/>
      <c r="X30" s="195"/>
    </row>
    <row r="31" spans="1:24" s="184" customFormat="1" ht="11.1" customHeight="1">
      <c r="A31" s="212"/>
      <c r="B31" s="210">
        <v>325</v>
      </c>
      <c r="C31" s="210">
        <v>515</v>
      </c>
      <c r="D31" s="210">
        <v>278</v>
      </c>
      <c r="E31" s="210">
        <v>405</v>
      </c>
      <c r="F31" s="210">
        <v>123</v>
      </c>
      <c r="G31" s="210">
        <v>256</v>
      </c>
      <c r="H31" s="210">
        <v>44</v>
      </c>
      <c r="I31" s="210">
        <v>132</v>
      </c>
      <c r="J31" s="210">
        <v>9</v>
      </c>
      <c r="K31" s="210">
        <v>41</v>
      </c>
      <c r="L31" s="210">
        <v>1</v>
      </c>
      <c r="M31" s="210">
        <v>6</v>
      </c>
      <c r="N31" s="284"/>
      <c r="O31" s="659" t="s">
        <v>190</v>
      </c>
      <c r="P31" s="659"/>
      <c r="Q31" s="659"/>
      <c r="R31" s="659"/>
      <c r="S31" s="659"/>
      <c r="T31" s="659"/>
      <c r="U31" s="659"/>
      <c r="V31" s="659"/>
      <c r="W31" s="186"/>
      <c r="X31" s="201"/>
    </row>
    <row r="32" spans="1:24" ht="11.1" customHeight="1">
      <c r="A32" s="195"/>
      <c r="B32" s="211">
        <v>50</v>
      </c>
      <c r="C32" s="211">
        <v>69</v>
      </c>
      <c r="D32" s="211">
        <v>43</v>
      </c>
      <c r="E32" s="211">
        <v>52</v>
      </c>
      <c r="F32" s="211">
        <v>17</v>
      </c>
      <c r="G32" s="211">
        <v>32</v>
      </c>
      <c r="H32" s="211">
        <v>4</v>
      </c>
      <c r="I32" s="211">
        <v>18</v>
      </c>
      <c r="J32" s="211">
        <v>1</v>
      </c>
      <c r="K32" s="211">
        <v>1</v>
      </c>
      <c r="L32" s="211">
        <v>0</v>
      </c>
      <c r="M32" s="211">
        <v>0</v>
      </c>
      <c r="N32" s="282"/>
      <c r="O32" s="187"/>
      <c r="P32" s="187"/>
      <c r="Q32" s="187"/>
      <c r="R32" s="187"/>
      <c r="S32" s="658" t="s">
        <v>140</v>
      </c>
      <c r="T32" s="658"/>
      <c r="U32" s="658"/>
      <c r="V32" s="658"/>
      <c r="W32" s="187"/>
      <c r="X32" s="191"/>
    </row>
    <row r="33" spans="1:24" ht="11.1" customHeight="1">
      <c r="A33" s="195"/>
      <c r="B33" s="211">
        <v>65</v>
      </c>
      <c r="C33" s="211">
        <v>115</v>
      </c>
      <c r="D33" s="211">
        <v>60</v>
      </c>
      <c r="E33" s="211">
        <v>73</v>
      </c>
      <c r="F33" s="211">
        <v>17</v>
      </c>
      <c r="G33" s="211">
        <v>44</v>
      </c>
      <c r="H33" s="211">
        <v>9</v>
      </c>
      <c r="I33" s="211">
        <v>35</v>
      </c>
      <c r="J33" s="211">
        <v>2</v>
      </c>
      <c r="K33" s="211">
        <v>6</v>
      </c>
      <c r="L33" s="211">
        <v>0</v>
      </c>
      <c r="M33" s="211">
        <v>1</v>
      </c>
      <c r="N33" s="282"/>
      <c r="O33" s="187"/>
      <c r="P33" s="187"/>
      <c r="Q33" s="187"/>
      <c r="R33" s="187"/>
      <c r="S33" s="658" t="s">
        <v>141</v>
      </c>
      <c r="T33" s="658"/>
      <c r="U33" s="658"/>
      <c r="V33" s="658"/>
      <c r="W33" s="187"/>
      <c r="X33" s="191"/>
    </row>
    <row r="34" spans="1:24" ht="11.1" customHeight="1">
      <c r="A34" s="195"/>
      <c r="B34" s="211">
        <v>77</v>
      </c>
      <c r="C34" s="211">
        <v>110</v>
      </c>
      <c r="D34" s="211">
        <v>59</v>
      </c>
      <c r="E34" s="211">
        <v>119</v>
      </c>
      <c r="F34" s="211">
        <v>47</v>
      </c>
      <c r="G34" s="211">
        <v>72</v>
      </c>
      <c r="H34" s="211">
        <v>9</v>
      </c>
      <c r="I34" s="211">
        <v>32</v>
      </c>
      <c r="J34" s="211">
        <v>3</v>
      </c>
      <c r="K34" s="211">
        <v>12</v>
      </c>
      <c r="L34" s="211">
        <v>0</v>
      </c>
      <c r="M34" s="211">
        <v>2</v>
      </c>
      <c r="N34" s="282"/>
      <c r="O34" s="187"/>
      <c r="P34" s="187"/>
      <c r="Q34" s="187"/>
      <c r="R34" s="187"/>
      <c r="S34" s="658" t="s">
        <v>145</v>
      </c>
      <c r="T34" s="658"/>
      <c r="U34" s="658"/>
      <c r="V34" s="658"/>
      <c r="W34" s="187"/>
      <c r="X34" s="191"/>
    </row>
    <row r="35" spans="1:24" ht="11.1" customHeight="1">
      <c r="A35" s="195"/>
      <c r="B35" s="211">
        <v>73</v>
      </c>
      <c r="C35" s="211">
        <v>123</v>
      </c>
      <c r="D35" s="211">
        <v>64</v>
      </c>
      <c r="E35" s="211">
        <v>85</v>
      </c>
      <c r="F35" s="211">
        <v>22</v>
      </c>
      <c r="G35" s="211">
        <v>62</v>
      </c>
      <c r="H35" s="211">
        <v>13</v>
      </c>
      <c r="I35" s="211">
        <v>23</v>
      </c>
      <c r="J35" s="211">
        <v>1</v>
      </c>
      <c r="K35" s="211">
        <v>4</v>
      </c>
      <c r="L35" s="211">
        <v>0</v>
      </c>
      <c r="M35" s="211">
        <v>1</v>
      </c>
      <c r="N35" s="282"/>
      <c r="O35" s="187"/>
      <c r="P35" s="187"/>
      <c r="Q35" s="187"/>
      <c r="R35" s="187"/>
      <c r="S35" s="658" t="s">
        <v>148</v>
      </c>
      <c r="T35" s="658"/>
      <c r="U35" s="658"/>
      <c r="V35" s="658"/>
      <c r="W35" s="187"/>
      <c r="X35" s="191"/>
    </row>
    <row r="36" spans="1:24" ht="11.1" customHeight="1">
      <c r="A36" s="195"/>
      <c r="B36" s="211">
        <v>60</v>
      </c>
      <c r="C36" s="211">
        <v>98</v>
      </c>
      <c r="D36" s="211">
        <v>52</v>
      </c>
      <c r="E36" s="211">
        <v>76</v>
      </c>
      <c r="F36" s="211">
        <v>20</v>
      </c>
      <c r="G36" s="211">
        <v>46</v>
      </c>
      <c r="H36" s="211">
        <v>9</v>
      </c>
      <c r="I36" s="211">
        <v>24</v>
      </c>
      <c r="J36" s="211">
        <v>2</v>
      </c>
      <c r="K36" s="211">
        <v>18</v>
      </c>
      <c r="L36" s="211">
        <v>1</v>
      </c>
      <c r="M36" s="211">
        <v>2</v>
      </c>
      <c r="N36" s="282"/>
      <c r="O36" s="187"/>
      <c r="P36" s="187"/>
      <c r="Q36" s="187"/>
      <c r="R36" s="187"/>
      <c r="S36" s="658" t="s">
        <v>151</v>
      </c>
      <c r="T36" s="658"/>
      <c r="U36" s="658"/>
      <c r="V36" s="658"/>
      <c r="W36" s="187"/>
      <c r="X36" s="191"/>
    </row>
    <row r="37" spans="1:24" ht="6" customHeight="1">
      <c r="A37" s="195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82"/>
      <c r="O37" s="187"/>
      <c r="P37" s="187"/>
      <c r="Q37" s="187"/>
      <c r="R37" s="187"/>
      <c r="S37" s="187"/>
      <c r="T37" s="187"/>
      <c r="U37" s="187"/>
      <c r="V37" s="187"/>
      <c r="W37" s="187"/>
      <c r="X37" s="191"/>
    </row>
    <row r="38" spans="1:24" s="184" customFormat="1" ht="11.1" customHeight="1">
      <c r="A38" s="212"/>
      <c r="B38" s="210">
        <v>656</v>
      </c>
      <c r="C38" s="210">
        <v>921</v>
      </c>
      <c r="D38" s="210">
        <v>441</v>
      </c>
      <c r="E38" s="210">
        <v>771</v>
      </c>
      <c r="F38" s="210">
        <v>267</v>
      </c>
      <c r="G38" s="210">
        <v>466</v>
      </c>
      <c r="H38" s="210">
        <v>96</v>
      </c>
      <c r="I38" s="210">
        <v>221</v>
      </c>
      <c r="J38" s="210">
        <v>20</v>
      </c>
      <c r="K38" s="210">
        <v>69</v>
      </c>
      <c r="L38" s="210">
        <v>1</v>
      </c>
      <c r="M38" s="210">
        <v>14</v>
      </c>
      <c r="N38" s="284"/>
      <c r="O38" s="659" t="s">
        <v>191</v>
      </c>
      <c r="P38" s="659"/>
      <c r="Q38" s="659"/>
      <c r="R38" s="659"/>
      <c r="S38" s="659"/>
      <c r="T38" s="659"/>
      <c r="U38" s="659"/>
      <c r="V38" s="659"/>
      <c r="W38" s="186"/>
      <c r="X38" s="201"/>
    </row>
    <row r="39" spans="1:24" ht="11.1" customHeight="1">
      <c r="A39" s="195"/>
      <c r="B39" s="211">
        <v>54</v>
      </c>
      <c r="C39" s="211">
        <v>81</v>
      </c>
      <c r="D39" s="211">
        <v>46</v>
      </c>
      <c r="E39" s="211">
        <v>88</v>
      </c>
      <c r="F39" s="211">
        <v>24</v>
      </c>
      <c r="G39" s="211">
        <v>35</v>
      </c>
      <c r="H39" s="211">
        <v>14</v>
      </c>
      <c r="I39" s="211">
        <v>17</v>
      </c>
      <c r="J39" s="211">
        <v>1</v>
      </c>
      <c r="K39" s="211">
        <v>7</v>
      </c>
      <c r="L39" s="211">
        <v>0</v>
      </c>
      <c r="M39" s="211">
        <v>0</v>
      </c>
      <c r="N39" s="282"/>
      <c r="O39" s="187"/>
      <c r="P39" s="187"/>
      <c r="Q39" s="187"/>
      <c r="R39" s="187"/>
      <c r="S39" s="658" t="s">
        <v>140</v>
      </c>
      <c r="T39" s="658"/>
      <c r="U39" s="658"/>
      <c r="V39" s="658"/>
      <c r="W39" s="187"/>
      <c r="X39" s="191"/>
    </row>
    <row r="40" spans="1:24" ht="11.1" customHeight="1">
      <c r="A40" s="195"/>
      <c r="B40" s="211">
        <v>112</v>
      </c>
      <c r="C40" s="211">
        <v>157</v>
      </c>
      <c r="D40" s="211">
        <v>74</v>
      </c>
      <c r="E40" s="211">
        <v>142</v>
      </c>
      <c r="F40" s="211">
        <v>45</v>
      </c>
      <c r="G40" s="211">
        <v>81</v>
      </c>
      <c r="H40" s="211">
        <v>12</v>
      </c>
      <c r="I40" s="211">
        <v>65</v>
      </c>
      <c r="J40" s="211">
        <v>4</v>
      </c>
      <c r="K40" s="211">
        <v>18</v>
      </c>
      <c r="L40" s="211">
        <v>0</v>
      </c>
      <c r="M40" s="211">
        <v>4</v>
      </c>
      <c r="N40" s="282"/>
      <c r="O40" s="187"/>
      <c r="P40" s="187"/>
      <c r="Q40" s="187"/>
      <c r="R40" s="187"/>
      <c r="S40" s="658" t="s">
        <v>141</v>
      </c>
      <c r="T40" s="658"/>
      <c r="U40" s="658"/>
      <c r="V40" s="658"/>
      <c r="W40" s="187"/>
      <c r="X40" s="191"/>
    </row>
    <row r="41" spans="1:24" ht="11.1" customHeight="1">
      <c r="A41" s="195"/>
      <c r="B41" s="211">
        <v>99</v>
      </c>
      <c r="C41" s="211">
        <v>170</v>
      </c>
      <c r="D41" s="211">
        <v>75</v>
      </c>
      <c r="E41" s="211">
        <v>138</v>
      </c>
      <c r="F41" s="211">
        <v>37</v>
      </c>
      <c r="G41" s="211">
        <v>92</v>
      </c>
      <c r="H41" s="211">
        <v>12</v>
      </c>
      <c r="I41" s="211">
        <v>34</v>
      </c>
      <c r="J41" s="211">
        <v>7</v>
      </c>
      <c r="K41" s="211">
        <v>12</v>
      </c>
      <c r="L41" s="211">
        <v>0</v>
      </c>
      <c r="M41" s="211">
        <v>2</v>
      </c>
      <c r="N41" s="282"/>
      <c r="O41" s="187"/>
      <c r="P41" s="187"/>
      <c r="Q41" s="187"/>
      <c r="R41" s="187"/>
      <c r="S41" s="658" t="s">
        <v>145</v>
      </c>
      <c r="T41" s="658"/>
      <c r="U41" s="658"/>
      <c r="V41" s="658"/>
      <c r="W41" s="187"/>
      <c r="X41" s="191"/>
    </row>
    <row r="42" spans="1:24" ht="11.1" customHeight="1">
      <c r="A42" s="195"/>
      <c r="B42" s="211">
        <v>53</v>
      </c>
      <c r="C42" s="211">
        <v>70</v>
      </c>
      <c r="D42" s="211">
        <v>26</v>
      </c>
      <c r="E42" s="211">
        <v>50</v>
      </c>
      <c r="F42" s="211">
        <v>14</v>
      </c>
      <c r="G42" s="211">
        <v>16</v>
      </c>
      <c r="H42" s="211">
        <v>4</v>
      </c>
      <c r="I42" s="211">
        <v>15</v>
      </c>
      <c r="J42" s="211">
        <v>1</v>
      </c>
      <c r="K42" s="211">
        <v>5</v>
      </c>
      <c r="L42" s="211">
        <v>0</v>
      </c>
      <c r="M42" s="211">
        <v>0</v>
      </c>
      <c r="N42" s="282"/>
      <c r="O42" s="187"/>
      <c r="P42" s="187"/>
      <c r="Q42" s="187"/>
      <c r="R42" s="187"/>
      <c r="S42" s="658" t="s">
        <v>148</v>
      </c>
      <c r="T42" s="658"/>
      <c r="U42" s="658"/>
      <c r="V42" s="658"/>
      <c r="W42" s="187"/>
      <c r="X42" s="191"/>
    </row>
    <row r="43" spans="1:24" ht="11.1" customHeight="1">
      <c r="A43" s="195"/>
      <c r="B43" s="211">
        <v>75</v>
      </c>
      <c r="C43" s="211">
        <v>99</v>
      </c>
      <c r="D43" s="211">
        <v>53</v>
      </c>
      <c r="E43" s="211">
        <v>81</v>
      </c>
      <c r="F43" s="211">
        <v>39</v>
      </c>
      <c r="G43" s="211">
        <v>64</v>
      </c>
      <c r="H43" s="211">
        <v>11</v>
      </c>
      <c r="I43" s="211">
        <v>29</v>
      </c>
      <c r="J43" s="211">
        <v>2</v>
      </c>
      <c r="K43" s="211">
        <v>7</v>
      </c>
      <c r="L43" s="211">
        <v>0</v>
      </c>
      <c r="M43" s="211">
        <v>3</v>
      </c>
      <c r="N43" s="282"/>
      <c r="O43" s="187"/>
      <c r="P43" s="187"/>
      <c r="Q43" s="187"/>
      <c r="R43" s="187"/>
      <c r="S43" s="658" t="s">
        <v>151</v>
      </c>
      <c r="T43" s="658"/>
      <c r="U43" s="658"/>
      <c r="V43" s="658"/>
      <c r="W43" s="187"/>
      <c r="X43" s="191"/>
    </row>
    <row r="44" spans="1:24" ht="11.1" customHeight="1">
      <c r="A44" s="195"/>
      <c r="B44" s="211">
        <v>116</v>
      </c>
      <c r="C44" s="211">
        <v>179</v>
      </c>
      <c r="D44" s="211">
        <v>82</v>
      </c>
      <c r="E44" s="211">
        <v>154</v>
      </c>
      <c r="F44" s="211">
        <v>52</v>
      </c>
      <c r="G44" s="211">
        <v>100</v>
      </c>
      <c r="H44" s="211">
        <v>29</v>
      </c>
      <c r="I44" s="211">
        <v>38</v>
      </c>
      <c r="J44" s="211">
        <v>4</v>
      </c>
      <c r="K44" s="211">
        <v>10</v>
      </c>
      <c r="L44" s="211">
        <v>0</v>
      </c>
      <c r="M44" s="211">
        <v>2</v>
      </c>
      <c r="N44" s="282"/>
      <c r="O44" s="187"/>
      <c r="P44" s="187"/>
      <c r="Q44" s="187"/>
      <c r="R44" s="187"/>
      <c r="S44" s="658" t="s">
        <v>152</v>
      </c>
      <c r="T44" s="658"/>
      <c r="U44" s="658"/>
      <c r="V44" s="658"/>
      <c r="W44" s="187"/>
      <c r="X44" s="191"/>
    </row>
    <row r="45" spans="1:24" ht="11.1" customHeight="1">
      <c r="A45" s="195"/>
      <c r="B45" s="211">
        <v>147</v>
      </c>
      <c r="C45" s="211">
        <v>165</v>
      </c>
      <c r="D45" s="211">
        <v>85</v>
      </c>
      <c r="E45" s="211">
        <v>118</v>
      </c>
      <c r="F45" s="211">
        <v>56</v>
      </c>
      <c r="G45" s="211">
        <v>78</v>
      </c>
      <c r="H45" s="211">
        <v>14</v>
      </c>
      <c r="I45" s="211">
        <v>23</v>
      </c>
      <c r="J45" s="211">
        <v>1</v>
      </c>
      <c r="K45" s="211">
        <v>10</v>
      </c>
      <c r="L45" s="211">
        <v>1</v>
      </c>
      <c r="M45" s="211">
        <v>3</v>
      </c>
      <c r="N45" s="282"/>
      <c r="O45" s="187"/>
      <c r="P45" s="187"/>
      <c r="Q45" s="187"/>
      <c r="R45" s="187"/>
      <c r="S45" s="658" t="s">
        <v>170</v>
      </c>
      <c r="T45" s="658"/>
      <c r="U45" s="658"/>
      <c r="V45" s="658"/>
      <c r="W45" s="187"/>
      <c r="X45" s="191"/>
    </row>
    <row r="46" spans="1:24" ht="6" customHeight="1">
      <c r="A46" s="195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82"/>
      <c r="O46" s="187"/>
      <c r="P46" s="187"/>
      <c r="Q46" s="187"/>
      <c r="R46" s="187"/>
      <c r="S46" s="187"/>
      <c r="T46" s="187"/>
      <c r="U46" s="187"/>
      <c r="V46" s="187"/>
      <c r="W46" s="187"/>
      <c r="X46" s="191"/>
    </row>
    <row r="47" spans="1:24" s="184" customFormat="1" ht="11.1" customHeight="1">
      <c r="A47" s="212"/>
      <c r="B47" s="210">
        <v>3</v>
      </c>
      <c r="C47" s="210">
        <v>1</v>
      </c>
      <c r="D47" s="210">
        <v>2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84"/>
      <c r="O47" s="659" t="s">
        <v>192</v>
      </c>
      <c r="P47" s="659"/>
      <c r="Q47" s="659"/>
      <c r="R47" s="659"/>
      <c r="S47" s="659"/>
      <c r="T47" s="659"/>
      <c r="U47" s="659"/>
      <c r="V47" s="659"/>
      <c r="W47" s="186"/>
      <c r="X47" s="201"/>
    </row>
    <row r="48" spans="1:24" ht="6" customHeight="1">
      <c r="A48" s="195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82"/>
      <c r="O48" s="187"/>
      <c r="P48" s="187"/>
      <c r="Q48" s="187"/>
      <c r="R48" s="187"/>
      <c r="S48" s="187"/>
      <c r="T48" s="187"/>
      <c r="U48" s="187"/>
      <c r="V48" s="187"/>
      <c r="W48" s="187"/>
      <c r="X48" s="191"/>
    </row>
    <row r="49" spans="1:26" s="184" customFormat="1" ht="11.1" customHeight="1">
      <c r="A49" s="212"/>
      <c r="B49" s="210">
        <v>529</v>
      </c>
      <c r="C49" s="210">
        <v>638</v>
      </c>
      <c r="D49" s="210">
        <v>316</v>
      </c>
      <c r="E49" s="210">
        <v>400</v>
      </c>
      <c r="F49" s="210">
        <v>129</v>
      </c>
      <c r="G49" s="210">
        <v>218</v>
      </c>
      <c r="H49" s="210">
        <v>33</v>
      </c>
      <c r="I49" s="210">
        <v>110</v>
      </c>
      <c r="J49" s="210">
        <v>6</v>
      </c>
      <c r="K49" s="210">
        <v>34</v>
      </c>
      <c r="L49" s="210">
        <v>0</v>
      </c>
      <c r="M49" s="210">
        <v>7</v>
      </c>
      <c r="N49" s="284"/>
      <c r="O49" s="659" t="s">
        <v>193</v>
      </c>
      <c r="P49" s="659"/>
      <c r="Q49" s="659"/>
      <c r="R49" s="659"/>
      <c r="S49" s="659"/>
      <c r="T49" s="659"/>
      <c r="U49" s="659"/>
      <c r="V49" s="659"/>
      <c r="W49" s="186"/>
      <c r="X49" s="201"/>
    </row>
    <row r="50" spans="1:26" ht="11.1" customHeight="1">
      <c r="A50" s="195"/>
      <c r="B50" s="211">
        <v>85</v>
      </c>
      <c r="C50" s="211">
        <v>98</v>
      </c>
      <c r="D50" s="211">
        <v>59</v>
      </c>
      <c r="E50" s="211">
        <v>69</v>
      </c>
      <c r="F50" s="211">
        <v>27</v>
      </c>
      <c r="G50" s="211">
        <v>40</v>
      </c>
      <c r="H50" s="211">
        <v>4</v>
      </c>
      <c r="I50" s="211">
        <v>14</v>
      </c>
      <c r="J50" s="211">
        <v>0</v>
      </c>
      <c r="K50" s="211">
        <v>3</v>
      </c>
      <c r="L50" s="211">
        <v>0</v>
      </c>
      <c r="M50" s="211">
        <v>0</v>
      </c>
      <c r="N50" s="282"/>
      <c r="O50" s="187"/>
      <c r="P50" s="187"/>
      <c r="Q50" s="187"/>
      <c r="R50" s="187"/>
      <c r="S50" s="658" t="s">
        <v>140</v>
      </c>
      <c r="T50" s="658"/>
      <c r="U50" s="658"/>
      <c r="V50" s="658"/>
      <c r="W50" s="187"/>
      <c r="X50" s="191"/>
    </row>
    <row r="51" spans="1:26" ht="11.1" customHeight="1">
      <c r="A51" s="195"/>
      <c r="B51" s="211">
        <v>70</v>
      </c>
      <c r="C51" s="211">
        <v>73</v>
      </c>
      <c r="D51" s="211">
        <v>33</v>
      </c>
      <c r="E51" s="211">
        <v>63</v>
      </c>
      <c r="F51" s="211">
        <v>18</v>
      </c>
      <c r="G51" s="211">
        <v>33</v>
      </c>
      <c r="H51" s="211">
        <v>5</v>
      </c>
      <c r="I51" s="211">
        <v>16</v>
      </c>
      <c r="J51" s="211">
        <v>2</v>
      </c>
      <c r="K51" s="211">
        <v>3</v>
      </c>
      <c r="L51" s="211">
        <v>0</v>
      </c>
      <c r="M51" s="211">
        <v>2</v>
      </c>
      <c r="N51" s="282"/>
      <c r="O51" s="187"/>
      <c r="P51" s="187"/>
      <c r="Q51" s="187"/>
      <c r="R51" s="187"/>
      <c r="S51" s="658" t="s">
        <v>141</v>
      </c>
      <c r="T51" s="658"/>
      <c r="U51" s="658"/>
      <c r="V51" s="658"/>
      <c r="W51" s="187"/>
      <c r="X51" s="191"/>
    </row>
    <row r="52" spans="1:26" ht="11.1" customHeight="1">
      <c r="A52" s="181"/>
      <c r="B52" s="211">
        <v>87</v>
      </c>
      <c r="C52" s="211">
        <v>117</v>
      </c>
      <c r="D52" s="211">
        <v>63</v>
      </c>
      <c r="E52" s="211">
        <v>85</v>
      </c>
      <c r="F52" s="211">
        <v>30</v>
      </c>
      <c r="G52" s="211">
        <v>33</v>
      </c>
      <c r="H52" s="211">
        <v>10</v>
      </c>
      <c r="I52" s="211">
        <v>21</v>
      </c>
      <c r="J52" s="211">
        <v>1</v>
      </c>
      <c r="K52" s="211">
        <v>3</v>
      </c>
      <c r="L52" s="211">
        <v>0</v>
      </c>
      <c r="M52" s="211">
        <v>0</v>
      </c>
      <c r="N52" s="282"/>
      <c r="O52" s="187"/>
      <c r="P52" s="187"/>
      <c r="Q52" s="187"/>
      <c r="R52" s="187"/>
      <c r="S52" s="658" t="s">
        <v>145</v>
      </c>
      <c r="T52" s="658"/>
      <c r="U52" s="658"/>
      <c r="V52" s="658"/>
      <c r="W52" s="187"/>
      <c r="X52" s="191"/>
    </row>
    <row r="53" spans="1:26" ht="11.1" customHeight="1">
      <c r="A53" s="181"/>
      <c r="B53" s="211">
        <v>83</v>
      </c>
      <c r="C53" s="211">
        <v>94</v>
      </c>
      <c r="D53" s="211">
        <v>43</v>
      </c>
      <c r="E53" s="211">
        <v>49</v>
      </c>
      <c r="F53" s="211">
        <v>10</v>
      </c>
      <c r="G53" s="211">
        <v>21</v>
      </c>
      <c r="H53" s="211">
        <v>3</v>
      </c>
      <c r="I53" s="211">
        <v>21</v>
      </c>
      <c r="J53" s="211">
        <v>0</v>
      </c>
      <c r="K53" s="211">
        <v>7</v>
      </c>
      <c r="L53" s="211">
        <v>0</v>
      </c>
      <c r="M53" s="211">
        <v>0</v>
      </c>
      <c r="N53" s="282"/>
      <c r="O53" s="187"/>
      <c r="P53" s="187"/>
      <c r="Q53" s="187"/>
      <c r="R53" s="187"/>
      <c r="S53" s="658" t="s">
        <v>148</v>
      </c>
      <c r="T53" s="658"/>
      <c r="U53" s="658"/>
      <c r="V53" s="658"/>
      <c r="W53" s="187"/>
      <c r="X53" s="191"/>
    </row>
    <row r="54" spans="1:26" ht="11.1" customHeight="1">
      <c r="A54" s="181"/>
      <c r="B54" s="211">
        <v>120</v>
      </c>
      <c r="C54" s="211">
        <v>165</v>
      </c>
      <c r="D54" s="211">
        <v>85</v>
      </c>
      <c r="E54" s="211">
        <v>90</v>
      </c>
      <c r="F54" s="211">
        <v>29</v>
      </c>
      <c r="G54" s="211">
        <v>72</v>
      </c>
      <c r="H54" s="211">
        <v>9</v>
      </c>
      <c r="I54" s="211">
        <v>28</v>
      </c>
      <c r="J54" s="211">
        <v>1</v>
      </c>
      <c r="K54" s="211">
        <v>12</v>
      </c>
      <c r="L54" s="211">
        <v>0</v>
      </c>
      <c r="M54" s="211">
        <v>5</v>
      </c>
      <c r="N54" s="282"/>
      <c r="O54" s="187"/>
      <c r="P54" s="187"/>
      <c r="Q54" s="187"/>
      <c r="R54" s="187"/>
      <c r="S54" s="658" t="s">
        <v>151</v>
      </c>
      <c r="T54" s="658"/>
      <c r="U54" s="658"/>
      <c r="V54" s="658"/>
      <c r="W54" s="187"/>
      <c r="X54" s="191"/>
    </row>
    <row r="55" spans="1:26" ht="11.1" customHeight="1">
      <c r="A55" s="181"/>
      <c r="B55" s="211">
        <v>84</v>
      </c>
      <c r="C55" s="211">
        <v>91</v>
      </c>
      <c r="D55" s="211">
        <v>33</v>
      </c>
      <c r="E55" s="211">
        <v>44</v>
      </c>
      <c r="F55" s="211">
        <v>15</v>
      </c>
      <c r="G55" s="211">
        <v>19</v>
      </c>
      <c r="H55" s="211">
        <v>2</v>
      </c>
      <c r="I55" s="211">
        <v>10</v>
      </c>
      <c r="J55" s="211">
        <v>2</v>
      </c>
      <c r="K55" s="211">
        <v>6</v>
      </c>
      <c r="L55" s="211">
        <v>0</v>
      </c>
      <c r="M55" s="211">
        <v>0</v>
      </c>
      <c r="N55" s="282"/>
      <c r="O55" s="187"/>
      <c r="P55" s="187"/>
      <c r="Q55" s="187"/>
      <c r="R55" s="187"/>
      <c r="S55" s="658" t="s">
        <v>152</v>
      </c>
      <c r="T55" s="658"/>
      <c r="U55" s="658"/>
      <c r="V55" s="658"/>
      <c r="W55" s="187"/>
      <c r="X55" s="191"/>
    </row>
    <row r="56" spans="1:26" ht="6" customHeight="1">
      <c r="A56" s="18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82"/>
      <c r="O56" s="187"/>
      <c r="P56" s="187"/>
      <c r="Q56" s="187"/>
      <c r="R56" s="187"/>
      <c r="S56" s="187"/>
      <c r="T56" s="187"/>
      <c r="U56" s="187"/>
      <c r="V56" s="187"/>
      <c r="W56" s="187"/>
      <c r="X56" s="181"/>
    </row>
    <row r="57" spans="1:26" s="184" customFormat="1" ht="11.1" customHeight="1">
      <c r="A57" s="200"/>
      <c r="B57" s="210">
        <v>543</v>
      </c>
      <c r="C57" s="210">
        <v>699</v>
      </c>
      <c r="D57" s="210">
        <v>344</v>
      </c>
      <c r="E57" s="210">
        <v>498</v>
      </c>
      <c r="F57" s="210">
        <v>181</v>
      </c>
      <c r="G57" s="210">
        <v>266</v>
      </c>
      <c r="H57" s="210">
        <v>46</v>
      </c>
      <c r="I57" s="210">
        <v>115</v>
      </c>
      <c r="J57" s="210">
        <v>4</v>
      </c>
      <c r="K57" s="210">
        <v>35</v>
      </c>
      <c r="L57" s="210">
        <v>0</v>
      </c>
      <c r="M57" s="210">
        <v>4</v>
      </c>
      <c r="N57" s="284"/>
      <c r="O57" s="659" t="s">
        <v>194</v>
      </c>
      <c r="P57" s="659"/>
      <c r="Q57" s="659"/>
      <c r="R57" s="659"/>
      <c r="S57" s="659"/>
      <c r="T57" s="659"/>
      <c r="U57" s="659"/>
      <c r="V57" s="659"/>
      <c r="W57" s="186"/>
      <c r="X57" s="201"/>
    </row>
    <row r="58" spans="1:26" ht="11.1" customHeight="1">
      <c r="A58" s="181"/>
      <c r="B58" s="211">
        <v>121</v>
      </c>
      <c r="C58" s="211">
        <v>152</v>
      </c>
      <c r="D58" s="211">
        <v>70</v>
      </c>
      <c r="E58" s="211">
        <v>103</v>
      </c>
      <c r="F58" s="211">
        <v>27</v>
      </c>
      <c r="G58" s="211">
        <v>51</v>
      </c>
      <c r="H58" s="211">
        <v>10</v>
      </c>
      <c r="I58" s="211">
        <v>23</v>
      </c>
      <c r="J58" s="211">
        <v>1</v>
      </c>
      <c r="K58" s="211">
        <v>7</v>
      </c>
      <c r="L58" s="211">
        <v>0</v>
      </c>
      <c r="M58" s="211">
        <v>1</v>
      </c>
      <c r="N58" s="282"/>
      <c r="O58" s="187"/>
      <c r="P58" s="187"/>
      <c r="Q58" s="187"/>
      <c r="R58" s="187"/>
      <c r="S58" s="658" t="s">
        <v>140</v>
      </c>
      <c r="T58" s="658"/>
      <c r="U58" s="658"/>
      <c r="V58" s="658"/>
      <c r="W58" s="187"/>
      <c r="X58" s="191"/>
    </row>
    <row r="59" spans="1:26" ht="11.1" customHeight="1">
      <c r="A59" s="181"/>
      <c r="B59" s="211">
        <v>99</v>
      </c>
      <c r="C59" s="211">
        <v>105</v>
      </c>
      <c r="D59" s="211">
        <v>60</v>
      </c>
      <c r="E59" s="211">
        <v>88</v>
      </c>
      <c r="F59" s="211">
        <v>28</v>
      </c>
      <c r="G59" s="211">
        <v>39</v>
      </c>
      <c r="H59" s="211">
        <v>7</v>
      </c>
      <c r="I59" s="211">
        <v>21</v>
      </c>
      <c r="J59" s="211">
        <v>0</v>
      </c>
      <c r="K59" s="211">
        <v>3</v>
      </c>
      <c r="L59" s="211">
        <v>0</v>
      </c>
      <c r="M59" s="211">
        <v>2</v>
      </c>
      <c r="N59" s="282"/>
      <c r="O59" s="187"/>
      <c r="P59" s="187"/>
      <c r="Q59" s="187"/>
      <c r="R59" s="187"/>
      <c r="S59" s="658" t="s">
        <v>141</v>
      </c>
      <c r="T59" s="658"/>
      <c r="U59" s="658"/>
      <c r="V59" s="658"/>
      <c r="W59" s="187"/>
      <c r="X59" s="191"/>
    </row>
    <row r="60" spans="1:26" ht="11.1" customHeight="1">
      <c r="A60" s="181"/>
      <c r="B60" s="211">
        <v>68</v>
      </c>
      <c r="C60" s="211">
        <v>107</v>
      </c>
      <c r="D60" s="211">
        <v>56</v>
      </c>
      <c r="E60" s="211">
        <v>86</v>
      </c>
      <c r="F60" s="211">
        <v>38</v>
      </c>
      <c r="G60" s="211">
        <v>42</v>
      </c>
      <c r="H60" s="211">
        <v>6</v>
      </c>
      <c r="I60" s="211">
        <v>14</v>
      </c>
      <c r="J60" s="211">
        <v>1</v>
      </c>
      <c r="K60" s="211">
        <v>7</v>
      </c>
      <c r="L60" s="211">
        <v>0</v>
      </c>
      <c r="M60" s="211">
        <v>1</v>
      </c>
      <c r="N60" s="282"/>
      <c r="O60" s="187"/>
      <c r="P60" s="187"/>
      <c r="Q60" s="187"/>
      <c r="R60" s="187"/>
      <c r="S60" s="658" t="s">
        <v>145</v>
      </c>
      <c r="T60" s="658"/>
      <c r="U60" s="658"/>
      <c r="V60" s="658"/>
      <c r="W60" s="187"/>
      <c r="X60" s="191"/>
      <c r="Y60" s="182"/>
      <c r="Z60" s="182"/>
    </row>
    <row r="61" spans="1:26" ht="11.1" customHeight="1">
      <c r="A61" s="181"/>
      <c r="B61" s="211">
        <v>135</v>
      </c>
      <c r="C61" s="211">
        <v>157</v>
      </c>
      <c r="D61" s="211">
        <v>76</v>
      </c>
      <c r="E61" s="211">
        <v>115</v>
      </c>
      <c r="F61" s="211">
        <v>49</v>
      </c>
      <c r="G61" s="211">
        <v>67</v>
      </c>
      <c r="H61" s="211">
        <v>12</v>
      </c>
      <c r="I61" s="211">
        <v>28</v>
      </c>
      <c r="J61" s="211">
        <v>1</v>
      </c>
      <c r="K61" s="211">
        <v>7</v>
      </c>
      <c r="L61" s="211">
        <v>0</v>
      </c>
      <c r="M61" s="211">
        <v>0</v>
      </c>
      <c r="N61" s="282"/>
      <c r="O61" s="187"/>
      <c r="P61" s="187"/>
      <c r="Q61" s="187"/>
      <c r="R61" s="187"/>
      <c r="S61" s="658" t="s">
        <v>148</v>
      </c>
      <c r="T61" s="658"/>
      <c r="U61" s="658"/>
      <c r="V61" s="658"/>
      <c r="W61" s="187"/>
      <c r="X61" s="191"/>
      <c r="Y61" s="182"/>
      <c r="Z61" s="182"/>
    </row>
    <row r="62" spans="1:26" ht="11.1" customHeight="1">
      <c r="A62" s="181"/>
      <c r="B62" s="211">
        <v>76</v>
      </c>
      <c r="C62" s="211">
        <v>112</v>
      </c>
      <c r="D62" s="211">
        <v>49</v>
      </c>
      <c r="E62" s="211">
        <v>72</v>
      </c>
      <c r="F62" s="211">
        <v>33</v>
      </c>
      <c r="G62" s="211">
        <v>50</v>
      </c>
      <c r="H62" s="211">
        <v>8</v>
      </c>
      <c r="I62" s="211">
        <v>22</v>
      </c>
      <c r="J62" s="211">
        <v>1</v>
      </c>
      <c r="K62" s="211">
        <v>6</v>
      </c>
      <c r="L62" s="211">
        <v>0</v>
      </c>
      <c r="M62" s="211">
        <v>0</v>
      </c>
      <c r="N62" s="282"/>
      <c r="O62" s="187"/>
      <c r="P62" s="187"/>
      <c r="Q62" s="187"/>
      <c r="R62" s="187"/>
      <c r="S62" s="658" t="s">
        <v>151</v>
      </c>
      <c r="T62" s="658"/>
      <c r="U62" s="658"/>
      <c r="V62" s="658"/>
      <c r="W62" s="187"/>
      <c r="X62" s="191"/>
    </row>
    <row r="63" spans="1:26" ht="11.1" customHeight="1">
      <c r="A63" s="181"/>
      <c r="B63" s="211">
        <v>44</v>
      </c>
      <c r="C63" s="211">
        <v>66</v>
      </c>
      <c r="D63" s="211">
        <v>33</v>
      </c>
      <c r="E63" s="211">
        <v>34</v>
      </c>
      <c r="F63" s="211">
        <v>6</v>
      </c>
      <c r="G63" s="211">
        <v>17</v>
      </c>
      <c r="H63" s="211">
        <v>3</v>
      </c>
      <c r="I63" s="211">
        <v>7</v>
      </c>
      <c r="J63" s="211">
        <v>0</v>
      </c>
      <c r="K63" s="211">
        <v>5</v>
      </c>
      <c r="L63" s="211">
        <v>0</v>
      </c>
      <c r="M63" s="211">
        <v>0</v>
      </c>
      <c r="N63" s="282"/>
      <c r="O63" s="187"/>
      <c r="P63" s="187"/>
      <c r="Q63" s="187"/>
      <c r="R63" s="187"/>
      <c r="S63" s="658" t="s">
        <v>152</v>
      </c>
      <c r="T63" s="658"/>
      <c r="U63" s="658"/>
      <c r="V63" s="658"/>
      <c r="W63" s="187"/>
      <c r="X63" s="191"/>
    </row>
    <row r="64" spans="1:26" ht="6" customHeight="1">
      <c r="A64" s="18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82"/>
      <c r="O64" s="187"/>
      <c r="P64" s="187"/>
      <c r="Q64" s="187"/>
      <c r="R64" s="187"/>
      <c r="S64" s="187"/>
      <c r="T64" s="187"/>
      <c r="U64" s="187"/>
      <c r="V64" s="187"/>
      <c r="W64" s="187"/>
      <c r="X64" s="191"/>
    </row>
    <row r="65" spans="1:24" s="184" customFormat="1" ht="11.1" customHeight="1">
      <c r="A65" s="200"/>
      <c r="B65" s="210">
        <v>642</v>
      </c>
      <c r="C65" s="210">
        <v>721</v>
      </c>
      <c r="D65" s="210">
        <v>377</v>
      </c>
      <c r="E65" s="210">
        <v>382</v>
      </c>
      <c r="F65" s="210">
        <v>105</v>
      </c>
      <c r="G65" s="210">
        <v>219</v>
      </c>
      <c r="H65" s="210">
        <v>30</v>
      </c>
      <c r="I65" s="210">
        <v>95</v>
      </c>
      <c r="J65" s="210">
        <v>4</v>
      </c>
      <c r="K65" s="210">
        <v>34</v>
      </c>
      <c r="L65" s="210">
        <v>1</v>
      </c>
      <c r="M65" s="210">
        <v>8</v>
      </c>
      <c r="N65" s="284"/>
      <c r="O65" s="659" t="s">
        <v>195</v>
      </c>
      <c r="P65" s="659"/>
      <c r="Q65" s="659"/>
      <c r="R65" s="659"/>
      <c r="S65" s="659"/>
      <c r="T65" s="659"/>
      <c r="U65" s="659"/>
      <c r="V65" s="659"/>
      <c r="W65" s="186"/>
      <c r="X65" s="201"/>
    </row>
    <row r="66" spans="1:24" ht="11.1" customHeight="1">
      <c r="A66" s="181"/>
      <c r="B66" s="211">
        <v>131</v>
      </c>
      <c r="C66" s="211">
        <v>146</v>
      </c>
      <c r="D66" s="211">
        <v>74</v>
      </c>
      <c r="E66" s="211">
        <v>64</v>
      </c>
      <c r="F66" s="211">
        <v>18</v>
      </c>
      <c r="G66" s="211">
        <v>37</v>
      </c>
      <c r="H66" s="211">
        <v>5</v>
      </c>
      <c r="I66" s="211">
        <v>12</v>
      </c>
      <c r="J66" s="211">
        <v>1</v>
      </c>
      <c r="K66" s="211">
        <v>6</v>
      </c>
      <c r="L66" s="211">
        <v>1</v>
      </c>
      <c r="M66" s="211">
        <v>1</v>
      </c>
      <c r="N66" s="282"/>
      <c r="O66" s="187"/>
      <c r="P66" s="187"/>
      <c r="Q66" s="187"/>
      <c r="R66" s="187"/>
      <c r="S66" s="658" t="s">
        <v>140</v>
      </c>
      <c r="T66" s="658"/>
      <c r="U66" s="658"/>
      <c r="V66" s="658"/>
      <c r="W66" s="187"/>
      <c r="X66" s="191"/>
    </row>
    <row r="67" spans="1:24" ht="11.1" customHeight="1">
      <c r="A67" s="181"/>
      <c r="B67" s="211">
        <v>183</v>
      </c>
      <c r="C67" s="211">
        <v>214</v>
      </c>
      <c r="D67" s="211">
        <v>87</v>
      </c>
      <c r="E67" s="211">
        <v>88</v>
      </c>
      <c r="F67" s="211">
        <v>31</v>
      </c>
      <c r="G67" s="211">
        <v>50</v>
      </c>
      <c r="H67" s="211">
        <v>5</v>
      </c>
      <c r="I67" s="211">
        <v>16</v>
      </c>
      <c r="J67" s="211">
        <v>0</v>
      </c>
      <c r="K67" s="211">
        <v>5</v>
      </c>
      <c r="L67" s="211">
        <v>0</v>
      </c>
      <c r="M67" s="211">
        <v>2</v>
      </c>
      <c r="N67" s="282"/>
      <c r="O67" s="187"/>
      <c r="P67" s="187"/>
      <c r="Q67" s="187"/>
      <c r="R67" s="187"/>
      <c r="S67" s="658" t="s">
        <v>141</v>
      </c>
      <c r="T67" s="658"/>
      <c r="U67" s="658"/>
      <c r="V67" s="658"/>
      <c r="W67" s="187"/>
      <c r="X67" s="191"/>
    </row>
    <row r="68" spans="1:24" ht="11.1" customHeight="1">
      <c r="A68" s="181"/>
      <c r="B68" s="211">
        <v>114</v>
      </c>
      <c r="C68" s="211">
        <v>130</v>
      </c>
      <c r="D68" s="211">
        <v>58</v>
      </c>
      <c r="E68" s="211">
        <v>66</v>
      </c>
      <c r="F68" s="211">
        <v>19</v>
      </c>
      <c r="G68" s="211">
        <v>32</v>
      </c>
      <c r="H68" s="211">
        <v>9</v>
      </c>
      <c r="I68" s="211">
        <v>14</v>
      </c>
      <c r="J68" s="211">
        <v>0</v>
      </c>
      <c r="K68" s="211">
        <v>5</v>
      </c>
      <c r="L68" s="211">
        <v>0</v>
      </c>
      <c r="M68" s="211">
        <v>0</v>
      </c>
      <c r="N68" s="282"/>
      <c r="O68" s="187"/>
      <c r="P68" s="187"/>
      <c r="Q68" s="187"/>
      <c r="R68" s="187"/>
      <c r="S68" s="658" t="s">
        <v>145</v>
      </c>
      <c r="T68" s="658"/>
      <c r="U68" s="658"/>
      <c r="V68" s="658"/>
      <c r="W68" s="187"/>
      <c r="X68" s="191"/>
    </row>
    <row r="69" spans="1:24" ht="11.1" customHeight="1">
      <c r="A69" s="181"/>
      <c r="B69" s="211">
        <v>73</v>
      </c>
      <c r="C69" s="211">
        <v>106</v>
      </c>
      <c r="D69" s="211">
        <v>64</v>
      </c>
      <c r="E69" s="211">
        <v>66</v>
      </c>
      <c r="F69" s="211">
        <v>15</v>
      </c>
      <c r="G69" s="211">
        <v>35</v>
      </c>
      <c r="H69" s="211">
        <v>6</v>
      </c>
      <c r="I69" s="211">
        <v>25</v>
      </c>
      <c r="J69" s="211">
        <v>1</v>
      </c>
      <c r="K69" s="211">
        <v>13</v>
      </c>
      <c r="L69" s="211">
        <v>0</v>
      </c>
      <c r="M69" s="211">
        <v>3</v>
      </c>
      <c r="N69" s="282"/>
      <c r="O69" s="187"/>
      <c r="P69" s="187"/>
      <c r="Q69" s="187"/>
      <c r="R69" s="187"/>
      <c r="S69" s="658" t="s">
        <v>148</v>
      </c>
      <c r="T69" s="658"/>
      <c r="U69" s="658"/>
      <c r="V69" s="658"/>
      <c r="W69" s="187"/>
      <c r="X69" s="191"/>
    </row>
    <row r="70" spans="1:24" ht="11.1" customHeight="1">
      <c r="A70" s="181"/>
      <c r="B70" s="211">
        <v>71</v>
      </c>
      <c r="C70" s="211">
        <v>62</v>
      </c>
      <c r="D70" s="211">
        <v>53</v>
      </c>
      <c r="E70" s="211">
        <v>52</v>
      </c>
      <c r="F70" s="211">
        <v>13</v>
      </c>
      <c r="G70" s="211">
        <v>35</v>
      </c>
      <c r="H70" s="211">
        <v>3</v>
      </c>
      <c r="I70" s="211">
        <v>17</v>
      </c>
      <c r="J70" s="211">
        <v>1</v>
      </c>
      <c r="K70" s="211">
        <v>2</v>
      </c>
      <c r="L70" s="211">
        <v>0</v>
      </c>
      <c r="M70" s="211">
        <v>0</v>
      </c>
      <c r="N70" s="282"/>
      <c r="O70" s="187"/>
      <c r="P70" s="187"/>
      <c r="Q70" s="187"/>
      <c r="R70" s="187"/>
      <c r="S70" s="658" t="s">
        <v>151</v>
      </c>
      <c r="T70" s="658"/>
      <c r="U70" s="658"/>
      <c r="V70" s="658"/>
      <c r="W70" s="187"/>
      <c r="X70" s="191"/>
    </row>
    <row r="71" spans="1:24" ht="11.1" customHeight="1">
      <c r="A71" s="181"/>
      <c r="B71" s="211">
        <v>70</v>
      </c>
      <c r="C71" s="211">
        <v>63</v>
      </c>
      <c r="D71" s="211">
        <v>41</v>
      </c>
      <c r="E71" s="211">
        <v>46</v>
      </c>
      <c r="F71" s="211">
        <v>9</v>
      </c>
      <c r="G71" s="211">
        <v>30</v>
      </c>
      <c r="H71" s="211">
        <v>2</v>
      </c>
      <c r="I71" s="211">
        <v>11</v>
      </c>
      <c r="J71" s="211">
        <v>1</v>
      </c>
      <c r="K71" s="211">
        <v>3</v>
      </c>
      <c r="L71" s="211">
        <v>0</v>
      </c>
      <c r="M71" s="211">
        <v>2</v>
      </c>
      <c r="N71" s="282"/>
      <c r="O71" s="187"/>
      <c r="P71" s="187"/>
      <c r="Q71" s="187"/>
      <c r="R71" s="187"/>
      <c r="S71" s="658" t="s">
        <v>152</v>
      </c>
      <c r="T71" s="658"/>
      <c r="U71" s="658"/>
      <c r="V71" s="658"/>
      <c r="W71" s="187"/>
      <c r="X71" s="191"/>
    </row>
    <row r="72" spans="1:24" ht="6" customHeight="1">
      <c r="A72" s="18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82"/>
      <c r="O72" s="187"/>
      <c r="P72" s="187"/>
      <c r="Q72" s="187"/>
      <c r="R72" s="187"/>
      <c r="S72" s="187"/>
      <c r="T72" s="187"/>
      <c r="U72" s="187"/>
      <c r="V72" s="187"/>
      <c r="W72" s="187"/>
      <c r="X72" s="191"/>
    </row>
    <row r="73" spans="1:24" s="184" customFormat="1" ht="11.1" customHeight="1">
      <c r="A73" s="200"/>
      <c r="B73" s="210">
        <v>833</v>
      </c>
      <c r="C73" s="210">
        <v>1045</v>
      </c>
      <c r="D73" s="210">
        <v>566</v>
      </c>
      <c r="E73" s="210">
        <v>674</v>
      </c>
      <c r="F73" s="210">
        <v>224</v>
      </c>
      <c r="G73" s="210">
        <v>415</v>
      </c>
      <c r="H73" s="210">
        <v>57</v>
      </c>
      <c r="I73" s="210">
        <v>167</v>
      </c>
      <c r="J73" s="210">
        <v>14</v>
      </c>
      <c r="K73" s="210">
        <v>60</v>
      </c>
      <c r="L73" s="210">
        <v>3</v>
      </c>
      <c r="M73" s="210">
        <v>15</v>
      </c>
      <c r="N73" s="284"/>
      <c r="O73" s="659" t="s">
        <v>196</v>
      </c>
      <c r="P73" s="659"/>
      <c r="Q73" s="659"/>
      <c r="R73" s="659"/>
      <c r="S73" s="659"/>
      <c r="T73" s="659"/>
      <c r="U73" s="659"/>
      <c r="V73" s="659"/>
      <c r="W73" s="186"/>
      <c r="X73" s="201"/>
    </row>
    <row r="74" spans="1:24" ht="11.1" customHeight="1">
      <c r="A74" s="181"/>
      <c r="B74" s="211">
        <v>60</v>
      </c>
      <c r="C74" s="211">
        <v>83</v>
      </c>
      <c r="D74" s="211">
        <v>38</v>
      </c>
      <c r="E74" s="211">
        <v>59</v>
      </c>
      <c r="F74" s="211">
        <v>21</v>
      </c>
      <c r="G74" s="211">
        <v>33</v>
      </c>
      <c r="H74" s="211">
        <v>4</v>
      </c>
      <c r="I74" s="211">
        <v>8</v>
      </c>
      <c r="J74" s="211">
        <v>1</v>
      </c>
      <c r="K74" s="211">
        <v>3</v>
      </c>
      <c r="L74" s="211">
        <v>0</v>
      </c>
      <c r="M74" s="211">
        <v>0</v>
      </c>
      <c r="N74" s="282"/>
      <c r="O74" s="187"/>
      <c r="P74" s="187"/>
      <c r="Q74" s="187"/>
      <c r="R74" s="187"/>
      <c r="S74" s="658" t="s">
        <v>140</v>
      </c>
      <c r="T74" s="658"/>
      <c r="U74" s="658"/>
      <c r="V74" s="658"/>
      <c r="W74" s="187"/>
      <c r="X74" s="191"/>
    </row>
    <row r="75" spans="1:24" ht="11.1" customHeight="1">
      <c r="A75" s="181"/>
      <c r="B75" s="211">
        <v>70</v>
      </c>
      <c r="C75" s="211">
        <v>93</v>
      </c>
      <c r="D75" s="211">
        <v>63</v>
      </c>
      <c r="E75" s="211">
        <v>81</v>
      </c>
      <c r="F75" s="211">
        <v>19</v>
      </c>
      <c r="G75" s="211">
        <v>46</v>
      </c>
      <c r="H75" s="211">
        <v>9</v>
      </c>
      <c r="I75" s="211">
        <v>21</v>
      </c>
      <c r="J75" s="211">
        <v>0</v>
      </c>
      <c r="K75" s="211">
        <v>4</v>
      </c>
      <c r="L75" s="211">
        <v>0</v>
      </c>
      <c r="M75" s="211">
        <v>1</v>
      </c>
      <c r="N75" s="282"/>
      <c r="O75" s="187"/>
      <c r="P75" s="187"/>
      <c r="Q75" s="187"/>
      <c r="R75" s="187"/>
      <c r="S75" s="658" t="s">
        <v>141</v>
      </c>
      <c r="T75" s="658"/>
      <c r="U75" s="658"/>
      <c r="V75" s="658"/>
      <c r="W75" s="187"/>
      <c r="X75" s="191"/>
    </row>
    <row r="76" spans="1:24" ht="11.1" customHeight="1">
      <c r="A76" s="181"/>
      <c r="B76" s="211">
        <v>73</v>
      </c>
      <c r="C76" s="211">
        <v>61</v>
      </c>
      <c r="D76" s="211">
        <v>29</v>
      </c>
      <c r="E76" s="211">
        <v>42</v>
      </c>
      <c r="F76" s="211">
        <v>17</v>
      </c>
      <c r="G76" s="211">
        <v>29</v>
      </c>
      <c r="H76" s="211">
        <v>2</v>
      </c>
      <c r="I76" s="211">
        <v>9</v>
      </c>
      <c r="J76" s="211">
        <v>2</v>
      </c>
      <c r="K76" s="211">
        <v>2</v>
      </c>
      <c r="L76" s="211">
        <v>0</v>
      </c>
      <c r="M76" s="211">
        <v>1</v>
      </c>
      <c r="N76" s="282"/>
      <c r="O76" s="187"/>
      <c r="P76" s="187"/>
      <c r="Q76" s="187"/>
      <c r="R76" s="187"/>
      <c r="S76" s="658" t="s">
        <v>145</v>
      </c>
      <c r="T76" s="658"/>
      <c r="U76" s="658"/>
      <c r="V76" s="658"/>
      <c r="W76" s="187"/>
      <c r="X76" s="191"/>
    </row>
    <row r="77" spans="1:24" ht="11.1" customHeight="1">
      <c r="A77" s="181"/>
      <c r="B77" s="211">
        <v>108</v>
      </c>
      <c r="C77" s="211">
        <v>151</v>
      </c>
      <c r="D77" s="211">
        <v>74</v>
      </c>
      <c r="E77" s="211">
        <v>80</v>
      </c>
      <c r="F77" s="211">
        <v>31</v>
      </c>
      <c r="G77" s="211">
        <v>56</v>
      </c>
      <c r="H77" s="211">
        <v>9</v>
      </c>
      <c r="I77" s="211">
        <v>12</v>
      </c>
      <c r="J77" s="211">
        <v>2</v>
      </c>
      <c r="K77" s="211">
        <v>7</v>
      </c>
      <c r="L77" s="211">
        <v>0</v>
      </c>
      <c r="M77" s="211">
        <v>2</v>
      </c>
      <c r="N77" s="282"/>
      <c r="O77" s="187"/>
      <c r="P77" s="187"/>
      <c r="Q77" s="187"/>
      <c r="R77" s="187"/>
      <c r="S77" s="658" t="s">
        <v>148</v>
      </c>
      <c r="T77" s="658"/>
      <c r="U77" s="658"/>
      <c r="V77" s="658"/>
      <c r="W77" s="187"/>
      <c r="X77" s="191"/>
    </row>
    <row r="78" spans="1:24" ht="11.1" customHeight="1">
      <c r="A78" s="181"/>
      <c r="B78" s="211">
        <v>118</v>
      </c>
      <c r="C78" s="211">
        <v>164</v>
      </c>
      <c r="D78" s="211">
        <v>72</v>
      </c>
      <c r="E78" s="211">
        <v>90</v>
      </c>
      <c r="F78" s="211">
        <v>34</v>
      </c>
      <c r="G78" s="211">
        <v>60</v>
      </c>
      <c r="H78" s="211">
        <v>6</v>
      </c>
      <c r="I78" s="211">
        <v>35</v>
      </c>
      <c r="J78" s="211">
        <v>2</v>
      </c>
      <c r="K78" s="211">
        <v>11</v>
      </c>
      <c r="L78" s="211">
        <v>0</v>
      </c>
      <c r="M78" s="211">
        <v>7</v>
      </c>
      <c r="N78" s="282"/>
      <c r="O78" s="187"/>
      <c r="P78" s="187"/>
      <c r="Q78" s="187"/>
      <c r="R78" s="187"/>
      <c r="S78" s="658" t="s">
        <v>151</v>
      </c>
      <c r="T78" s="658"/>
      <c r="U78" s="658"/>
      <c r="V78" s="658"/>
      <c r="W78" s="187"/>
      <c r="X78" s="191"/>
    </row>
    <row r="79" spans="1:24" ht="11.1" customHeight="1">
      <c r="A79" s="181"/>
      <c r="B79" s="211">
        <v>178</v>
      </c>
      <c r="C79" s="211">
        <v>184</v>
      </c>
      <c r="D79" s="211">
        <v>120</v>
      </c>
      <c r="E79" s="211">
        <v>123</v>
      </c>
      <c r="F79" s="211">
        <v>35</v>
      </c>
      <c r="G79" s="211">
        <v>79</v>
      </c>
      <c r="H79" s="211">
        <v>12</v>
      </c>
      <c r="I79" s="211">
        <v>32</v>
      </c>
      <c r="J79" s="211">
        <v>3</v>
      </c>
      <c r="K79" s="211">
        <v>11</v>
      </c>
      <c r="L79" s="211">
        <v>1</v>
      </c>
      <c r="M79" s="211">
        <v>1</v>
      </c>
      <c r="N79" s="282"/>
      <c r="O79" s="187"/>
      <c r="P79" s="187"/>
      <c r="Q79" s="187"/>
      <c r="R79" s="187"/>
      <c r="S79" s="658" t="s">
        <v>152</v>
      </c>
      <c r="T79" s="658"/>
      <c r="U79" s="658"/>
      <c r="V79" s="658"/>
      <c r="W79" s="187"/>
      <c r="X79" s="191"/>
    </row>
    <row r="80" spans="1:24" ht="11.1" customHeight="1">
      <c r="A80" s="181"/>
      <c r="B80" s="211">
        <v>120</v>
      </c>
      <c r="C80" s="211">
        <v>162</v>
      </c>
      <c r="D80" s="211">
        <v>95</v>
      </c>
      <c r="E80" s="211">
        <v>112</v>
      </c>
      <c r="F80" s="211">
        <v>41</v>
      </c>
      <c r="G80" s="211">
        <v>70</v>
      </c>
      <c r="H80" s="211">
        <v>10</v>
      </c>
      <c r="I80" s="211">
        <v>35</v>
      </c>
      <c r="J80" s="211">
        <v>3</v>
      </c>
      <c r="K80" s="211">
        <v>16</v>
      </c>
      <c r="L80" s="211">
        <v>1</v>
      </c>
      <c r="M80" s="211">
        <v>2</v>
      </c>
      <c r="N80" s="282"/>
      <c r="O80" s="187"/>
      <c r="P80" s="187"/>
      <c r="Q80" s="187"/>
      <c r="R80" s="187"/>
      <c r="S80" s="658" t="s">
        <v>170</v>
      </c>
      <c r="T80" s="658"/>
      <c r="U80" s="658"/>
      <c r="V80" s="658"/>
      <c r="W80" s="187"/>
      <c r="X80" s="191"/>
    </row>
    <row r="81" spans="1:24" ht="11.1" customHeight="1">
      <c r="A81" s="181"/>
      <c r="B81" s="211">
        <v>106</v>
      </c>
      <c r="C81" s="211">
        <v>147</v>
      </c>
      <c r="D81" s="211">
        <v>75</v>
      </c>
      <c r="E81" s="211">
        <v>86</v>
      </c>
      <c r="F81" s="211">
        <v>26</v>
      </c>
      <c r="G81" s="211">
        <v>42</v>
      </c>
      <c r="H81" s="211">
        <v>5</v>
      </c>
      <c r="I81" s="211">
        <v>15</v>
      </c>
      <c r="J81" s="211">
        <v>1</v>
      </c>
      <c r="K81" s="211">
        <v>6</v>
      </c>
      <c r="L81" s="211">
        <v>1</v>
      </c>
      <c r="M81" s="211">
        <v>1</v>
      </c>
      <c r="N81" s="282"/>
      <c r="O81" s="187"/>
      <c r="P81" s="187"/>
      <c r="Q81" s="187"/>
      <c r="R81" s="187"/>
      <c r="S81" s="658" t="s">
        <v>171</v>
      </c>
      <c r="T81" s="658"/>
      <c r="U81" s="658"/>
      <c r="V81" s="658"/>
      <c r="W81" s="187"/>
      <c r="X81" s="191"/>
    </row>
    <row r="82" spans="1:24" ht="11.1" customHeight="1">
      <c r="A82" s="181"/>
      <c r="B82" s="211">
        <v>0</v>
      </c>
      <c r="C82" s="211">
        <v>0</v>
      </c>
      <c r="D82" s="211">
        <v>0</v>
      </c>
      <c r="E82" s="211">
        <v>1</v>
      </c>
      <c r="F82" s="211">
        <v>0</v>
      </c>
      <c r="G82" s="211">
        <v>0</v>
      </c>
      <c r="H82" s="211">
        <v>0</v>
      </c>
      <c r="I82" s="211">
        <v>0</v>
      </c>
      <c r="J82" s="211">
        <v>0</v>
      </c>
      <c r="K82" s="211">
        <v>0</v>
      </c>
      <c r="L82" s="211">
        <v>0</v>
      </c>
      <c r="M82" s="211">
        <v>0</v>
      </c>
      <c r="N82" s="282"/>
      <c r="O82" s="187"/>
      <c r="P82" s="187"/>
      <c r="Q82" s="187"/>
      <c r="R82" s="187"/>
      <c r="S82" s="658" t="s">
        <v>197</v>
      </c>
      <c r="T82" s="658"/>
      <c r="U82" s="658"/>
      <c r="V82" s="658"/>
      <c r="W82" s="187"/>
      <c r="X82" s="191"/>
    </row>
    <row r="83" spans="1:24" ht="5.25" customHeight="1">
      <c r="A83" s="181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285"/>
      <c r="O83" s="190"/>
      <c r="P83" s="190"/>
      <c r="Q83" s="190"/>
      <c r="R83" s="197"/>
      <c r="S83" s="189"/>
      <c r="T83" s="189"/>
      <c r="U83" s="189"/>
      <c r="V83" s="189"/>
      <c r="W83" s="189"/>
      <c r="X83" s="181"/>
    </row>
    <row r="84" spans="1:24" ht="11.1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O84" s="187"/>
      <c r="P84" s="187"/>
      <c r="Q84" s="187"/>
      <c r="R84" s="183"/>
      <c r="S84" s="182"/>
      <c r="T84" s="182"/>
      <c r="U84" s="182"/>
      <c r="V84" s="182"/>
      <c r="W84" s="182"/>
      <c r="X84" s="181"/>
    </row>
    <row r="85" spans="1:24" ht="11.1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O85" s="187"/>
      <c r="P85" s="187"/>
      <c r="Q85" s="187"/>
      <c r="R85" s="183"/>
      <c r="S85" s="182"/>
      <c r="T85" s="182"/>
      <c r="U85" s="182"/>
      <c r="V85" s="182"/>
      <c r="W85" s="182"/>
      <c r="X85" s="181"/>
    </row>
  </sheetData>
  <mergeCells count="72">
    <mergeCell ref="S16:V16"/>
    <mergeCell ref="M1:X2"/>
    <mergeCell ref="B5:W5"/>
    <mergeCell ref="B6:W6"/>
    <mergeCell ref="B8:C8"/>
    <mergeCell ref="D8:E8"/>
    <mergeCell ref="F8:G8"/>
    <mergeCell ref="H8:I8"/>
    <mergeCell ref="J8:K8"/>
    <mergeCell ref="L8:M8"/>
    <mergeCell ref="N8:W9"/>
    <mergeCell ref="O11:V11"/>
    <mergeCell ref="S12:V12"/>
    <mergeCell ref="S13:V13"/>
    <mergeCell ref="S14:V14"/>
    <mergeCell ref="S15:V15"/>
    <mergeCell ref="S32:V32"/>
    <mergeCell ref="S17:V17"/>
    <mergeCell ref="O19:V19"/>
    <mergeCell ref="O21:V21"/>
    <mergeCell ref="S22:V22"/>
    <mergeCell ref="S23:V23"/>
    <mergeCell ref="O25:V25"/>
    <mergeCell ref="S26:V26"/>
    <mergeCell ref="S27:V27"/>
    <mergeCell ref="S28:V28"/>
    <mergeCell ref="S29:V29"/>
    <mergeCell ref="O31:V31"/>
    <mergeCell ref="S45:V45"/>
    <mergeCell ref="S33:V33"/>
    <mergeCell ref="S34:V34"/>
    <mergeCell ref="S35:V35"/>
    <mergeCell ref="S36:V36"/>
    <mergeCell ref="O38:V38"/>
    <mergeCell ref="S39:V39"/>
    <mergeCell ref="S40:V40"/>
    <mergeCell ref="S41:V41"/>
    <mergeCell ref="S42:V42"/>
    <mergeCell ref="S43:V43"/>
    <mergeCell ref="S44:V44"/>
    <mergeCell ref="S60:V60"/>
    <mergeCell ref="O47:V47"/>
    <mergeCell ref="O49:V49"/>
    <mergeCell ref="S50:V50"/>
    <mergeCell ref="S51:V51"/>
    <mergeCell ref="S52:V52"/>
    <mergeCell ref="S53:V53"/>
    <mergeCell ref="S54:V54"/>
    <mergeCell ref="S55:V55"/>
    <mergeCell ref="O57:V57"/>
    <mergeCell ref="S58:V58"/>
    <mergeCell ref="S59:V59"/>
    <mergeCell ref="S74:V74"/>
    <mergeCell ref="S61:V61"/>
    <mergeCell ref="S62:V62"/>
    <mergeCell ref="S63:V63"/>
    <mergeCell ref="O65:V65"/>
    <mergeCell ref="S66:V66"/>
    <mergeCell ref="S67:V67"/>
    <mergeCell ref="S68:V68"/>
    <mergeCell ref="S69:V69"/>
    <mergeCell ref="S70:V70"/>
    <mergeCell ref="S71:V71"/>
    <mergeCell ref="O73:V73"/>
    <mergeCell ref="S81:V81"/>
    <mergeCell ref="S82:V82"/>
    <mergeCell ref="S75:V75"/>
    <mergeCell ref="S76:V76"/>
    <mergeCell ref="S77:V77"/>
    <mergeCell ref="S78:V78"/>
    <mergeCell ref="S79:V79"/>
    <mergeCell ref="S80:V80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4"/>
  <sheetViews>
    <sheetView view="pageBreakPreview" zoomScaleNormal="100" zoomScaleSheetLayoutView="100" workbookViewId="0">
      <selection sqref="A1:L2"/>
    </sheetView>
  </sheetViews>
  <sheetFormatPr defaultRowHeight="13.5"/>
  <cols>
    <col min="1" max="63" width="1.625" customWidth="1"/>
  </cols>
  <sheetData>
    <row r="1" spans="1:63" ht="11.1" customHeight="1">
      <c r="A1" s="460">
        <f>'41'!M1+1</f>
        <v>42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63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63">
      <c r="A3" s="311"/>
      <c r="B3" s="312"/>
      <c r="C3" s="312"/>
      <c r="D3" s="312"/>
      <c r="E3" s="313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4"/>
      <c r="BJ3" s="311"/>
      <c r="BK3" s="311"/>
    </row>
    <row r="4" spans="1:63">
      <c r="A4" s="311"/>
      <c r="B4" s="312"/>
      <c r="C4" s="312"/>
      <c r="D4" s="312"/>
      <c r="E4" s="313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4"/>
      <c r="BJ4" s="311"/>
      <c r="BK4" s="311"/>
    </row>
    <row r="5" spans="1:63" ht="15">
      <c r="A5" s="315"/>
      <c r="B5" s="660" t="s">
        <v>508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  <c r="AT5" s="660"/>
      <c r="AU5" s="660"/>
      <c r="AV5" s="660"/>
      <c r="AW5" s="660"/>
      <c r="AX5" s="660"/>
      <c r="AY5" s="660"/>
      <c r="AZ5" s="660"/>
      <c r="BA5" s="660"/>
      <c r="BB5" s="660"/>
      <c r="BC5" s="660"/>
      <c r="BD5" s="660"/>
      <c r="BE5" s="660"/>
      <c r="BF5" s="660"/>
      <c r="BG5" s="660"/>
      <c r="BH5" s="660"/>
      <c r="BI5" s="661"/>
      <c r="BJ5" s="661"/>
      <c r="BK5" s="315"/>
    </row>
    <row r="6" spans="1:63">
      <c r="A6" s="311"/>
      <c r="B6" s="662" t="s">
        <v>402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663"/>
      <c r="AR6" s="663"/>
      <c r="AS6" s="663"/>
      <c r="AT6" s="663"/>
      <c r="AU6" s="663"/>
      <c r="AV6" s="663"/>
      <c r="AW6" s="663"/>
      <c r="AX6" s="663"/>
      <c r="AY6" s="663"/>
      <c r="AZ6" s="663"/>
      <c r="BA6" s="663"/>
      <c r="BB6" s="663"/>
      <c r="BC6" s="663"/>
      <c r="BD6" s="663"/>
      <c r="BE6" s="663"/>
      <c r="BF6" s="663"/>
      <c r="BG6" s="663"/>
      <c r="BH6" s="663"/>
      <c r="BI6" s="663"/>
      <c r="BJ6" s="663"/>
      <c r="BK6" s="311"/>
    </row>
    <row r="7" spans="1:63">
      <c r="A7" s="311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1"/>
      <c r="AN7" s="316"/>
      <c r="AO7" s="316"/>
      <c r="AP7" s="316"/>
      <c r="AQ7" s="316"/>
      <c r="AR7" s="316"/>
      <c r="AS7" s="316"/>
      <c r="AT7" s="316"/>
      <c r="AU7" s="316"/>
      <c r="AV7" s="311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7" t="s">
        <v>576</v>
      </c>
      <c r="BK7" s="311"/>
    </row>
    <row r="8" spans="1:63">
      <c r="A8" s="311"/>
      <c r="B8" s="664" t="s">
        <v>5</v>
      </c>
      <c r="C8" s="665"/>
      <c r="D8" s="665"/>
      <c r="E8" s="665"/>
      <c r="F8" s="665"/>
      <c r="G8" s="665"/>
      <c r="H8" s="665"/>
      <c r="I8" s="665"/>
      <c r="J8" s="665"/>
      <c r="K8" s="665"/>
      <c r="L8" s="666"/>
      <c r="M8" s="670" t="s">
        <v>404</v>
      </c>
      <c r="N8" s="670"/>
      <c r="O8" s="670"/>
      <c r="P8" s="670"/>
      <c r="Q8" s="670"/>
      <c r="R8" s="670"/>
      <c r="S8" s="670"/>
      <c r="T8" s="670"/>
      <c r="U8" s="670"/>
      <c r="V8" s="318"/>
      <c r="W8" s="318"/>
      <c r="X8" s="318"/>
      <c r="Y8" s="318"/>
      <c r="Z8" s="318"/>
      <c r="AA8" s="318"/>
      <c r="AB8" s="318"/>
      <c r="AC8" s="318"/>
      <c r="AD8" s="329"/>
      <c r="AE8" s="318"/>
      <c r="AF8" s="318"/>
      <c r="AG8" s="318"/>
      <c r="AH8" s="318"/>
      <c r="AI8" s="318"/>
      <c r="AJ8" s="318"/>
      <c r="AK8" s="318"/>
      <c r="AL8" s="318"/>
      <c r="AM8" s="329"/>
      <c r="AN8" s="318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18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11"/>
    </row>
    <row r="9" spans="1:63">
      <c r="A9" s="311"/>
      <c r="B9" s="664"/>
      <c r="C9" s="665"/>
      <c r="D9" s="665"/>
      <c r="E9" s="665"/>
      <c r="F9" s="665"/>
      <c r="G9" s="665"/>
      <c r="H9" s="665"/>
      <c r="I9" s="665"/>
      <c r="J9" s="665"/>
      <c r="K9" s="665"/>
      <c r="L9" s="666"/>
      <c r="M9" s="671"/>
      <c r="N9" s="671"/>
      <c r="O9" s="671"/>
      <c r="P9" s="671"/>
      <c r="Q9" s="671"/>
      <c r="R9" s="671"/>
      <c r="S9" s="671"/>
      <c r="T9" s="671"/>
      <c r="U9" s="671"/>
      <c r="V9" s="673" t="s">
        <v>405</v>
      </c>
      <c r="W9" s="673"/>
      <c r="X9" s="673"/>
      <c r="Y9" s="673"/>
      <c r="Z9" s="673"/>
      <c r="AA9" s="673"/>
      <c r="AB9" s="673"/>
      <c r="AC9" s="673"/>
      <c r="AD9" s="673"/>
      <c r="AE9" s="673" t="s">
        <v>406</v>
      </c>
      <c r="AF9" s="673"/>
      <c r="AG9" s="673"/>
      <c r="AH9" s="673"/>
      <c r="AI9" s="673"/>
      <c r="AJ9" s="673"/>
      <c r="AK9" s="673"/>
      <c r="AL9" s="673"/>
      <c r="AM9" s="673"/>
      <c r="AN9" s="673" t="s">
        <v>407</v>
      </c>
      <c r="AO9" s="673"/>
      <c r="AP9" s="673"/>
      <c r="AQ9" s="673"/>
      <c r="AR9" s="673"/>
      <c r="AS9" s="673"/>
      <c r="AT9" s="673"/>
      <c r="AU9" s="673"/>
      <c r="AV9" s="675"/>
      <c r="AW9" s="330"/>
      <c r="AX9" s="330"/>
      <c r="AY9" s="330"/>
      <c r="AZ9" s="330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11"/>
    </row>
    <row r="10" spans="1:63">
      <c r="A10" s="311"/>
      <c r="B10" s="667"/>
      <c r="C10" s="668"/>
      <c r="D10" s="668"/>
      <c r="E10" s="668"/>
      <c r="F10" s="668"/>
      <c r="G10" s="668"/>
      <c r="H10" s="668"/>
      <c r="I10" s="668"/>
      <c r="J10" s="668"/>
      <c r="K10" s="668"/>
      <c r="L10" s="669"/>
      <c r="M10" s="672"/>
      <c r="N10" s="672"/>
      <c r="O10" s="672"/>
      <c r="P10" s="672"/>
      <c r="Q10" s="672"/>
      <c r="R10" s="672"/>
      <c r="S10" s="672"/>
      <c r="T10" s="672"/>
      <c r="U10" s="672"/>
      <c r="V10" s="674"/>
      <c r="W10" s="674"/>
      <c r="X10" s="674"/>
      <c r="Y10" s="674"/>
      <c r="Z10" s="674"/>
      <c r="AA10" s="674"/>
      <c r="AB10" s="674"/>
      <c r="AC10" s="674"/>
      <c r="AD10" s="674"/>
      <c r="AE10" s="674"/>
      <c r="AF10" s="674"/>
      <c r="AG10" s="674"/>
      <c r="AH10" s="674"/>
      <c r="AI10" s="674"/>
      <c r="AJ10" s="674"/>
      <c r="AK10" s="674"/>
      <c r="AL10" s="674"/>
      <c r="AM10" s="674"/>
      <c r="AN10" s="674"/>
      <c r="AO10" s="674"/>
      <c r="AP10" s="674"/>
      <c r="AQ10" s="674"/>
      <c r="AR10" s="674"/>
      <c r="AS10" s="674"/>
      <c r="AT10" s="674"/>
      <c r="AU10" s="674"/>
      <c r="AV10" s="676"/>
      <c r="AW10" s="677" t="s">
        <v>408</v>
      </c>
      <c r="AX10" s="677"/>
      <c r="AY10" s="677"/>
      <c r="AZ10" s="677"/>
      <c r="BA10" s="677"/>
      <c r="BB10" s="677"/>
      <c r="BC10" s="677"/>
      <c r="BD10" s="677" t="s">
        <v>409</v>
      </c>
      <c r="BE10" s="677"/>
      <c r="BF10" s="677"/>
      <c r="BG10" s="677"/>
      <c r="BH10" s="677"/>
      <c r="BI10" s="677"/>
      <c r="BJ10" s="678"/>
      <c r="BK10" s="311"/>
    </row>
    <row r="11" spans="1:63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6"/>
      <c r="M11" s="332"/>
      <c r="N11" s="316"/>
      <c r="O11" s="316"/>
      <c r="P11" s="316"/>
      <c r="Q11" s="316"/>
      <c r="R11" s="316"/>
      <c r="S11" s="316"/>
      <c r="T11" s="316"/>
      <c r="U11" s="316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</row>
    <row r="12" spans="1:63">
      <c r="A12" s="311"/>
      <c r="C12" s="697" t="s">
        <v>410</v>
      </c>
      <c r="D12" s="697"/>
      <c r="E12" s="697"/>
      <c r="F12" s="696" t="s">
        <v>411</v>
      </c>
      <c r="G12" s="696"/>
      <c r="H12" s="696"/>
      <c r="I12" s="689" t="s">
        <v>412</v>
      </c>
      <c r="J12" s="689"/>
      <c r="K12" s="689"/>
      <c r="L12" s="436"/>
      <c r="M12" s="680">
        <v>707280</v>
      </c>
      <c r="N12" s="681"/>
      <c r="O12" s="681"/>
      <c r="P12" s="681"/>
      <c r="Q12" s="681"/>
      <c r="R12" s="681"/>
      <c r="S12" s="681"/>
      <c r="T12" s="681"/>
      <c r="U12" s="681"/>
      <c r="V12" s="682">
        <v>89631</v>
      </c>
      <c r="W12" s="682"/>
      <c r="X12" s="682"/>
      <c r="Y12" s="682"/>
      <c r="Z12" s="682"/>
      <c r="AA12" s="682"/>
      <c r="AB12" s="682"/>
      <c r="AC12" s="682"/>
      <c r="AD12" s="682"/>
      <c r="AE12" s="682">
        <v>480587</v>
      </c>
      <c r="AF12" s="682"/>
      <c r="AG12" s="682"/>
      <c r="AH12" s="682"/>
      <c r="AI12" s="682"/>
      <c r="AJ12" s="682"/>
      <c r="AK12" s="682"/>
      <c r="AL12" s="682"/>
      <c r="AM12" s="682"/>
      <c r="AN12" s="682">
        <v>137062</v>
      </c>
      <c r="AO12" s="682"/>
      <c r="AP12" s="682"/>
      <c r="AQ12" s="682"/>
      <c r="AR12" s="682"/>
      <c r="AS12" s="682"/>
      <c r="AT12" s="682"/>
      <c r="AU12" s="682"/>
      <c r="AV12" s="682"/>
      <c r="AW12" s="682">
        <v>70962</v>
      </c>
      <c r="AX12" s="682"/>
      <c r="AY12" s="682"/>
      <c r="AZ12" s="682"/>
      <c r="BA12" s="682"/>
      <c r="BB12" s="682"/>
      <c r="BC12" s="682"/>
      <c r="BD12" s="684">
        <v>66100</v>
      </c>
      <c r="BE12" s="684"/>
      <c r="BF12" s="684"/>
      <c r="BG12" s="684"/>
      <c r="BH12" s="684"/>
      <c r="BI12" s="684"/>
      <c r="BJ12" s="684"/>
      <c r="BK12" s="311"/>
    </row>
    <row r="13" spans="1:63">
      <c r="A13" s="311"/>
      <c r="C13" s="311"/>
      <c r="D13" s="311"/>
      <c r="E13" s="311"/>
      <c r="F13" s="311"/>
      <c r="G13" s="311"/>
      <c r="H13" s="311"/>
      <c r="I13" s="311"/>
      <c r="J13" s="311"/>
      <c r="K13" s="311"/>
      <c r="L13" s="316"/>
      <c r="M13" s="332"/>
      <c r="N13" s="316"/>
      <c r="O13" s="316"/>
      <c r="P13" s="316"/>
      <c r="Q13" s="316"/>
      <c r="R13" s="316"/>
      <c r="S13" s="316"/>
      <c r="T13" s="316"/>
      <c r="U13" s="316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</row>
    <row r="14" spans="1:63">
      <c r="A14" s="311"/>
      <c r="C14" s="703" t="s">
        <v>410</v>
      </c>
      <c r="D14" s="703"/>
      <c r="E14" s="703"/>
      <c r="F14" s="695" t="s">
        <v>413</v>
      </c>
      <c r="G14" s="695"/>
      <c r="H14" s="695"/>
      <c r="I14" s="662" t="s">
        <v>412</v>
      </c>
      <c r="J14" s="662"/>
      <c r="K14" s="662"/>
      <c r="L14" s="335"/>
      <c r="M14" s="685">
        <v>722504</v>
      </c>
      <c r="N14" s="686"/>
      <c r="O14" s="686"/>
      <c r="P14" s="686"/>
      <c r="Q14" s="686"/>
      <c r="R14" s="686"/>
      <c r="S14" s="686"/>
      <c r="T14" s="686"/>
      <c r="U14" s="686"/>
      <c r="V14" s="679">
        <v>89156</v>
      </c>
      <c r="W14" s="679"/>
      <c r="X14" s="679"/>
      <c r="Y14" s="679"/>
      <c r="Z14" s="679"/>
      <c r="AA14" s="679"/>
      <c r="AB14" s="679"/>
      <c r="AC14" s="679"/>
      <c r="AD14" s="679"/>
      <c r="AE14" s="679">
        <v>480258</v>
      </c>
      <c r="AF14" s="679"/>
      <c r="AG14" s="679"/>
      <c r="AH14" s="679"/>
      <c r="AI14" s="679"/>
      <c r="AJ14" s="679"/>
      <c r="AK14" s="679"/>
      <c r="AL14" s="679"/>
      <c r="AM14" s="679"/>
      <c r="AN14" s="679">
        <v>153090</v>
      </c>
      <c r="AO14" s="679"/>
      <c r="AP14" s="679"/>
      <c r="AQ14" s="679"/>
      <c r="AR14" s="679"/>
      <c r="AS14" s="679"/>
      <c r="AT14" s="679"/>
      <c r="AU14" s="679"/>
      <c r="AV14" s="679"/>
      <c r="AW14" s="679">
        <v>76315</v>
      </c>
      <c r="AX14" s="679"/>
      <c r="AY14" s="679"/>
      <c r="AZ14" s="679"/>
      <c r="BA14" s="679"/>
      <c r="BB14" s="679"/>
      <c r="BC14" s="679"/>
      <c r="BD14" s="683">
        <v>76775</v>
      </c>
      <c r="BE14" s="683"/>
      <c r="BF14" s="683"/>
      <c r="BG14" s="683"/>
      <c r="BH14" s="683"/>
      <c r="BI14" s="683"/>
      <c r="BJ14" s="683"/>
      <c r="BK14" s="319"/>
    </row>
    <row r="15" spans="1:63">
      <c r="A15" s="311"/>
      <c r="C15" s="334"/>
      <c r="D15" s="19"/>
      <c r="E15" s="19"/>
      <c r="F15" s="695" t="s">
        <v>420</v>
      </c>
      <c r="G15" s="695"/>
      <c r="H15" s="695"/>
      <c r="I15" s="316"/>
      <c r="J15" s="316"/>
      <c r="K15" s="316"/>
      <c r="L15" s="335"/>
      <c r="M15" s="685">
        <v>733612</v>
      </c>
      <c r="N15" s="686"/>
      <c r="O15" s="686"/>
      <c r="P15" s="686"/>
      <c r="Q15" s="686"/>
      <c r="R15" s="686"/>
      <c r="S15" s="686"/>
      <c r="T15" s="686"/>
      <c r="U15" s="686"/>
      <c r="V15" s="679">
        <v>89478</v>
      </c>
      <c r="W15" s="679"/>
      <c r="X15" s="679"/>
      <c r="Y15" s="679"/>
      <c r="Z15" s="679"/>
      <c r="AA15" s="679"/>
      <c r="AB15" s="679"/>
      <c r="AC15" s="679"/>
      <c r="AD15" s="679"/>
      <c r="AE15" s="679">
        <v>488260</v>
      </c>
      <c r="AF15" s="679"/>
      <c r="AG15" s="679"/>
      <c r="AH15" s="679"/>
      <c r="AI15" s="679"/>
      <c r="AJ15" s="679"/>
      <c r="AK15" s="679"/>
      <c r="AL15" s="679"/>
      <c r="AM15" s="679"/>
      <c r="AN15" s="679">
        <v>155874</v>
      </c>
      <c r="AO15" s="679"/>
      <c r="AP15" s="679"/>
      <c r="AQ15" s="679"/>
      <c r="AR15" s="679"/>
      <c r="AS15" s="679"/>
      <c r="AT15" s="679"/>
      <c r="AU15" s="679"/>
      <c r="AV15" s="679"/>
      <c r="AW15" s="679">
        <v>72722</v>
      </c>
      <c r="AX15" s="679"/>
      <c r="AY15" s="679"/>
      <c r="AZ15" s="679"/>
      <c r="BA15" s="679"/>
      <c r="BB15" s="679"/>
      <c r="BC15" s="679"/>
      <c r="BD15" s="683">
        <v>83152</v>
      </c>
      <c r="BE15" s="683"/>
      <c r="BF15" s="683"/>
      <c r="BG15" s="683"/>
      <c r="BH15" s="683"/>
      <c r="BI15" s="683"/>
      <c r="BJ15" s="683"/>
      <c r="BK15" s="319"/>
    </row>
    <row r="16" spans="1:63">
      <c r="A16" s="311"/>
      <c r="C16" s="334"/>
      <c r="D16" s="19"/>
      <c r="E16" s="19"/>
      <c r="F16" s="695" t="s">
        <v>421</v>
      </c>
      <c r="G16" s="695"/>
      <c r="H16" s="695"/>
      <c r="I16" s="316"/>
      <c r="J16" s="316"/>
      <c r="K16" s="316"/>
      <c r="L16" s="335"/>
      <c r="M16" s="685">
        <v>740151</v>
      </c>
      <c r="N16" s="686"/>
      <c r="O16" s="686"/>
      <c r="P16" s="686"/>
      <c r="Q16" s="686"/>
      <c r="R16" s="686"/>
      <c r="S16" s="686"/>
      <c r="T16" s="686"/>
      <c r="U16" s="686"/>
      <c r="V16" s="679">
        <v>88944</v>
      </c>
      <c r="W16" s="679"/>
      <c r="X16" s="679"/>
      <c r="Y16" s="679"/>
      <c r="Z16" s="679"/>
      <c r="AA16" s="679"/>
      <c r="AB16" s="679"/>
      <c r="AC16" s="679"/>
      <c r="AD16" s="679"/>
      <c r="AE16" s="679">
        <v>494422</v>
      </c>
      <c r="AF16" s="679"/>
      <c r="AG16" s="679"/>
      <c r="AH16" s="679"/>
      <c r="AI16" s="679"/>
      <c r="AJ16" s="679"/>
      <c r="AK16" s="679"/>
      <c r="AL16" s="679"/>
      <c r="AM16" s="679"/>
      <c r="AN16" s="679">
        <v>156785</v>
      </c>
      <c r="AO16" s="679"/>
      <c r="AP16" s="679"/>
      <c r="AQ16" s="679"/>
      <c r="AR16" s="679"/>
      <c r="AS16" s="679"/>
      <c r="AT16" s="679"/>
      <c r="AU16" s="679"/>
      <c r="AV16" s="679"/>
      <c r="AW16" s="679">
        <v>66591</v>
      </c>
      <c r="AX16" s="679"/>
      <c r="AY16" s="679"/>
      <c r="AZ16" s="679"/>
      <c r="BA16" s="679"/>
      <c r="BB16" s="679"/>
      <c r="BC16" s="679"/>
      <c r="BD16" s="683">
        <v>90194</v>
      </c>
      <c r="BE16" s="683"/>
      <c r="BF16" s="683"/>
      <c r="BG16" s="683"/>
      <c r="BH16" s="683"/>
      <c r="BI16" s="683"/>
      <c r="BJ16" s="683"/>
      <c r="BK16" s="319"/>
    </row>
    <row r="17" spans="1:63">
      <c r="A17" s="320"/>
      <c r="C17" s="334"/>
      <c r="D17" s="19"/>
      <c r="E17" s="19"/>
      <c r="F17" s="695" t="s">
        <v>422</v>
      </c>
      <c r="G17" s="695"/>
      <c r="H17" s="695"/>
      <c r="I17" s="316"/>
      <c r="J17" s="316"/>
      <c r="K17" s="316"/>
      <c r="L17" s="335"/>
      <c r="M17" s="685">
        <v>743099</v>
      </c>
      <c r="N17" s="686"/>
      <c r="O17" s="686"/>
      <c r="P17" s="686"/>
      <c r="Q17" s="686"/>
      <c r="R17" s="686"/>
      <c r="S17" s="686"/>
      <c r="T17" s="686"/>
      <c r="U17" s="686"/>
      <c r="V17" s="679">
        <v>87809</v>
      </c>
      <c r="W17" s="679"/>
      <c r="X17" s="679"/>
      <c r="Y17" s="679"/>
      <c r="Z17" s="679"/>
      <c r="AA17" s="679"/>
      <c r="AB17" s="679"/>
      <c r="AC17" s="679"/>
      <c r="AD17" s="679"/>
      <c r="AE17" s="679">
        <v>491440</v>
      </c>
      <c r="AF17" s="679"/>
      <c r="AG17" s="679"/>
      <c r="AH17" s="679"/>
      <c r="AI17" s="679"/>
      <c r="AJ17" s="679"/>
      <c r="AK17" s="679"/>
      <c r="AL17" s="679"/>
      <c r="AM17" s="679"/>
      <c r="AN17" s="679">
        <v>163850</v>
      </c>
      <c r="AO17" s="679"/>
      <c r="AP17" s="679"/>
      <c r="AQ17" s="679"/>
      <c r="AR17" s="679"/>
      <c r="AS17" s="679"/>
      <c r="AT17" s="679"/>
      <c r="AU17" s="679"/>
      <c r="AV17" s="679"/>
      <c r="AW17" s="679">
        <v>76229</v>
      </c>
      <c r="AX17" s="679"/>
      <c r="AY17" s="679"/>
      <c r="AZ17" s="679"/>
      <c r="BA17" s="679"/>
      <c r="BB17" s="679"/>
      <c r="BC17" s="679"/>
      <c r="BD17" s="683">
        <v>87621</v>
      </c>
      <c r="BE17" s="683"/>
      <c r="BF17" s="683"/>
      <c r="BG17" s="683"/>
      <c r="BH17" s="683"/>
      <c r="BI17" s="683"/>
      <c r="BJ17" s="683"/>
      <c r="BK17" s="319"/>
    </row>
    <row r="18" spans="1:63">
      <c r="A18" s="320"/>
      <c r="C18" s="334"/>
      <c r="D18" s="19"/>
      <c r="E18" s="19"/>
      <c r="F18" s="695" t="s">
        <v>423</v>
      </c>
      <c r="G18" s="695"/>
      <c r="H18" s="695"/>
      <c r="I18" s="316"/>
      <c r="J18" s="316"/>
      <c r="K18" s="316"/>
      <c r="L18" s="335"/>
      <c r="M18" s="685">
        <v>745056</v>
      </c>
      <c r="N18" s="686"/>
      <c r="O18" s="686"/>
      <c r="P18" s="686"/>
      <c r="Q18" s="686"/>
      <c r="R18" s="686"/>
      <c r="S18" s="686"/>
      <c r="T18" s="686"/>
      <c r="U18" s="686"/>
      <c r="V18" s="679">
        <v>86835</v>
      </c>
      <c r="W18" s="679"/>
      <c r="X18" s="679"/>
      <c r="Y18" s="679"/>
      <c r="Z18" s="679"/>
      <c r="AA18" s="679"/>
      <c r="AB18" s="679"/>
      <c r="AC18" s="679"/>
      <c r="AD18" s="679"/>
      <c r="AE18" s="679">
        <v>483545</v>
      </c>
      <c r="AF18" s="679"/>
      <c r="AG18" s="679"/>
      <c r="AH18" s="679"/>
      <c r="AI18" s="679"/>
      <c r="AJ18" s="679"/>
      <c r="AK18" s="679"/>
      <c r="AL18" s="679"/>
      <c r="AM18" s="679"/>
      <c r="AN18" s="679">
        <v>174676</v>
      </c>
      <c r="AO18" s="679"/>
      <c r="AP18" s="679"/>
      <c r="AQ18" s="679"/>
      <c r="AR18" s="679"/>
      <c r="AS18" s="679"/>
      <c r="AT18" s="679"/>
      <c r="AU18" s="679"/>
      <c r="AV18" s="679"/>
      <c r="AW18" s="679">
        <v>88868</v>
      </c>
      <c r="AX18" s="679"/>
      <c r="AY18" s="679"/>
      <c r="AZ18" s="679"/>
      <c r="BA18" s="679"/>
      <c r="BB18" s="679"/>
      <c r="BC18" s="679"/>
      <c r="BD18" s="683">
        <v>85808</v>
      </c>
      <c r="BE18" s="683"/>
      <c r="BF18" s="683"/>
      <c r="BG18" s="683"/>
      <c r="BH18" s="683"/>
      <c r="BI18" s="683"/>
      <c r="BJ18" s="683"/>
      <c r="BK18" s="319"/>
    </row>
    <row r="19" spans="1:63">
      <c r="A19" s="320"/>
      <c r="C19" s="334"/>
      <c r="D19" s="19"/>
      <c r="E19" s="19"/>
      <c r="F19" s="695" t="s">
        <v>424</v>
      </c>
      <c r="G19" s="695"/>
      <c r="H19" s="695"/>
      <c r="I19" s="316"/>
      <c r="J19" s="316"/>
      <c r="K19" s="316"/>
      <c r="L19" s="335"/>
      <c r="M19" s="685">
        <v>746500</v>
      </c>
      <c r="N19" s="686"/>
      <c r="O19" s="686"/>
      <c r="P19" s="686"/>
      <c r="Q19" s="686"/>
      <c r="R19" s="686"/>
      <c r="S19" s="686"/>
      <c r="T19" s="686"/>
      <c r="U19" s="686"/>
      <c r="V19" s="679">
        <v>86718</v>
      </c>
      <c r="W19" s="679"/>
      <c r="X19" s="679"/>
      <c r="Y19" s="679"/>
      <c r="Z19" s="679"/>
      <c r="AA19" s="679"/>
      <c r="AB19" s="679"/>
      <c r="AC19" s="679"/>
      <c r="AD19" s="679"/>
      <c r="AE19" s="679">
        <v>473430</v>
      </c>
      <c r="AF19" s="679"/>
      <c r="AG19" s="679"/>
      <c r="AH19" s="679"/>
      <c r="AI19" s="679"/>
      <c r="AJ19" s="679"/>
      <c r="AK19" s="679"/>
      <c r="AL19" s="679"/>
      <c r="AM19" s="679"/>
      <c r="AN19" s="679">
        <v>186352</v>
      </c>
      <c r="AO19" s="679"/>
      <c r="AP19" s="679"/>
      <c r="AQ19" s="679"/>
      <c r="AR19" s="679"/>
      <c r="AS19" s="679"/>
      <c r="AT19" s="679"/>
      <c r="AU19" s="679"/>
      <c r="AV19" s="679"/>
      <c r="AW19" s="679">
        <v>95430</v>
      </c>
      <c r="AX19" s="679"/>
      <c r="AY19" s="679"/>
      <c r="AZ19" s="679"/>
      <c r="BA19" s="679"/>
      <c r="BB19" s="679"/>
      <c r="BC19" s="679"/>
      <c r="BD19" s="683">
        <v>90922</v>
      </c>
      <c r="BE19" s="683"/>
      <c r="BF19" s="683"/>
      <c r="BG19" s="683"/>
      <c r="BH19" s="683"/>
      <c r="BI19" s="683"/>
      <c r="BJ19" s="683"/>
      <c r="BK19" s="319"/>
    </row>
    <row r="20" spans="1:63">
      <c r="A20" s="320"/>
      <c r="C20" s="334"/>
      <c r="D20" s="19"/>
      <c r="E20" s="19"/>
      <c r="F20" s="695" t="s">
        <v>425</v>
      </c>
      <c r="G20" s="695"/>
      <c r="H20" s="695"/>
      <c r="I20" s="316"/>
      <c r="J20" s="316"/>
      <c r="K20" s="316"/>
      <c r="L20" s="335"/>
      <c r="M20" s="685">
        <v>747136</v>
      </c>
      <c r="N20" s="686"/>
      <c r="O20" s="686"/>
      <c r="P20" s="686"/>
      <c r="Q20" s="686"/>
      <c r="R20" s="686"/>
      <c r="S20" s="686"/>
      <c r="T20" s="686"/>
      <c r="U20" s="686"/>
      <c r="V20" s="679">
        <v>86968</v>
      </c>
      <c r="W20" s="679"/>
      <c r="X20" s="679"/>
      <c r="Y20" s="679"/>
      <c r="Z20" s="679"/>
      <c r="AA20" s="679"/>
      <c r="AB20" s="679"/>
      <c r="AC20" s="679"/>
      <c r="AD20" s="679"/>
      <c r="AE20" s="679">
        <v>469102</v>
      </c>
      <c r="AF20" s="679"/>
      <c r="AG20" s="679"/>
      <c r="AH20" s="679"/>
      <c r="AI20" s="679"/>
      <c r="AJ20" s="679"/>
      <c r="AK20" s="679"/>
      <c r="AL20" s="679"/>
      <c r="AM20" s="679"/>
      <c r="AN20" s="679">
        <v>191066</v>
      </c>
      <c r="AO20" s="679"/>
      <c r="AP20" s="679"/>
      <c r="AQ20" s="679"/>
      <c r="AR20" s="679"/>
      <c r="AS20" s="679"/>
      <c r="AT20" s="679"/>
      <c r="AU20" s="679"/>
      <c r="AV20" s="679"/>
      <c r="AW20" s="679">
        <v>91348</v>
      </c>
      <c r="AX20" s="679"/>
      <c r="AY20" s="679"/>
      <c r="AZ20" s="679"/>
      <c r="BA20" s="679"/>
      <c r="BB20" s="679"/>
      <c r="BC20" s="679"/>
      <c r="BD20" s="683">
        <v>99718</v>
      </c>
      <c r="BE20" s="683"/>
      <c r="BF20" s="683"/>
      <c r="BG20" s="683"/>
      <c r="BH20" s="683"/>
      <c r="BI20" s="683"/>
      <c r="BJ20" s="683"/>
      <c r="BK20" s="319"/>
    </row>
    <row r="21" spans="1:63">
      <c r="A21" s="311"/>
      <c r="B21" s="321"/>
      <c r="C21" s="321"/>
      <c r="D21" s="321"/>
      <c r="E21" s="321"/>
      <c r="F21" s="322"/>
      <c r="G21" s="321"/>
      <c r="H21" s="321"/>
      <c r="I21" s="321"/>
      <c r="J21" s="321"/>
      <c r="K21" s="321"/>
      <c r="L21" s="321"/>
      <c r="M21" s="333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11"/>
    </row>
    <row r="22" spans="1:63">
      <c r="A22" s="311"/>
      <c r="B22" s="700" t="s">
        <v>11</v>
      </c>
      <c r="C22" s="700"/>
      <c r="D22" s="700"/>
      <c r="E22" s="323" t="s">
        <v>414</v>
      </c>
      <c r="F22" s="324" t="s">
        <v>574</v>
      </c>
      <c r="G22" s="325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1"/>
      <c r="BJ22" s="311"/>
      <c r="BK22" s="311"/>
    </row>
    <row r="23" spans="1:63">
      <c r="A23" s="311"/>
      <c r="B23" s="699" t="s">
        <v>16</v>
      </c>
      <c r="C23" s="699"/>
      <c r="D23" s="699"/>
      <c r="E23" s="314" t="s">
        <v>414</v>
      </c>
      <c r="F23" s="326" t="s">
        <v>575</v>
      </c>
      <c r="G23" s="311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11"/>
      <c r="BJ23" s="311"/>
      <c r="BK23" s="311"/>
    </row>
    <row r="24" spans="1:63">
      <c r="A24" s="311"/>
      <c r="B24" s="328"/>
      <c r="C24" s="328"/>
      <c r="D24" s="328"/>
      <c r="E24" s="314"/>
      <c r="F24" s="327"/>
      <c r="G24" s="311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11"/>
      <c r="BJ24" s="311"/>
      <c r="BK24" s="311"/>
    </row>
    <row r="25" spans="1:63">
      <c r="A25" s="311"/>
      <c r="B25" s="701" t="s">
        <v>415</v>
      </c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663"/>
      <c r="AK25" s="663"/>
      <c r="AL25" s="663"/>
      <c r="AM25" s="663"/>
      <c r="AN25" s="663"/>
      <c r="AO25" s="663"/>
      <c r="AP25" s="663"/>
      <c r="AQ25" s="663"/>
      <c r="AR25" s="663"/>
      <c r="AS25" s="663"/>
      <c r="AT25" s="663"/>
      <c r="AU25" s="663"/>
      <c r="AV25" s="663"/>
      <c r="AW25" s="663"/>
      <c r="AX25" s="663"/>
      <c r="AY25" s="663"/>
      <c r="AZ25" s="663"/>
      <c r="BA25" s="663"/>
      <c r="BB25" s="663"/>
      <c r="BC25" s="663"/>
      <c r="BD25" s="663"/>
      <c r="BE25" s="663"/>
      <c r="BF25" s="663"/>
      <c r="BG25" s="663"/>
      <c r="BH25" s="663"/>
      <c r="BI25" s="663"/>
      <c r="BJ25" s="663"/>
      <c r="BK25" s="311"/>
    </row>
    <row r="26" spans="1:63">
      <c r="A26" s="311"/>
      <c r="B26" s="702"/>
      <c r="C26" s="702"/>
      <c r="D26" s="702"/>
      <c r="E26" s="702"/>
      <c r="F26" s="702"/>
      <c r="G26" s="702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1"/>
      <c r="BI26" s="311"/>
      <c r="BJ26" s="317" t="s">
        <v>403</v>
      </c>
      <c r="BK26" s="311"/>
    </row>
    <row r="27" spans="1:63">
      <c r="A27" s="311"/>
      <c r="B27" s="664" t="s">
        <v>5</v>
      </c>
      <c r="C27" s="665"/>
      <c r="D27" s="665"/>
      <c r="E27" s="665"/>
      <c r="F27" s="665"/>
      <c r="G27" s="665"/>
      <c r="H27" s="665"/>
      <c r="I27" s="665"/>
      <c r="J27" s="665"/>
      <c r="K27" s="665"/>
      <c r="L27" s="666"/>
      <c r="M27" s="691" t="s">
        <v>404</v>
      </c>
      <c r="N27" s="670"/>
      <c r="O27" s="670"/>
      <c r="P27" s="670"/>
      <c r="Q27" s="670"/>
      <c r="R27" s="670"/>
      <c r="S27" s="670"/>
      <c r="T27" s="670"/>
      <c r="U27" s="670"/>
      <c r="V27" s="318"/>
      <c r="W27" s="318"/>
      <c r="X27" s="318"/>
      <c r="Y27" s="318"/>
      <c r="Z27" s="318"/>
      <c r="AA27" s="318"/>
      <c r="AB27" s="318"/>
      <c r="AC27" s="318"/>
      <c r="AD27" s="329"/>
      <c r="AE27" s="318"/>
      <c r="AF27" s="318"/>
      <c r="AG27" s="318"/>
      <c r="AH27" s="318"/>
      <c r="AI27" s="318"/>
      <c r="AJ27" s="318"/>
      <c r="AK27" s="318"/>
      <c r="AL27" s="318"/>
      <c r="AM27" s="329"/>
      <c r="AN27" s="318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18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11"/>
    </row>
    <row r="28" spans="1:63">
      <c r="A28" s="311"/>
      <c r="B28" s="664"/>
      <c r="C28" s="665"/>
      <c r="D28" s="665"/>
      <c r="E28" s="665"/>
      <c r="F28" s="665"/>
      <c r="G28" s="665"/>
      <c r="H28" s="665"/>
      <c r="I28" s="665"/>
      <c r="J28" s="665"/>
      <c r="K28" s="665"/>
      <c r="L28" s="666"/>
      <c r="M28" s="692"/>
      <c r="N28" s="671"/>
      <c r="O28" s="671"/>
      <c r="P28" s="671"/>
      <c r="Q28" s="671"/>
      <c r="R28" s="671"/>
      <c r="S28" s="671"/>
      <c r="T28" s="671"/>
      <c r="U28" s="671"/>
      <c r="V28" s="673" t="s">
        <v>405</v>
      </c>
      <c r="W28" s="673"/>
      <c r="X28" s="673"/>
      <c r="Y28" s="673"/>
      <c r="Z28" s="673"/>
      <c r="AA28" s="673"/>
      <c r="AB28" s="673"/>
      <c r="AC28" s="673"/>
      <c r="AD28" s="673"/>
      <c r="AE28" s="673" t="s">
        <v>406</v>
      </c>
      <c r="AF28" s="673"/>
      <c r="AG28" s="673"/>
      <c r="AH28" s="673"/>
      <c r="AI28" s="673"/>
      <c r="AJ28" s="673"/>
      <c r="AK28" s="673"/>
      <c r="AL28" s="673"/>
      <c r="AM28" s="673"/>
      <c r="AN28" s="673" t="s">
        <v>407</v>
      </c>
      <c r="AO28" s="673"/>
      <c r="AP28" s="673"/>
      <c r="AQ28" s="673"/>
      <c r="AR28" s="673"/>
      <c r="AS28" s="673"/>
      <c r="AT28" s="673"/>
      <c r="AU28" s="673"/>
      <c r="AV28" s="675"/>
      <c r="AW28" s="330"/>
      <c r="AX28" s="330"/>
      <c r="AY28" s="330"/>
      <c r="AZ28" s="330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11"/>
    </row>
    <row r="29" spans="1:63">
      <c r="A29" s="311"/>
      <c r="B29" s="667"/>
      <c r="C29" s="668"/>
      <c r="D29" s="668"/>
      <c r="E29" s="668"/>
      <c r="F29" s="668"/>
      <c r="G29" s="668"/>
      <c r="H29" s="668"/>
      <c r="I29" s="668"/>
      <c r="J29" s="668"/>
      <c r="K29" s="668"/>
      <c r="L29" s="669"/>
      <c r="M29" s="693"/>
      <c r="N29" s="672"/>
      <c r="O29" s="672"/>
      <c r="P29" s="672"/>
      <c r="Q29" s="672"/>
      <c r="R29" s="672"/>
      <c r="S29" s="672"/>
      <c r="T29" s="672"/>
      <c r="U29" s="672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4"/>
      <c r="AU29" s="674"/>
      <c r="AV29" s="676"/>
      <c r="AW29" s="677" t="s">
        <v>408</v>
      </c>
      <c r="AX29" s="677"/>
      <c r="AY29" s="677"/>
      <c r="AZ29" s="677"/>
      <c r="BA29" s="677"/>
      <c r="BB29" s="677"/>
      <c r="BC29" s="677"/>
      <c r="BD29" s="677" t="s">
        <v>409</v>
      </c>
      <c r="BE29" s="677"/>
      <c r="BF29" s="677"/>
      <c r="BG29" s="677"/>
      <c r="BH29" s="677"/>
      <c r="BI29" s="677"/>
      <c r="BJ29" s="678"/>
      <c r="BK29" s="311"/>
    </row>
    <row r="30" spans="1:63">
      <c r="A30" s="311"/>
      <c r="B30" s="314"/>
      <c r="C30" s="314"/>
      <c r="D30" s="314"/>
      <c r="E30" s="314"/>
      <c r="F30" s="314"/>
      <c r="G30" s="313"/>
      <c r="H30" s="313"/>
      <c r="I30" s="313"/>
      <c r="J30" s="311"/>
      <c r="K30" s="313"/>
      <c r="L30" s="336"/>
      <c r="M30" s="313"/>
      <c r="N30" s="316"/>
      <c r="O30" s="316"/>
      <c r="P30" s="311"/>
      <c r="Q30" s="311"/>
      <c r="R30" s="311"/>
      <c r="S30" s="311"/>
      <c r="T30" s="690" t="s">
        <v>416</v>
      </c>
      <c r="U30" s="690"/>
      <c r="V30" s="311"/>
      <c r="W30" s="311"/>
      <c r="X30" s="311"/>
      <c r="Y30" s="311"/>
      <c r="Z30" s="311"/>
      <c r="AA30" s="311"/>
      <c r="AB30" s="311"/>
      <c r="AC30" s="690" t="s">
        <v>416</v>
      </c>
      <c r="AD30" s="690"/>
      <c r="AE30" s="311"/>
      <c r="AF30" s="311"/>
      <c r="AG30" s="311"/>
      <c r="AH30" s="311"/>
      <c r="AI30" s="311"/>
      <c r="AJ30" s="311"/>
      <c r="AK30" s="311"/>
      <c r="AL30" s="690" t="s">
        <v>416</v>
      </c>
      <c r="AM30" s="690"/>
      <c r="AN30" s="311"/>
      <c r="AO30" s="311"/>
      <c r="AP30" s="311"/>
      <c r="AQ30" s="311"/>
      <c r="AR30" s="311"/>
      <c r="AS30" s="311"/>
      <c r="AT30" s="311"/>
      <c r="AU30" s="690" t="s">
        <v>416</v>
      </c>
      <c r="AV30" s="690"/>
      <c r="AW30" s="311"/>
      <c r="AX30" s="311"/>
      <c r="AY30" s="311"/>
      <c r="AZ30" s="311"/>
      <c r="BA30" s="311"/>
      <c r="BB30" s="690" t="s">
        <v>416</v>
      </c>
      <c r="BC30" s="690"/>
      <c r="BD30" s="311"/>
      <c r="BE30" s="311"/>
      <c r="BF30" s="311"/>
      <c r="BG30" s="311"/>
      <c r="BH30" s="311"/>
      <c r="BI30" s="690" t="s">
        <v>416</v>
      </c>
      <c r="BJ30" s="690"/>
      <c r="BK30" s="311"/>
    </row>
    <row r="31" spans="1:63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35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</row>
    <row r="32" spans="1:63">
      <c r="A32" s="311"/>
      <c r="C32" s="697" t="s">
        <v>410</v>
      </c>
      <c r="D32" s="697"/>
      <c r="E32" s="697"/>
      <c r="F32" s="696" t="s">
        <v>417</v>
      </c>
      <c r="G32" s="696"/>
      <c r="H32" s="696"/>
      <c r="I32" s="689" t="s">
        <v>412</v>
      </c>
      <c r="J32" s="689"/>
      <c r="K32" s="689"/>
      <c r="L32" s="436"/>
      <c r="M32" s="698">
        <v>100</v>
      </c>
      <c r="N32" s="698"/>
      <c r="O32" s="698"/>
      <c r="P32" s="698"/>
      <c r="Q32" s="698"/>
      <c r="R32" s="698"/>
      <c r="S32" s="698"/>
      <c r="T32" s="698"/>
      <c r="U32" s="698"/>
      <c r="V32" s="687">
        <f>(V12/M12)*100</f>
        <v>12.672633186291144</v>
      </c>
      <c r="W32" s="687"/>
      <c r="X32" s="687"/>
      <c r="Y32" s="687"/>
      <c r="Z32" s="687"/>
      <c r="AA32" s="687"/>
      <c r="AB32" s="687"/>
      <c r="AC32" s="687"/>
      <c r="AD32" s="687"/>
      <c r="AE32" s="687">
        <f>(AE12/M12)*100</f>
        <v>67.948620065603436</v>
      </c>
      <c r="AF32" s="687"/>
      <c r="AG32" s="687"/>
      <c r="AH32" s="687"/>
      <c r="AI32" s="687"/>
      <c r="AJ32" s="687"/>
      <c r="AK32" s="687"/>
      <c r="AL32" s="687"/>
      <c r="AM32" s="687"/>
      <c r="AN32" s="687">
        <f>(AN12/M12)*100</f>
        <v>19.378746748105417</v>
      </c>
      <c r="AO32" s="687"/>
      <c r="AP32" s="687"/>
      <c r="AQ32" s="687"/>
      <c r="AR32" s="687"/>
      <c r="AS32" s="687"/>
      <c r="AT32" s="687"/>
      <c r="AU32" s="687"/>
      <c r="AV32" s="687"/>
      <c r="AW32" s="687">
        <f>(AW12/M12)*100</f>
        <v>10.033084492704445</v>
      </c>
      <c r="AX32" s="687"/>
      <c r="AY32" s="687"/>
      <c r="AZ32" s="687"/>
      <c r="BA32" s="687"/>
      <c r="BB32" s="687"/>
      <c r="BC32" s="687"/>
      <c r="BD32" s="687">
        <f>(BD12/M12)*100</f>
        <v>9.3456622554009723</v>
      </c>
      <c r="BE32" s="687"/>
      <c r="BF32" s="687"/>
      <c r="BG32" s="687"/>
      <c r="BH32" s="687"/>
      <c r="BI32" s="687"/>
      <c r="BJ32" s="687"/>
      <c r="BK32" s="311"/>
    </row>
    <row r="33" spans="1:63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35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</row>
    <row r="34" spans="1:63">
      <c r="A34" s="311"/>
      <c r="C34" s="703" t="s">
        <v>410</v>
      </c>
      <c r="D34" s="703"/>
      <c r="E34" s="703"/>
      <c r="F34" s="695" t="s">
        <v>418</v>
      </c>
      <c r="G34" s="695"/>
      <c r="H34" s="695"/>
      <c r="I34" s="662" t="s">
        <v>412</v>
      </c>
      <c r="J34" s="662"/>
      <c r="K34" s="662"/>
      <c r="L34" s="335"/>
      <c r="M34" s="694">
        <v>100</v>
      </c>
      <c r="N34" s="694"/>
      <c r="O34" s="694"/>
      <c r="P34" s="694"/>
      <c r="Q34" s="694"/>
      <c r="R34" s="694"/>
      <c r="S34" s="694"/>
      <c r="T34" s="694"/>
      <c r="U34" s="694"/>
      <c r="V34" s="688">
        <f t="shared" ref="V34:V40" si="0">(V14/M14)*100</f>
        <v>12.339862478270017</v>
      </c>
      <c r="W34" s="688"/>
      <c r="X34" s="688"/>
      <c r="Y34" s="688"/>
      <c r="Z34" s="688"/>
      <c r="AA34" s="688"/>
      <c r="AB34" s="688"/>
      <c r="AC34" s="688"/>
      <c r="AD34" s="688"/>
      <c r="AE34" s="688">
        <f t="shared" ref="AE34:AE40" si="1">(AE14/M14)*100</f>
        <v>66.471327494380645</v>
      </c>
      <c r="AF34" s="688"/>
      <c r="AG34" s="688"/>
      <c r="AH34" s="688"/>
      <c r="AI34" s="688"/>
      <c r="AJ34" s="688"/>
      <c r="AK34" s="688"/>
      <c r="AL34" s="688"/>
      <c r="AM34" s="688"/>
      <c r="AN34" s="688">
        <f t="shared" ref="AN34:AN40" si="2">(AN14/M14)*100</f>
        <v>21.18881002734933</v>
      </c>
      <c r="AO34" s="688"/>
      <c r="AP34" s="688"/>
      <c r="AQ34" s="688"/>
      <c r="AR34" s="688"/>
      <c r="AS34" s="688"/>
      <c r="AT34" s="688"/>
      <c r="AU34" s="688"/>
      <c r="AV34" s="688"/>
      <c r="AW34" s="688">
        <f t="shared" ref="AW34:AW40" si="3">(AW14/M14)*100</f>
        <v>10.562571279882189</v>
      </c>
      <c r="AX34" s="688"/>
      <c r="AY34" s="688"/>
      <c r="AZ34" s="688"/>
      <c r="BA34" s="688"/>
      <c r="BB34" s="688"/>
      <c r="BC34" s="688"/>
      <c r="BD34" s="688">
        <f t="shared" ref="BD34:BD40" si="4">(BD14/M14)*100</f>
        <v>10.626238747467143</v>
      </c>
      <c r="BE34" s="688"/>
      <c r="BF34" s="688"/>
      <c r="BG34" s="688"/>
      <c r="BH34" s="688"/>
      <c r="BI34" s="688"/>
      <c r="BJ34" s="688"/>
      <c r="BK34" s="319"/>
    </row>
    <row r="35" spans="1:63">
      <c r="A35" s="311"/>
      <c r="B35" s="334"/>
      <c r="C35" s="19"/>
      <c r="D35" s="19"/>
      <c r="E35" s="19"/>
      <c r="F35" s="695" t="s">
        <v>420</v>
      </c>
      <c r="G35" s="695"/>
      <c r="H35" s="695"/>
      <c r="I35" s="316"/>
      <c r="J35" s="316"/>
      <c r="K35" s="316"/>
      <c r="L35" s="335"/>
      <c r="M35" s="694">
        <v>100</v>
      </c>
      <c r="N35" s="694"/>
      <c r="O35" s="694"/>
      <c r="P35" s="694"/>
      <c r="Q35" s="694"/>
      <c r="R35" s="694"/>
      <c r="S35" s="694"/>
      <c r="T35" s="694"/>
      <c r="U35" s="694"/>
      <c r="V35" s="688">
        <f t="shared" si="0"/>
        <v>12.196910628506622</v>
      </c>
      <c r="W35" s="688"/>
      <c r="X35" s="688"/>
      <c r="Y35" s="688"/>
      <c r="Z35" s="688"/>
      <c r="AA35" s="688"/>
      <c r="AB35" s="688"/>
      <c r="AC35" s="688"/>
      <c r="AD35" s="688"/>
      <c r="AE35" s="688">
        <f t="shared" si="1"/>
        <v>66.555617956085783</v>
      </c>
      <c r="AF35" s="688"/>
      <c r="AG35" s="688"/>
      <c r="AH35" s="688"/>
      <c r="AI35" s="688"/>
      <c r="AJ35" s="688"/>
      <c r="AK35" s="688"/>
      <c r="AL35" s="688"/>
      <c r="AM35" s="688"/>
      <c r="AN35" s="688">
        <f t="shared" si="2"/>
        <v>21.247471415407599</v>
      </c>
      <c r="AO35" s="688"/>
      <c r="AP35" s="688"/>
      <c r="AQ35" s="688"/>
      <c r="AR35" s="688"/>
      <c r="AS35" s="688"/>
      <c r="AT35" s="688"/>
      <c r="AU35" s="688"/>
      <c r="AV35" s="688"/>
      <c r="AW35" s="688">
        <f t="shared" si="3"/>
        <v>9.9128694732365332</v>
      </c>
      <c r="AX35" s="688"/>
      <c r="AY35" s="688"/>
      <c r="AZ35" s="688"/>
      <c r="BA35" s="688"/>
      <c r="BB35" s="688"/>
      <c r="BC35" s="688"/>
      <c r="BD35" s="688">
        <f t="shared" si="4"/>
        <v>11.334601942171066</v>
      </c>
      <c r="BE35" s="688"/>
      <c r="BF35" s="688"/>
      <c r="BG35" s="688"/>
      <c r="BH35" s="688"/>
      <c r="BI35" s="688"/>
      <c r="BJ35" s="688"/>
      <c r="BK35" s="319"/>
    </row>
    <row r="36" spans="1:63">
      <c r="A36" s="311"/>
      <c r="B36" s="334"/>
      <c r="C36" s="19"/>
      <c r="D36" s="19"/>
      <c r="E36" s="19"/>
      <c r="F36" s="695" t="s">
        <v>421</v>
      </c>
      <c r="G36" s="695"/>
      <c r="H36" s="695"/>
      <c r="I36" s="316"/>
      <c r="J36" s="316"/>
      <c r="K36" s="316"/>
      <c r="L36" s="335"/>
      <c r="M36" s="694">
        <v>100</v>
      </c>
      <c r="N36" s="694"/>
      <c r="O36" s="694"/>
      <c r="P36" s="694"/>
      <c r="Q36" s="694"/>
      <c r="R36" s="694"/>
      <c r="S36" s="694"/>
      <c r="T36" s="694"/>
      <c r="U36" s="694"/>
      <c r="V36" s="688">
        <f t="shared" si="0"/>
        <v>12.017007340394056</v>
      </c>
      <c r="W36" s="688"/>
      <c r="X36" s="688"/>
      <c r="Y36" s="688"/>
      <c r="Z36" s="688"/>
      <c r="AA36" s="688"/>
      <c r="AB36" s="688"/>
      <c r="AC36" s="688"/>
      <c r="AD36" s="688"/>
      <c r="AE36" s="688">
        <f t="shared" si="1"/>
        <v>66.800152941764594</v>
      </c>
      <c r="AF36" s="688"/>
      <c r="AG36" s="688"/>
      <c r="AH36" s="688"/>
      <c r="AI36" s="688"/>
      <c r="AJ36" s="688"/>
      <c r="AK36" s="688"/>
      <c r="AL36" s="688"/>
      <c r="AM36" s="688"/>
      <c r="AN36" s="688">
        <f t="shared" si="2"/>
        <v>21.182839717841357</v>
      </c>
      <c r="AO36" s="688"/>
      <c r="AP36" s="688"/>
      <c r="AQ36" s="688"/>
      <c r="AR36" s="688"/>
      <c r="AS36" s="688"/>
      <c r="AT36" s="688"/>
      <c r="AU36" s="688"/>
      <c r="AV36" s="688"/>
      <c r="AW36" s="688">
        <f t="shared" si="3"/>
        <v>8.9969479200865781</v>
      </c>
      <c r="AX36" s="688"/>
      <c r="AY36" s="688"/>
      <c r="AZ36" s="688"/>
      <c r="BA36" s="688"/>
      <c r="BB36" s="688"/>
      <c r="BC36" s="688"/>
      <c r="BD36" s="688">
        <f t="shared" si="4"/>
        <v>12.185891797754783</v>
      </c>
      <c r="BE36" s="688"/>
      <c r="BF36" s="688"/>
      <c r="BG36" s="688"/>
      <c r="BH36" s="688"/>
      <c r="BI36" s="688"/>
      <c r="BJ36" s="688"/>
      <c r="BK36" s="319"/>
    </row>
    <row r="37" spans="1:63">
      <c r="A37" s="320"/>
      <c r="B37" s="334"/>
      <c r="C37" s="19"/>
      <c r="D37" s="19"/>
      <c r="E37" s="19"/>
      <c r="F37" s="695" t="s">
        <v>422</v>
      </c>
      <c r="G37" s="695"/>
      <c r="H37" s="695"/>
      <c r="I37" s="316"/>
      <c r="J37" s="316"/>
      <c r="K37" s="316"/>
      <c r="L37" s="335"/>
      <c r="M37" s="694">
        <v>100</v>
      </c>
      <c r="N37" s="694"/>
      <c r="O37" s="694"/>
      <c r="P37" s="694"/>
      <c r="Q37" s="694"/>
      <c r="R37" s="694"/>
      <c r="S37" s="694"/>
      <c r="T37" s="694"/>
      <c r="U37" s="694"/>
      <c r="V37" s="688">
        <f t="shared" si="0"/>
        <v>11.816595097019373</v>
      </c>
      <c r="W37" s="688"/>
      <c r="X37" s="688"/>
      <c r="Y37" s="688"/>
      <c r="Z37" s="688"/>
      <c r="AA37" s="688"/>
      <c r="AB37" s="688"/>
      <c r="AC37" s="688"/>
      <c r="AD37" s="688"/>
      <c r="AE37" s="688">
        <f t="shared" si="1"/>
        <v>66.133852959026996</v>
      </c>
      <c r="AF37" s="688"/>
      <c r="AG37" s="688"/>
      <c r="AH37" s="688"/>
      <c r="AI37" s="688"/>
      <c r="AJ37" s="688"/>
      <c r="AK37" s="688"/>
      <c r="AL37" s="688"/>
      <c r="AM37" s="688"/>
      <c r="AN37" s="688">
        <f t="shared" si="2"/>
        <v>22.049551943953631</v>
      </c>
      <c r="AO37" s="688"/>
      <c r="AP37" s="688"/>
      <c r="AQ37" s="688"/>
      <c r="AR37" s="688"/>
      <c r="AS37" s="688"/>
      <c r="AT37" s="688"/>
      <c r="AU37" s="688"/>
      <c r="AV37" s="688"/>
      <c r="AW37" s="688">
        <f t="shared" si="3"/>
        <v>10.258256302323108</v>
      </c>
      <c r="AX37" s="688"/>
      <c r="AY37" s="688"/>
      <c r="AZ37" s="688"/>
      <c r="BA37" s="688"/>
      <c r="BB37" s="688"/>
      <c r="BC37" s="688"/>
      <c r="BD37" s="688">
        <f t="shared" si="4"/>
        <v>11.791295641630523</v>
      </c>
      <c r="BE37" s="688"/>
      <c r="BF37" s="688"/>
      <c r="BG37" s="688"/>
      <c r="BH37" s="688"/>
      <c r="BI37" s="688"/>
      <c r="BJ37" s="688"/>
      <c r="BK37" s="319"/>
    </row>
    <row r="38" spans="1:63">
      <c r="A38" s="320"/>
      <c r="B38" s="334"/>
      <c r="C38" s="19"/>
      <c r="D38" s="19"/>
      <c r="E38" s="19"/>
      <c r="F38" s="695" t="s">
        <v>423</v>
      </c>
      <c r="G38" s="695"/>
      <c r="H38" s="695"/>
      <c r="I38" s="316"/>
      <c r="J38" s="316"/>
      <c r="K38" s="316"/>
      <c r="L38" s="335"/>
      <c r="M38" s="694">
        <v>100</v>
      </c>
      <c r="N38" s="694"/>
      <c r="O38" s="694"/>
      <c r="P38" s="694"/>
      <c r="Q38" s="694"/>
      <c r="R38" s="694"/>
      <c r="S38" s="694"/>
      <c r="T38" s="694"/>
      <c r="U38" s="694"/>
      <c r="V38" s="688">
        <f t="shared" si="0"/>
        <v>11.654828630331144</v>
      </c>
      <c r="W38" s="688"/>
      <c r="X38" s="688"/>
      <c r="Y38" s="688"/>
      <c r="Z38" s="688"/>
      <c r="AA38" s="688"/>
      <c r="AB38" s="688"/>
      <c r="AC38" s="688"/>
      <c r="AD38" s="688"/>
      <c r="AE38" s="688">
        <f t="shared" si="1"/>
        <v>64.900490701370089</v>
      </c>
      <c r="AF38" s="688"/>
      <c r="AG38" s="688"/>
      <c r="AH38" s="688"/>
      <c r="AI38" s="688"/>
      <c r="AJ38" s="688"/>
      <c r="AK38" s="688"/>
      <c r="AL38" s="688"/>
      <c r="AM38" s="688"/>
      <c r="AN38" s="688">
        <f t="shared" si="2"/>
        <v>23.444680668298759</v>
      </c>
      <c r="AO38" s="688"/>
      <c r="AP38" s="688"/>
      <c r="AQ38" s="688"/>
      <c r="AR38" s="688"/>
      <c r="AS38" s="688"/>
      <c r="AT38" s="688"/>
      <c r="AU38" s="688"/>
      <c r="AV38" s="688"/>
      <c r="AW38" s="688">
        <f t="shared" si="3"/>
        <v>11.927694025683975</v>
      </c>
      <c r="AX38" s="688"/>
      <c r="AY38" s="688"/>
      <c r="AZ38" s="688"/>
      <c r="BA38" s="688"/>
      <c r="BB38" s="688"/>
      <c r="BC38" s="688"/>
      <c r="BD38" s="688">
        <f t="shared" si="4"/>
        <v>11.516986642614784</v>
      </c>
      <c r="BE38" s="688"/>
      <c r="BF38" s="688"/>
      <c r="BG38" s="688"/>
      <c r="BH38" s="688"/>
      <c r="BI38" s="688"/>
      <c r="BJ38" s="688"/>
      <c r="BK38" s="319"/>
    </row>
    <row r="39" spans="1:63">
      <c r="A39" s="320"/>
      <c r="B39" s="334"/>
      <c r="C39" s="19"/>
      <c r="D39" s="19"/>
      <c r="E39" s="19"/>
      <c r="F39" s="695" t="s">
        <v>424</v>
      </c>
      <c r="G39" s="695"/>
      <c r="H39" s="695"/>
      <c r="I39" s="316"/>
      <c r="J39" s="316"/>
      <c r="K39" s="316"/>
      <c r="L39" s="335"/>
      <c r="M39" s="694">
        <v>100</v>
      </c>
      <c r="N39" s="694"/>
      <c r="O39" s="694"/>
      <c r="P39" s="694"/>
      <c r="Q39" s="694"/>
      <c r="R39" s="694"/>
      <c r="S39" s="694"/>
      <c r="T39" s="694"/>
      <c r="U39" s="694"/>
      <c r="V39" s="688">
        <f t="shared" si="0"/>
        <v>11.616610850636302</v>
      </c>
      <c r="W39" s="688"/>
      <c r="X39" s="688"/>
      <c r="Y39" s="688"/>
      <c r="Z39" s="688"/>
      <c r="AA39" s="688"/>
      <c r="AB39" s="688"/>
      <c r="AC39" s="688"/>
      <c r="AD39" s="688"/>
      <c r="AE39" s="688">
        <f t="shared" si="1"/>
        <v>63.419959812458139</v>
      </c>
      <c r="AF39" s="688"/>
      <c r="AG39" s="688"/>
      <c r="AH39" s="688"/>
      <c r="AI39" s="688"/>
      <c r="AJ39" s="688"/>
      <c r="AK39" s="688"/>
      <c r="AL39" s="688"/>
      <c r="AM39" s="688"/>
      <c r="AN39" s="688">
        <f t="shared" si="2"/>
        <v>24.963429336905559</v>
      </c>
      <c r="AO39" s="688"/>
      <c r="AP39" s="688"/>
      <c r="AQ39" s="688"/>
      <c r="AR39" s="688"/>
      <c r="AS39" s="688"/>
      <c r="AT39" s="688"/>
      <c r="AU39" s="688"/>
      <c r="AV39" s="688"/>
      <c r="AW39" s="688">
        <f t="shared" si="3"/>
        <v>12.783657066309445</v>
      </c>
      <c r="AX39" s="688"/>
      <c r="AY39" s="688"/>
      <c r="AZ39" s="688"/>
      <c r="BA39" s="688"/>
      <c r="BB39" s="688"/>
      <c r="BC39" s="688"/>
      <c r="BD39" s="688">
        <f t="shared" si="4"/>
        <v>12.179772270596114</v>
      </c>
      <c r="BE39" s="688"/>
      <c r="BF39" s="688"/>
      <c r="BG39" s="688"/>
      <c r="BH39" s="688"/>
      <c r="BI39" s="688"/>
      <c r="BJ39" s="688"/>
      <c r="BK39" s="319"/>
    </row>
    <row r="40" spans="1:63">
      <c r="A40" s="320"/>
      <c r="B40" s="334"/>
      <c r="C40" s="19"/>
      <c r="D40" s="19"/>
      <c r="E40" s="19"/>
      <c r="F40" s="695" t="s">
        <v>425</v>
      </c>
      <c r="G40" s="695"/>
      <c r="H40" s="695"/>
      <c r="I40" s="316"/>
      <c r="J40" s="316"/>
      <c r="K40" s="316"/>
      <c r="L40" s="335"/>
      <c r="M40" s="694">
        <v>100</v>
      </c>
      <c r="N40" s="694"/>
      <c r="O40" s="694"/>
      <c r="P40" s="694"/>
      <c r="Q40" s="694"/>
      <c r="R40" s="694"/>
      <c r="S40" s="694"/>
      <c r="T40" s="694"/>
      <c r="U40" s="694"/>
      <c r="V40" s="688">
        <f t="shared" si="0"/>
        <v>11.640183313345895</v>
      </c>
      <c r="W40" s="688"/>
      <c r="X40" s="688"/>
      <c r="Y40" s="688"/>
      <c r="Z40" s="688"/>
      <c r="AA40" s="688"/>
      <c r="AB40" s="688"/>
      <c r="AC40" s="688"/>
      <c r="AD40" s="688"/>
      <c r="AE40" s="688">
        <f t="shared" si="1"/>
        <v>62.786694791845122</v>
      </c>
      <c r="AF40" s="688"/>
      <c r="AG40" s="688"/>
      <c r="AH40" s="688"/>
      <c r="AI40" s="688"/>
      <c r="AJ40" s="688"/>
      <c r="AK40" s="688"/>
      <c r="AL40" s="688"/>
      <c r="AM40" s="688"/>
      <c r="AN40" s="688">
        <f t="shared" si="2"/>
        <v>25.573121894808974</v>
      </c>
      <c r="AO40" s="688"/>
      <c r="AP40" s="688"/>
      <c r="AQ40" s="688"/>
      <c r="AR40" s="688"/>
      <c r="AS40" s="688"/>
      <c r="AT40" s="688"/>
      <c r="AU40" s="688"/>
      <c r="AV40" s="688"/>
      <c r="AW40" s="688">
        <f t="shared" si="3"/>
        <v>12.22642196333733</v>
      </c>
      <c r="AX40" s="688"/>
      <c r="AY40" s="688"/>
      <c r="AZ40" s="688"/>
      <c r="BA40" s="688"/>
      <c r="BB40" s="688"/>
      <c r="BC40" s="688"/>
      <c r="BD40" s="688">
        <f t="shared" si="4"/>
        <v>13.346699931471646</v>
      </c>
      <c r="BE40" s="688"/>
      <c r="BF40" s="688"/>
      <c r="BG40" s="688"/>
      <c r="BH40" s="688"/>
      <c r="BI40" s="688"/>
      <c r="BJ40" s="688"/>
      <c r="BK40" s="319"/>
    </row>
    <row r="41" spans="1:63">
      <c r="A41" s="311"/>
      <c r="B41" s="321"/>
      <c r="C41" s="321"/>
      <c r="D41" s="321"/>
      <c r="E41" s="321"/>
      <c r="F41" s="322"/>
      <c r="G41" s="321"/>
      <c r="H41" s="321"/>
      <c r="I41" s="321"/>
      <c r="J41" s="321"/>
      <c r="K41" s="321"/>
      <c r="L41" s="337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11"/>
    </row>
    <row r="42" spans="1:63">
      <c r="A42" s="311"/>
      <c r="B42" s="699" t="s">
        <v>16</v>
      </c>
      <c r="C42" s="699"/>
      <c r="D42" s="699"/>
      <c r="E42" s="314" t="s">
        <v>419</v>
      </c>
      <c r="F42" s="326" t="s">
        <v>575</v>
      </c>
      <c r="G42" s="311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11"/>
      <c r="BJ42" s="311"/>
      <c r="BK42" s="311"/>
    </row>
    <row r="43" spans="1:63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</row>
    <row r="44" spans="1:63">
      <c r="A44" s="311"/>
      <c r="B44" s="389" t="s">
        <v>511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</row>
  </sheetData>
  <mergeCells count="148">
    <mergeCell ref="B42:D42"/>
    <mergeCell ref="B22:D22"/>
    <mergeCell ref="B23:D23"/>
    <mergeCell ref="B25:BJ25"/>
    <mergeCell ref="B26:G26"/>
    <mergeCell ref="A1:L2"/>
    <mergeCell ref="F39:H39"/>
    <mergeCell ref="F40:H40"/>
    <mergeCell ref="I34:K34"/>
    <mergeCell ref="C34:E34"/>
    <mergeCell ref="F34:H34"/>
    <mergeCell ref="F35:H35"/>
    <mergeCell ref="F36:H36"/>
    <mergeCell ref="F37:H37"/>
    <mergeCell ref="F38:H38"/>
    <mergeCell ref="M40:U40"/>
    <mergeCell ref="V40:AD40"/>
    <mergeCell ref="AE40:AM40"/>
    <mergeCell ref="AN40:AV40"/>
    <mergeCell ref="AW40:BC40"/>
    <mergeCell ref="BD40:BJ40"/>
    <mergeCell ref="C12:E12"/>
    <mergeCell ref="C14:E14"/>
    <mergeCell ref="I12:K12"/>
    <mergeCell ref="F12:H12"/>
    <mergeCell ref="I14:K14"/>
    <mergeCell ref="F14:H14"/>
    <mergeCell ref="F18:H18"/>
    <mergeCell ref="F19:H19"/>
    <mergeCell ref="F20:H20"/>
    <mergeCell ref="C32:E32"/>
    <mergeCell ref="F32:H32"/>
    <mergeCell ref="M39:U39"/>
    <mergeCell ref="M32:U32"/>
    <mergeCell ref="M15:U15"/>
    <mergeCell ref="M14:U14"/>
    <mergeCell ref="V39:AD39"/>
    <mergeCell ref="AE39:AM39"/>
    <mergeCell ref="AN39:AV39"/>
    <mergeCell ref="AW39:BC39"/>
    <mergeCell ref="F15:H15"/>
    <mergeCell ref="F16:H16"/>
    <mergeCell ref="F17:H17"/>
    <mergeCell ref="BD39:BJ39"/>
    <mergeCell ref="AN37:AV37"/>
    <mergeCell ref="AW37:BC37"/>
    <mergeCell ref="BD37:BJ37"/>
    <mergeCell ref="M38:U38"/>
    <mergeCell ref="V38:AD38"/>
    <mergeCell ref="AE38:AM38"/>
    <mergeCell ref="AN38:AV38"/>
    <mergeCell ref="M37:U37"/>
    <mergeCell ref="V37:AD37"/>
    <mergeCell ref="AE37:AM37"/>
    <mergeCell ref="AW38:BC38"/>
    <mergeCell ref="BD38:BJ38"/>
    <mergeCell ref="M35:U35"/>
    <mergeCell ref="V35:AD35"/>
    <mergeCell ref="AE35:AM35"/>
    <mergeCell ref="AN35:AV35"/>
    <mergeCell ref="AW35:BC35"/>
    <mergeCell ref="BD35:BJ35"/>
    <mergeCell ref="M36:U36"/>
    <mergeCell ref="V36:AD36"/>
    <mergeCell ref="AE36:AM36"/>
    <mergeCell ref="AN36:AV36"/>
    <mergeCell ref="AW36:BC36"/>
    <mergeCell ref="BD36:BJ36"/>
    <mergeCell ref="M34:U34"/>
    <mergeCell ref="V34:AD34"/>
    <mergeCell ref="AE34:AM34"/>
    <mergeCell ref="AN34:AV34"/>
    <mergeCell ref="V32:AD32"/>
    <mergeCell ref="AE32:AM32"/>
    <mergeCell ref="AW34:BC34"/>
    <mergeCell ref="BD34:BJ34"/>
    <mergeCell ref="I32:K32"/>
    <mergeCell ref="BD29:BJ29"/>
    <mergeCell ref="T30:U30"/>
    <mergeCell ref="AC30:AD30"/>
    <mergeCell ref="AL30:AM30"/>
    <mergeCell ref="AU30:AV30"/>
    <mergeCell ref="BB30:BC30"/>
    <mergeCell ref="BI30:BJ30"/>
    <mergeCell ref="B27:L29"/>
    <mergeCell ref="M27:U29"/>
    <mergeCell ref="AN32:AV32"/>
    <mergeCell ref="AW32:BC32"/>
    <mergeCell ref="BD32:BJ32"/>
    <mergeCell ref="BD20:BJ20"/>
    <mergeCell ref="AW18:BC18"/>
    <mergeCell ref="BD18:BJ18"/>
    <mergeCell ref="M19:U19"/>
    <mergeCell ref="V19:AD19"/>
    <mergeCell ref="AE19:AM19"/>
    <mergeCell ref="AN19:AV19"/>
    <mergeCell ref="AW19:BC19"/>
    <mergeCell ref="V28:AD29"/>
    <mergeCell ref="AE28:AM29"/>
    <mergeCell ref="AN28:AV29"/>
    <mergeCell ref="AW29:BC29"/>
    <mergeCell ref="BD19:BJ19"/>
    <mergeCell ref="M20:U20"/>
    <mergeCell ref="V20:AD20"/>
    <mergeCell ref="AE20:AM20"/>
    <mergeCell ref="AN20:AV20"/>
    <mergeCell ref="AW20:BC20"/>
    <mergeCell ref="AN17:AV17"/>
    <mergeCell ref="AW17:BC17"/>
    <mergeCell ref="BD17:BJ17"/>
    <mergeCell ref="M18:U18"/>
    <mergeCell ref="V18:AD18"/>
    <mergeCell ref="AE18:AM18"/>
    <mergeCell ref="AN18:AV18"/>
    <mergeCell ref="M17:U17"/>
    <mergeCell ref="V17:AD17"/>
    <mergeCell ref="AE17:AM17"/>
    <mergeCell ref="V15:AD15"/>
    <mergeCell ref="AE15:AM15"/>
    <mergeCell ref="AN15:AV15"/>
    <mergeCell ref="AW15:BC15"/>
    <mergeCell ref="BD15:BJ15"/>
    <mergeCell ref="M16:U16"/>
    <mergeCell ref="V16:AD16"/>
    <mergeCell ref="AE16:AM16"/>
    <mergeCell ref="AN16:AV16"/>
    <mergeCell ref="AW16:BC16"/>
    <mergeCell ref="BD16:BJ16"/>
    <mergeCell ref="V14:AD14"/>
    <mergeCell ref="AE14:AM14"/>
    <mergeCell ref="AN14:AV14"/>
    <mergeCell ref="M12:U12"/>
    <mergeCell ref="V12:AD12"/>
    <mergeCell ref="AE12:AM12"/>
    <mergeCell ref="AW14:BC14"/>
    <mergeCell ref="BD14:BJ14"/>
    <mergeCell ref="AN12:AV12"/>
    <mergeCell ref="AW12:BC12"/>
    <mergeCell ref="BD12:BJ12"/>
    <mergeCell ref="B5:BJ5"/>
    <mergeCell ref="B6:BJ6"/>
    <mergeCell ref="B8:L10"/>
    <mergeCell ref="M8:U10"/>
    <mergeCell ref="V9:AD10"/>
    <mergeCell ref="AE9:AM10"/>
    <mergeCell ref="AN9:AV10"/>
    <mergeCell ref="AW10:BC10"/>
    <mergeCell ref="BD10:BJ10"/>
  </mergeCells>
  <phoneticPr fontId="2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77"/>
  <sheetViews>
    <sheetView view="pageBreakPreview" zoomScaleNormal="100" zoomScaleSheetLayoutView="100" workbookViewId="0"/>
  </sheetViews>
  <sheetFormatPr defaultRowHeight="13.5"/>
  <cols>
    <col min="1" max="1" width="1" customWidth="1"/>
    <col min="2" max="17" width="1.625" customWidth="1"/>
    <col min="18" max="20" width="7.875" customWidth="1"/>
    <col min="21" max="36" width="1.625" customWidth="1"/>
    <col min="37" max="39" width="7.875" customWidth="1"/>
    <col min="40" max="40" width="1.625" customWidth="1"/>
  </cols>
  <sheetData>
    <row r="1" spans="2:52" ht="13.5" customHeight="1">
      <c r="Y1" s="46"/>
      <c r="Z1" s="46"/>
      <c r="AA1" s="46"/>
      <c r="AB1" s="46"/>
      <c r="AI1" s="18"/>
      <c r="AJ1" s="18"/>
      <c r="AK1" s="470">
        <f>'42'!A1+1</f>
        <v>43</v>
      </c>
      <c r="AL1" s="461"/>
      <c r="AM1" s="461"/>
      <c r="AN1" s="461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</row>
    <row r="2" spans="2:52" ht="13.5" customHeight="1">
      <c r="Y2" s="46"/>
      <c r="Z2" s="46"/>
      <c r="AA2" s="46"/>
      <c r="AB2" s="46"/>
      <c r="AI2" s="18"/>
      <c r="AJ2" s="18"/>
      <c r="AK2" s="461"/>
      <c r="AL2" s="461"/>
      <c r="AM2" s="461"/>
      <c r="AN2" s="461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</row>
    <row r="3" spans="2:52" ht="11.1" customHeight="1"/>
    <row r="4" spans="2:52" ht="11.1" customHeight="1"/>
    <row r="5" spans="2:52" ht="18" customHeight="1">
      <c r="B5" s="471" t="s">
        <v>509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</row>
    <row r="6" spans="2:52" ht="1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4" t="s">
        <v>58</v>
      </c>
    </row>
    <row r="7" spans="2:52" ht="15" customHeight="1">
      <c r="B7" s="616" t="s">
        <v>577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 t="s">
        <v>17</v>
      </c>
      <c r="S7" s="473"/>
      <c r="T7" s="507"/>
      <c r="U7" s="707" t="s">
        <v>512</v>
      </c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 t="s">
        <v>17</v>
      </c>
      <c r="AL7" s="473"/>
      <c r="AM7" s="507"/>
    </row>
    <row r="8" spans="2:52" ht="15" customHeight="1">
      <c r="B8" s="505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304" t="s">
        <v>1</v>
      </c>
      <c r="S8" s="304" t="s">
        <v>2</v>
      </c>
      <c r="T8" s="305" t="s">
        <v>3</v>
      </c>
      <c r="U8" s="708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304" t="s">
        <v>1</v>
      </c>
      <c r="AL8" s="304" t="s">
        <v>2</v>
      </c>
      <c r="AM8" s="305" t="s">
        <v>3</v>
      </c>
    </row>
    <row r="9" spans="2:52" ht="8.1" customHeight="1">
      <c r="Q9" s="273"/>
      <c r="T9" s="9"/>
      <c r="AJ9" s="273"/>
    </row>
    <row r="10" spans="2:52" ht="12" customHeight="1">
      <c r="D10" s="496" t="s">
        <v>18</v>
      </c>
      <c r="E10" s="496"/>
      <c r="F10" s="496"/>
      <c r="G10" s="496"/>
      <c r="H10" s="496">
        <v>20</v>
      </c>
      <c r="I10" s="496"/>
      <c r="J10" s="496"/>
      <c r="K10" s="496"/>
      <c r="L10" s="496" t="s">
        <v>5</v>
      </c>
      <c r="M10" s="496"/>
      <c r="N10" s="496"/>
      <c r="O10" s="496"/>
      <c r="Q10" s="274"/>
      <c r="R10" s="251">
        <v>13735</v>
      </c>
      <c r="S10" s="251">
        <v>6145</v>
      </c>
      <c r="T10" s="8">
        <v>7590</v>
      </c>
      <c r="V10" s="705" t="s">
        <v>322</v>
      </c>
      <c r="W10" s="705"/>
      <c r="X10" s="705"/>
      <c r="Y10" s="705"/>
      <c r="Z10" s="705"/>
      <c r="AA10" s="705"/>
      <c r="AB10" s="705"/>
      <c r="AC10" s="705"/>
      <c r="AD10" s="705"/>
      <c r="AE10" s="705"/>
      <c r="AF10" s="705"/>
      <c r="AG10" s="705"/>
      <c r="AH10" s="705"/>
      <c r="AI10" s="705"/>
      <c r="AJ10" s="306"/>
      <c r="AK10" s="6">
        <f>SUM(AL10:AM10)</f>
        <v>5</v>
      </c>
      <c r="AL10" s="4">
        <v>1</v>
      </c>
      <c r="AM10" s="4">
        <v>4</v>
      </c>
    </row>
    <row r="11" spans="2:52" ht="12" customHeight="1">
      <c r="H11" s="496">
        <v>21</v>
      </c>
      <c r="I11" s="496"/>
      <c r="J11" s="496"/>
      <c r="K11" s="496"/>
      <c r="Q11" s="274"/>
      <c r="R11" s="251">
        <v>13999</v>
      </c>
      <c r="S11" s="251">
        <v>6202</v>
      </c>
      <c r="T11" s="8">
        <v>7797</v>
      </c>
      <c r="V11" s="704" t="s">
        <v>515</v>
      </c>
      <c r="W11" s="704"/>
      <c r="X11" s="704"/>
      <c r="Y11" s="704"/>
      <c r="Z11" s="704"/>
      <c r="AA11" s="704"/>
      <c r="AB11" s="704"/>
      <c r="AC11" s="704"/>
      <c r="AD11" s="704"/>
      <c r="AE11" s="704"/>
      <c r="AF11" s="704"/>
      <c r="AG11" s="704"/>
      <c r="AH11" s="704"/>
      <c r="AI11" s="704"/>
      <c r="AJ11" s="274"/>
      <c r="AK11" s="6">
        <f t="shared" ref="AK11:AK12" si="0">SUM(AL11:AM11)</f>
        <v>5</v>
      </c>
      <c r="AL11" s="4">
        <v>5</v>
      </c>
      <c r="AM11" s="4">
        <v>0</v>
      </c>
    </row>
    <row r="12" spans="2:52" ht="12" customHeight="1">
      <c r="H12" s="496">
        <v>22</v>
      </c>
      <c r="I12" s="496"/>
      <c r="J12" s="496"/>
      <c r="K12" s="496"/>
      <c r="Q12" s="274"/>
      <c r="R12" s="251">
        <v>13912</v>
      </c>
      <c r="S12" s="251">
        <v>6035</v>
      </c>
      <c r="T12" s="8">
        <v>7877</v>
      </c>
      <c r="V12" s="705" t="s">
        <v>311</v>
      </c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306"/>
      <c r="AK12" s="6">
        <f t="shared" si="0"/>
        <v>4</v>
      </c>
      <c r="AL12" s="4">
        <v>1</v>
      </c>
      <c r="AM12" s="4">
        <v>3</v>
      </c>
    </row>
    <row r="13" spans="2:52" ht="12" customHeight="1">
      <c r="H13" s="496">
        <v>23</v>
      </c>
      <c r="I13" s="496"/>
      <c r="J13" s="496"/>
      <c r="K13" s="496"/>
      <c r="Q13" s="274"/>
      <c r="R13" s="251">
        <v>13017</v>
      </c>
      <c r="S13" s="251">
        <v>5679</v>
      </c>
      <c r="T13" s="8">
        <v>7338</v>
      </c>
      <c r="V13" s="503" t="s">
        <v>323</v>
      </c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274"/>
      <c r="AK13" s="6">
        <f>SUM(AL13:AM13)</f>
        <v>4</v>
      </c>
      <c r="AL13" s="4">
        <v>4</v>
      </c>
      <c r="AM13" s="4">
        <v>0</v>
      </c>
    </row>
    <row r="14" spans="2:52" ht="12" customHeight="1">
      <c r="H14" s="489">
        <v>24</v>
      </c>
      <c r="I14" s="489"/>
      <c r="J14" s="489"/>
      <c r="K14" s="489"/>
      <c r="Q14" s="274"/>
      <c r="R14" s="252">
        <f>SUM(R16:R74,AK10:AK72)</f>
        <v>12740</v>
      </c>
      <c r="S14" s="252">
        <f>SUM(S16:S74,AL10:AL72)</f>
        <v>5613</v>
      </c>
      <c r="T14" s="16">
        <f>SUM(T16:T74,AM10:AM72)</f>
        <v>7127</v>
      </c>
      <c r="V14" s="704" t="s">
        <v>314</v>
      </c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307"/>
      <c r="AK14" s="6">
        <f>SUM(AL14,AM14,)</f>
        <v>4</v>
      </c>
      <c r="AL14" s="4">
        <v>3</v>
      </c>
      <c r="AM14" s="4">
        <v>1</v>
      </c>
    </row>
    <row r="15" spans="2:52" ht="8.1" customHeight="1">
      <c r="Q15" s="274"/>
      <c r="T15" s="9"/>
      <c r="AJ15" s="274"/>
      <c r="AL15" s="7"/>
      <c r="AM15" s="7"/>
    </row>
    <row r="16" spans="2:52" ht="12" customHeight="1">
      <c r="C16" s="705" t="s">
        <v>19</v>
      </c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306"/>
      <c r="R16" s="6">
        <f>SUM(S16:T16)</f>
        <v>4892</v>
      </c>
      <c r="S16" s="4">
        <v>1972</v>
      </c>
      <c r="T16" s="10">
        <v>2920</v>
      </c>
      <c r="V16" s="704" t="s">
        <v>318</v>
      </c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307"/>
      <c r="AK16" s="6">
        <f>SUM(AL16,AM16,)</f>
        <v>4</v>
      </c>
      <c r="AL16" s="4">
        <v>4</v>
      </c>
      <c r="AM16" s="4">
        <v>0</v>
      </c>
    </row>
    <row r="17" spans="3:39" ht="12" customHeight="1">
      <c r="C17" s="705" t="s">
        <v>20</v>
      </c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306"/>
      <c r="R17" s="6">
        <f>SUM(S17,T17,)</f>
        <v>3951</v>
      </c>
      <c r="S17" s="4">
        <v>1785</v>
      </c>
      <c r="T17" s="10">
        <v>2166</v>
      </c>
      <c r="V17" s="704" t="s">
        <v>319</v>
      </c>
      <c r="W17" s="704"/>
      <c r="X17" s="704"/>
      <c r="Y17" s="704"/>
      <c r="Z17" s="704"/>
      <c r="AA17" s="704"/>
      <c r="AB17" s="704"/>
      <c r="AC17" s="704"/>
      <c r="AD17" s="704"/>
      <c r="AE17" s="704"/>
      <c r="AF17" s="704"/>
      <c r="AG17" s="704"/>
      <c r="AH17" s="704"/>
      <c r="AI17" s="704"/>
      <c r="AJ17" s="274"/>
      <c r="AK17" s="6">
        <f>SUM(AL17,AM17,)</f>
        <v>4</v>
      </c>
      <c r="AL17" s="4">
        <v>3</v>
      </c>
      <c r="AM17" s="4">
        <v>1</v>
      </c>
    </row>
    <row r="18" spans="3:39" ht="12" customHeight="1">
      <c r="C18" s="705" t="s">
        <v>36</v>
      </c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306"/>
      <c r="R18" s="6">
        <f>SUM(S18,T18,)</f>
        <v>858</v>
      </c>
      <c r="S18" s="4">
        <v>119</v>
      </c>
      <c r="T18" s="10">
        <v>739</v>
      </c>
      <c r="V18" s="705" t="s">
        <v>331</v>
      </c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306"/>
      <c r="AK18" s="6">
        <f>SUM(AL18:AM18)</f>
        <v>4</v>
      </c>
      <c r="AL18" s="4">
        <v>4</v>
      </c>
      <c r="AM18" s="4">
        <v>0</v>
      </c>
    </row>
    <row r="19" spans="3:39" ht="12" customHeight="1">
      <c r="C19" s="503" t="s">
        <v>37</v>
      </c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274"/>
      <c r="R19" s="6">
        <f>SUM(S19,T19,)</f>
        <v>412</v>
      </c>
      <c r="S19" s="4">
        <v>275</v>
      </c>
      <c r="T19" s="10">
        <v>137</v>
      </c>
      <c r="V19" s="705" t="s">
        <v>320</v>
      </c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306"/>
      <c r="AK19" s="6">
        <f>SUM(AL19:AM19)</f>
        <v>4</v>
      </c>
      <c r="AL19" s="4">
        <v>3</v>
      </c>
      <c r="AM19" s="4">
        <v>1</v>
      </c>
    </row>
    <row r="20" spans="3:39" ht="12" customHeight="1">
      <c r="C20" s="503" t="s">
        <v>21</v>
      </c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274"/>
      <c r="R20" s="6">
        <f>SUM(S20,T20,)</f>
        <v>267</v>
      </c>
      <c r="S20" s="4">
        <v>38</v>
      </c>
      <c r="T20" s="10">
        <v>229</v>
      </c>
      <c r="V20" s="503" t="s">
        <v>325</v>
      </c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274"/>
      <c r="AK20" s="6">
        <f>SUM(AL20:AM20)</f>
        <v>4</v>
      </c>
      <c r="AL20" s="4">
        <v>3</v>
      </c>
      <c r="AM20" s="4">
        <v>1</v>
      </c>
    </row>
    <row r="21" spans="3:39" ht="12" customHeight="1">
      <c r="Q21" s="274"/>
      <c r="T21" s="9"/>
      <c r="AJ21" s="274"/>
      <c r="AL21" s="7"/>
      <c r="AM21" s="7"/>
    </row>
    <row r="22" spans="3:39" ht="12" customHeight="1">
      <c r="C22" s="705" t="s">
        <v>513</v>
      </c>
      <c r="D22" s="705"/>
      <c r="E22" s="705"/>
      <c r="F22" s="705"/>
      <c r="G22" s="705"/>
      <c r="H22" s="705"/>
      <c r="I22" s="705"/>
      <c r="J22" s="705"/>
      <c r="K22" s="705"/>
      <c r="L22" s="705"/>
      <c r="M22" s="705"/>
      <c r="N22" s="705"/>
      <c r="O22" s="705"/>
      <c r="P22" s="705"/>
      <c r="Q22" s="306"/>
      <c r="R22" s="6">
        <f>SUM(S22:T22)</f>
        <v>252</v>
      </c>
      <c r="S22" s="4">
        <v>70</v>
      </c>
      <c r="T22" s="10">
        <v>182</v>
      </c>
      <c r="V22" s="704" t="s">
        <v>333</v>
      </c>
      <c r="W22" s="704"/>
      <c r="X22" s="704"/>
      <c r="Y22" s="704"/>
      <c r="Z22" s="704"/>
      <c r="AA22" s="704"/>
      <c r="AB22" s="704"/>
      <c r="AC22" s="704"/>
      <c r="AD22" s="704"/>
      <c r="AE22" s="704"/>
      <c r="AF22" s="704"/>
      <c r="AG22" s="704"/>
      <c r="AH22" s="704"/>
      <c r="AI22" s="704"/>
      <c r="AJ22" s="306"/>
      <c r="AK22" s="6">
        <f>SUM(AL22:AM22)</f>
        <v>4</v>
      </c>
      <c r="AL22" s="4">
        <v>3</v>
      </c>
      <c r="AM22" s="4">
        <v>1</v>
      </c>
    </row>
    <row r="23" spans="3:39" ht="12" customHeight="1">
      <c r="C23" s="503" t="s">
        <v>23</v>
      </c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274"/>
      <c r="R23" s="6">
        <f>SUM(S23,T23,)</f>
        <v>231</v>
      </c>
      <c r="S23" s="4">
        <v>142</v>
      </c>
      <c r="T23" s="10">
        <v>89</v>
      </c>
      <c r="V23" s="705" t="s">
        <v>321</v>
      </c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306"/>
      <c r="AK23" s="6">
        <f>SUM(AL23:AM23)</f>
        <v>4</v>
      </c>
      <c r="AL23" s="4">
        <v>3</v>
      </c>
      <c r="AM23" s="4">
        <v>1</v>
      </c>
    </row>
    <row r="24" spans="3:39" ht="12" customHeight="1">
      <c r="C24" s="503" t="s">
        <v>22</v>
      </c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274"/>
      <c r="R24" s="6">
        <f>SUM(S24,T24,)</f>
        <v>139</v>
      </c>
      <c r="S24" s="4">
        <v>91</v>
      </c>
      <c r="T24" s="10">
        <v>48</v>
      </c>
      <c r="V24" s="704" t="s">
        <v>53</v>
      </c>
      <c r="W24" s="704"/>
      <c r="X24" s="704"/>
      <c r="Y24" s="704"/>
      <c r="Z24" s="704"/>
      <c r="AA24" s="704"/>
      <c r="AB24" s="704"/>
      <c r="AC24" s="704"/>
      <c r="AD24" s="704"/>
      <c r="AE24" s="704"/>
      <c r="AF24" s="704"/>
      <c r="AG24" s="704"/>
      <c r="AH24" s="704"/>
      <c r="AI24" s="704"/>
      <c r="AJ24" s="307"/>
      <c r="AK24" s="6">
        <f>SUM(AL24:AM24)</f>
        <v>4</v>
      </c>
      <c r="AL24" s="4">
        <v>1</v>
      </c>
      <c r="AM24" s="4">
        <v>3</v>
      </c>
    </row>
    <row r="25" spans="3:39" ht="12" customHeight="1">
      <c r="C25" s="503" t="s">
        <v>38</v>
      </c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274"/>
      <c r="R25" s="6">
        <f>SUM(S25,T25,)</f>
        <v>132</v>
      </c>
      <c r="S25" s="4">
        <v>99</v>
      </c>
      <c r="T25" s="10">
        <v>33</v>
      </c>
      <c r="V25" s="503" t="s">
        <v>327</v>
      </c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307"/>
      <c r="AK25" s="6">
        <f>SUM(AL25:AM25)</f>
        <v>3</v>
      </c>
      <c r="AL25" s="4">
        <v>2</v>
      </c>
      <c r="AM25" s="4">
        <v>1</v>
      </c>
    </row>
    <row r="26" spans="3:39" ht="12" customHeight="1">
      <c r="C26" s="705" t="s">
        <v>40</v>
      </c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306"/>
      <c r="R26" s="6">
        <f>SUM(S26,T26,)</f>
        <v>127</v>
      </c>
      <c r="S26" s="4">
        <v>70</v>
      </c>
      <c r="T26" s="10">
        <v>57</v>
      </c>
      <c r="V26" s="705" t="s">
        <v>52</v>
      </c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307"/>
      <c r="AK26" s="6">
        <f>SUM(AL26:AM26)</f>
        <v>3</v>
      </c>
      <c r="AL26" s="4">
        <v>3</v>
      </c>
      <c r="AM26" s="4">
        <v>0</v>
      </c>
    </row>
    <row r="27" spans="3:39" ht="12" customHeight="1">
      <c r="Q27" s="274"/>
      <c r="T27" s="9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07"/>
      <c r="AK27" s="7"/>
      <c r="AL27" s="7"/>
      <c r="AM27" s="7"/>
    </row>
    <row r="28" spans="3:39" ht="12" customHeight="1">
      <c r="C28" s="503" t="s">
        <v>24</v>
      </c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274"/>
      <c r="R28" s="6">
        <f>SUM(S28,T28,)</f>
        <v>103</v>
      </c>
      <c r="S28" s="4">
        <v>76</v>
      </c>
      <c r="T28" s="10">
        <v>27</v>
      </c>
      <c r="V28" s="704" t="s">
        <v>332</v>
      </c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704"/>
      <c r="AI28" s="704"/>
      <c r="AJ28" s="307"/>
      <c r="AK28" s="6">
        <f>SUM(AL28:AM28)</f>
        <v>3</v>
      </c>
      <c r="AL28" s="4">
        <v>1</v>
      </c>
      <c r="AM28" s="4">
        <v>2</v>
      </c>
    </row>
    <row r="29" spans="3:39" ht="12" customHeight="1">
      <c r="C29" s="705" t="s">
        <v>39</v>
      </c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306"/>
      <c r="R29" s="6">
        <f>SUM(S29,T29,)</f>
        <v>102</v>
      </c>
      <c r="S29" s="4">
        <v>46</v>
      </c>
      <c r="T29" s="10">
        <v>56</v>
      </c>
      <c r="V29" s="704" t="s">
        <v>334</v>
      </c>
      <c r="W29" s="704"/>
      <c r="X29" s="704"/>
      <c r="Y29" s="704"/>
      <c r="Z29" s="704"/>
      <c r="AA29" s="704"/>
      <c r="AB29" s="704"/>
      <c r="AC29" s="704"/>
      <c r="AD29" s="704"/>
      <c r="AE29" s="704"/>
      <c r="AF29" s="704"/>
      <c r="AG29" s="704"/>
      <c r="AH29" s="704"/>
      <c r="AI29" s="704"/>
      <c r="AJ29" s="307"/>
      <c r="AK29" s="6">
        <f>SUM(AL29:AM29)</f>
        <v>3</v>
      </c>
      <c r="AL29" s="4">
        <v>0</v>
      </c>
      <c r="AM29" s="4">
        <v>3</v>
      </c>
    </row>
    <row r="30" spans="3:39" ht="12" customHeight="1">
      <c r="C30" s="503" t="s">
        <v>26</v>
      </c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274"/>
      <c r="R30" s="6">
        <f>SUM(S30,T30,)</f>
        <v>89</v>
      </c>
      <c r="S30" s="4">
        <v>73</v>
      </c>
      <c r="T30" s="10">
        <v>16</v>
      </c>
      <c r="V30" s="704" t="s">
        <v>335</v>
      </c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704"/>
      <c r="AJ30" s="307"/>
      <c r="AK30" s="6">
        <f>SUM(AL30:AM30)</f>
        <v>3</v>
      </c>
      <c r="AL30" s="4">
        <v>2</v>
      </c>
      <c r="AM30" s="4">
        <v>1</v>
      </c>
    </row>
    <row r="31" spans="3:39" ht="12" customHeight="1">
      <c r="C31" s="705" t="s">
        <v>41</v>
      </c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  <c r="O31" s="705"/>
      <c r="P31" s="705"/>
      <c r="Q31" s="306"/>
      <c r="R31" s="6">
        <f>SUM(S31,T31,)</f>
        <v>80</v>
      </c>
      <c r="S31" s="4">
        <v>51</v>
      </c>
      <c r="T31" s="10">
        <v>29</v>
      </c>
      <c r="V31" s="503" t="s">
        <v>326</v>
      </c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307"/>
      <c r="AK31" s="6">
        <f>SUM(AL31:AM31)</f>
        <v>3</v>
      </c>
      <c r="AL31" s="4">
        <v>1</v>
      </c>
      <c r="AM31" s="4">
        <v>2</v>
      </c>
    </row>
    <row r="32" spans="3:39" ht="12" customHeight="1">
      <c r="C32" s="704" t="s">
        <v>25</v>
      </c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307"/>
      <c r="R32" s="6">
        <f>SUM(S32,T32,)</f>
        <v>74</v>
      </c>
      <c r="S32" s="4">
        <v>41</v>
      </c>
      <c r="T32" s="10">
        <v>33</v>
      </c>
      <c r="V32" s="503" t="s">
        <v>343</v>
      </c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3"/>
      <c r="AI32" s="503"/>
      <c r="AJ32" s="274"/>
      <c r="AK32" s="6">
        <f>SUM(AL32:AM32)</f>
        <v>3</v>
      </c>
      <c r="AL32" s="5">
        <v>2</v>
      </c>
      <c r="AM32" s="5">
        <v>1</v>
      </c>
    </row>
    <row r="33" spans="3:39" ht="12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07"/>
      <c r="R33" s="7"/>
      <c r="S33" s="7"/>
      <c r="T33" s="11"/>
      <c r="AJ33" s="274"/>
      <c r="AM33" s="13"/>
    </row>
    <row r="34" spans="3:39" ht="12" customHeight="1">
      <c r="C34" s="704" t="s">
        <v>27</v>
      </c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307"/>
      <c r="R34" s="6">
        <f>SUM(S34,T34,)</f>
        <v>72</v>
      </c>
      <c r="S34" s="4">
        <v>47</v>
      </c>
      <c r="T34" s="10">
        <v>25</v>
      </c>
      <c r="V34" s="704" t="s">
        <v>336</v>
      </c>
      <c r="W34" s="704"/>
      <c r="X34" s="704"/>
      <c r="Y34" s="704"/>
      <c r="Z34" s="704"/>
      <c r="AA34" s="704"/>
      <c r="AB34" s="704"/>
      <c r="AC34" s="704"/>
      <c r="AD34" s="704"/>
      <c r="AE34" s="704"/>
      <c r="AF34" s="704"/>
      <c r="AG34" s="704"/>
      <c r="AH34" s="704"/>
      <c r="AI34" s="704"/>
      <c r="AJ34" s="306"/>
      <c r="AK34" s="6">
        <f>SUM(AL34:AM34)</f>
        <v>2</v>
      </c>
      <c r="AL34" s="4">
        <v>1</v>
      </c>
      <c r="AM34" s="4">
        <v>1</v>
      </c>
    </row>
    <row r="35" spans="3:39" ht="12" customHeight="1">
      <c r="C35" s="704" t="s">
        <v>42</v>
      </c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307"/>
      <c r="R35" s="6">
        <f>SUM(S35,T35,)</f>
        <v>72</v>
      </c>
      <c r="S35" s="4">
        <v>46</v>
      </c>
      <c r="T35" s="10">
        <v>26</v>
      </c>
      <c r="V35" s="503" t="s">
        <v>329</v>
      </c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306"/>
      <c r="AK35" s="6">
        <f>SUM(AL35:AM35)</f>
        <v>2</v>
      </c>
      <c r="AL35" s="4">
        <v>2</v>
      </c>
      <c r="AM35" s="4">
        <v>0</v>
      </c>
    </row>
    <row r="36" spans="3:39" ht="12" customHeight="1">
      <c r="C36" s="704" t="s">
        <v>29</v>
      </c>
      <c r="D36" s="704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307"/>
      <c r="R36" s="6">
        <f>SUM(S36,T36,)</f>
        <v>55</v>
      </c>
      <c r="S36" s="4">
        <v>15</v>
      </c>
      <c r="T36" s="10">
        <v>40</v>
      </c>
      <c r="V36" s="705" t="s">
        <v>337</v>
      </c>
      <c r="W36" s="705"/>
      <c r="X36" s="705"/>
      <c r="Y36" s="705"/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306"/>
      <c r="AK36" s="6">
        <f>SUM(AL36:AM36)</f>
        <v>2</v>
      </c>
      <c r="AL36" s="4">
        <v>2</v>
      </c>
      <c r="AM36" s="4">
        <v>0</v>
      </c>
    </row>
    <row r="37" spans="3:39" ht="12" customHeight="1">
      <c r="C37" s="704" t="s">
        <v>33</v>
      </c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307"/>
      <c r="R37" s="6">
        <f>SUM(S37,T37,)</f>
        <v>53</v>
      </c>
      <c r="S37" s="4">
        <v>29</v>
      </c>
      <c r="T37" s="10">
        <v>24</v>
      </c>
      <c r="V37" s="704" t="s">
        <v>351</v>
      </c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274"/>
      <c r="AK37" s="6">
        <f>SUM(AL37:AM37)</f>
        <v>2</v>
      </c>
      <c r="AL37" s="4">
        <v>1</v>
      </c>
      <c r="AM37" s="4">
        <v>1</v>
      </c>
    </row>
    <row r="38" spans="3:39" ht="12" customHeight="1">
      <c r="C38" s="704" t="s">
        <v>28</v>
      </c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307"/>
      <c r="R38" s="6">
        <f>SUM(S38,T38,)</f>
        <v>46</v>
      </c>
      <c r="S38" s="4">
        <v>28</v>
      </c>
      <c r="T38" s="10">
        <v>18</v>
      </c>
      <c r="V38" s="705" t="s">
        <v>330</v>
      </c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274"/>
      <c r="AK38" s="6">
        <f>SUM(AL38:AM38)</f>
        <v>2</v>
      </c>
      <c r="AL38" s="4">
        <v>1</v>
      </c>
      <c r="AM38" s="4">
        <v>1</v>
      </c>
    </row>
    <row r="39" spans="3:39" ht="12" customHeight="1">
      <c r="Q39" s="274"/>
      <c r="T39" s="9"/>
      <c r="AJ39" s="274"/>
      <c r="AM39" s="13"/>
    </row>
    <row r="40" spans="3:39" ht="12" customHeight="1">
      <c r="C40" s="503" t="s">
        <v>306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274"/>
      <c r="R40" s="6">
        <f>SUM(S40,T40,)</f>
        <v>44</v>
      </c>
      <c r="S40" s="4">
        <v>25</v>
      </c>
      <c r="T40" s="10">
        <v>19</v>
      </c>
      <c r="V40" s="503" t="s">
        <v>340</v>
      </c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274"/>
      <c r="AK40" s="6">
        <f>SUM(AL40:AM40)</f>
        <v>2</v>
      </c>
      <c r="AL40" s="4">
        <v>2</v>
      </c>
      <c r="AM40" s="4">
        <v>0</v>
      </c>
    </row>
    <row r="41" spans="3:39" ht="12" customHeight="1">
      <c r="C41" s="705" t="s">
        <v>303</v>
      </c>
      <c r="D41" s="705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306"/>
      <c r="R41" s="6">
        <f>SUM(S41,T41,)</f>
        <v>40</v>
      </c>
      <c r="S41" s="4">
        <v>24</v>
      </c>
      <c r="T41" s="10">
        <v>16</v>
      </c>
      <c r="V41" s="503" t="s">
        <v>341</v>
      </c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274"/>
      <c r="AK41" s="6">
        <f>SUM(AL41:AM41)</f>
        <v>2</v>
      </c>
      <c r="AL41" s="4">
        <v>0</v>
      </c>
      <c r="AM41" s="4">
        <v>2</v>
      </c>
    </row>
    <row r="42" spans="3:39" ht="12" customHeight="1">
      <c r="C42" s="503" t="s">
        <v>304</v>
      </c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274"/>
      <c r="R42" s="6">
        <f>SUM(S42,T42,)</f>
        <v>39</v>
      </c>
      <c r="S42" s="4">
        <v>33</v>
      </c>
      <c r="T42" s="10">
        <v>6</v>
      </c>
      <c r="V42" s="503" t="s">
        <v>54</v>
      </c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274"/>
      <c r="AK42" s="6">
        <f>SUM(AL42:AM42)</f>
        <v>2</v>
      </c>
      <c r="AL42" s="4">
        <v>2</v>
      </c>
      <c r="AM42" s="4">
        <v>0</v>
      </c>
    </row>
    <row r="43" spans="3:39" ht="12" customHeight="1">
      <c r="C43" s="705" t="s">
        <v>44</v>
      </c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306"/>
      <c r="R43" s="6">
        <f>SUM(S43,T43,)</f>
        <v>39</v>
      </c>
      <c r="S43" s="4">
        <v>28</v>
      </c>
      <c r="T43" s="10">
        <v>11</v>
      </c>
      <c r="V43" s="503" t="s">
        <v>342</v>
      </c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274"/>
      <c r="AK43" s="6">
        <f>SUM(AL43:AM43)</f>
        <v>2</v>
      </c>
      <c r="AL43" s="4">
        <v>2</v>
      </c>
      <c r="AM43" s="4">
        <v>0</v>
      </c>
    </row>
    <row r="44" spans="3:39" ht="12" customHeight="1">
      <c r="C44" s="503" t="s">
        <v>32</v>
      </c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274"/>
      <c r="R44" s="6">
        <f>SUM(S44,T44,)</f>
        <v>38</v>
      </c>
      <c r="S44" s="4">
        <v>33</v>
      </c>
      <c r="T44" s="10">
        <v>5</v>
      </c>
      <c r="V44" s="503" t="s">
        <v>344</v>
      </c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274"/>
      <c r="AK44" s="6">
        <f>SUM(AL44:AM44)</f>
        <v>1</v>
      </c>
      <c r="AL44" s="4">
        <v>1</v>
      </c>
      <c r="AM44" s="4">
        <v>0</v>
      </c>
    </row>
    <row r="45" spans="3:39" ht="12" customHeight="1">
      <c r="Q45" s="274"/>
      <c r="T45" s="9"/>
      <c r="AJ45" s="274"/>
      <c r="AM45" s="13"/>
    </row>
    <row r="46" spans="3:39" ht="12" customHeight="1">
      <c r="C46" s="503" t="s">
        <v>45</v>
      </c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274"/>
      <c r="R46" s="6">
        <f>SUM(S46,T46,)</f>
        <v>36</v>
      </c>
      <c r="S46" s="4">
        <v>10</v>
      </c>
      <c r="T46" s="10">
        <v>26</v>
      </c>
      <c r="V46" s="705" t="s">
        <v>345</v>
      </c>
      <c r="W46" s="705"/>
      <c r="X46" s="705"/>
      <c r="Y46" s="705"/>
      <c r="Z46" s="705"/>
      <c r="AA46" s="705"/>
      <c r="AB46" s="705"/>
      <c r="AC46" s="705"/>
      <c r="AD46" s="705"/>
      <c r="AE46" s="705"/>
      <c r="AF46" s="705"/>
      <c r="AG46" s="705"/>
      <c r="AH46" s="705"/>
      <c r="AI46" s="705"/>
      <c r="AJ46" s="306"/>
      <c r="AK46" s="6">
        <f>SUM(AL46:AM46)</f>
        <v>1</v>
      </c>
      <c r="AL46" s="4">
        <v>1</v>
      </c>
      <c r="AM46" s="4">
        <v>0</v>
      </c>
    </row>
    <row r="47" spans="3:39" ht="12" customHeight="1">
      <c r="C47" s="704" t="s">
        <v>43</v>
      </c>
      <c r="D47" s="704"/>
      <c r="E47" s="704"/>
      <c r="F47" s="704"/>
      <c r="G47" s="704"/>
      <c r="H47" s="704"/>
      <c r="I47" s="704"/>
      <c r="J47" s="704"/>
      <c r="K47" s="704"/>
      <c r="L47" s="704"/>
      <c r="M47" s="704"/>
      <c r="N47" s="704"/>
      <c r="O47" s="704"/>
      <c r="P47" s="704"/>
      <c r="Q47" s="274"/>
      <c r="R47" s="6">
        <f>SUM(S47,T47,)</f>
        <v>36</v>
      </c>
      <c r="S47" s="4">
        <v>35</v>
      </c>
      <c r="T47" s="10">
        <v>1</v>
      </c>
      <c r="V47" s="705" t="s">
        <v>346</v>
      </c>
      <c r="W47" s="705"/>
      <c r="X47" s="705"/>
      <c r="Y47" s="705"/>
      <c r="Z47" s="705"/>
      <c r="AA47" s="705"/>
      <c r="AB47" s="705"/>
      <c r="AC47" s="705"/>
      <c r="AD47" s="705"/>
      <c r="AE47" s="705"/>
      <c r="AF47" s="705"/>
      <c r="AG47" s="705"/>
      <c r="AH47" s="705"/>
      <c r="AI47" s="705"/>
      <c r="AJ47" s="306"/>
      <c r="AK47" s="6">
        <f>SUM(AL47:AM47)</f>
        <v>1</v>
      </c>
      <c r="AL47" s="4">
        <v>0</v>
      </c>
      <c r="AM47" s="4">
        <v>1</v>
      </c>
    </row>
    <row r="48" spans="3:39" ht="12" customHeight="1">
      <c r="C48" s="503" t="s">
        <v>30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274"/>
      <c r="R48" s="6">
        <f>SUM(S48,T48,)</f>
        <v>33</v>
      </c>
      <c r="S48" s="4">
        <v>32</v>
      </c>
      <c r="T48" s="10">
        <v>1</v>
      </c>
      <c r="V48" s="704" t="s">
        <v>347</v>
      </c>
      <c r="W48" s="704"/>
      <c r="X48" s="704"/>
      <c r="Y48" s="704"/>
      <c r="Z48" s="704"/>
      <c r="AA48" s="704"/>
      <c r="AB48" s="704"/>
      <c r="AC48" s="704"/>
      <c r="AD48" s="704"/>
      <c r="AE48" s="704"/>
      <c r="AF48" s="704"/>
      <c r="AG48" s="704"/>
      <c r="AH48" s="704"/>
      <c r="AI48" s="704"/>
      <c r="AJ48" s="306"/>
      <c r="AK48" s="6">
        <f>SUM(AL48:AM48)</f>
        <v>1</v>
      </c>
      <c r="AL48" s="4">
        <v>0</v>
      </c>
      <c r="AM48" s="4">
        <v>1</v>
      </c>
    </row>
    <row r="49" spans="3:39" ht="12" customHeight="1">
      <c r="C49" s="503" t="s">
        <v>305</v>
      </c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274"/>
      <c r="R49" s="6">
        <f>SUM(S49,T49,)</f>
        <v>32</v>
      </c>
      <c r="S49" s="4">
        <v>22</v>
      </c>
      <c r="T49" s="10">
        <v>10</v>
      </c>
      <c r="V49" s="704" t="s">
        <v>348</v>
      </c>
      <c r="W49" s="704"/>
      <c r="X49" s="704"/>
      <c r="Y49" s="704"/>
      <c r="Z49" s="704"/>
      <c r="AA49" s="704"/>
      <c r="AB49" s="704"/>
      <c r="AC49" s="704"/>
      <c r="AD49" s="704"/>
      <c r="AE49" s="704"/>
      <c r="AF49" s="704"/>
      <c r="AG49" s="704"/>
      <c r="AH49" s="704"/>
      <c r="AI49" s="704"/>
      <c r="AJ49" s="307"/>
      <c r="AK49" s="6">
        <f>SUM(AL49:AM49)</f>
        <v>1</v>
      </c>
      <c r="AL49" s="4">
        <v>0</v>
      </c>
      <c r="AM49" s="4">
        <v>1</v>
      </c>
    </row>
    <row r="50" spans="3:39" ht="12" customHeight="1">
      <c r="C50" s="503" t="s">
        <v>34</v>
      </c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274"/>
      <c r="R50" s="6">
        <f>SUM(S50,T50,)</f>
        <v>29</v>
      </c>
      <c r="S50" s="4">
        <v>26</v>
      </c>
      <c r="T50" s="10">
        <v>3</v>
      </c>
      <c r="V50" s="704" t="s">
        <v>349</v>
      </c>
      <c r="W50" s="704"/>
      <c r="X50" s="704"/>
      <c r="Y50" s="704"/>
      <c r="Z50" s="704"/>
      <c r="AA50" s="704"/>
      <c r="AB50" s="704"/>
      <c r="AC50" s="704"/>
      <c r="AD50" s="704"/>
      <c r="AE50" s="704"/>
      <c r="AF50" s="704"/>
      <c r="AG50" s="704"/>
      <c r="AH50" s="704"/>
      <c r="AI50" s="704"/>
      <c r="AJ50" s="307"/>
      <c r="AK50" s="6">
        <f>SUM(AL50:AM50)</f>
        <v>1</v>
      </c>
      <c r="AL50" s="4">
        <v>1</v>
      </c>
      <c r="AM50" s="4">
        <v>0</v>
      </c>
    </row>
    <row r="51" spans="3:39" ht="12" customHeight="1">
      <c r="Q51" s="274"/>
      <c r="T51" s="9"/>
      <c r="AJ51" s="274"/>
    </row>
    <row r="52" spans="3:39" ht="12" customHeight="1">
      <c r="C52" s="705" t="s">
        <v>302</v>
      </c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306"/>
      <c r="R52" s="6">
        <f>SUM(S52,T52,)</f>
        <v>29</v>
      </c>
      <c r="S52" s="4">
        <v>24</v>
      </c>
      <c r="T52" s="10">
        <v>5</v>
      </c>
      <c r="V52" s="704" t="s">
        <v>350</v>
      </c>
      <c r="W52" s="704"/>
      <c r="X52" s="704"/>
      <c r="Y52" s="704"/>
      <c r="Z52" s="704"/>
      <c r="AA52" s="704"/>
      <c r="AB52" s="704"/>
      <c r="AC52" s="704"/>
      <c r="AD52" s="704"/>
      <c r="AE52" s="704"/>
      <c r="AF52" s="704"/>
      <c r="AG52" s="704"/>
      <c r="AH52" s="704"/>
      <c r="AI52" s="704"/>
      <c r="AJ52" s="274"/>
      <c r="AK52" s="6">
        <f t="shared" ref="AK52:AK71" si="1">SUM(AL52:AM52)</f>
        <v>1</v>
      </c>
      <c r="AL52" s="4">
        <v>1</v>
      </c>
      <c r="AM52" s="4">
        <v>0</v>
      </c>
    </row>
    <row r="53" spans="3:39" ht="12" customHeight="1">
      <c r="C53" s="705" t="s">
        <v>46</v>
      </c>
      <c r="D53" s="705"/>
      <c r="E53" s="705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306"/>
      <c r="R53" s="6">
        <f>SUM(S53,T53,)</f>
        <v>25</v>
      </c>
      <c r="S53" s="4">
        <v>21</v>
      </c>
      <c r="T53" s="10">
        <v>4</v>
      </c>
      <c r="V53" s="705" t="s">
        <v>338</v>
      </c>
      <c r="W53" s="705"/>
      <c r="X53" s="705"/>
      <c r="Y53" s="705"/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274"/>
      <c r="AK53" s="6">
        <f t="shared" si="1"/>
        <v>1</v>
      </c>
      <c r="AL53" s="4">
        <v>1</v>
      </c>
      <c r="AM53" s="4">
        <v>0</v>
      </c>
    </row>
    <row r="54" spans="3:39" ht="12" customHeight="1">
      <c r="C54" s="705" t="s">
        <v>47</v>
      </c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306"/>
      <c r="R54" s="6">
        <f>SUM(S54,T54,)</f>
        <v>22</v>
      </c>
      <c r="S54" s="4">
        <v>18</v>
      </c>
      <c r="T54" s="10">
        <v>4</v>
      </c>
      <c r="V54" s="704" t="s">
        <v>517</v>
      </c>
      <c r="W54" s="704"/>
      <c r="X54" s="704"/>
      <c r="Y54" s="704"/>
      <c r="Z54" s="704"/>
      <c r="AA54" s="704"/>
      <c r="AB54" s="704"/>
      <c r="AC54" s="704"/>
      <c r="AD54" s="704"/>
      <c r="AE54" s="704"/>
      <c r="AF54" s="704"/>
      <c r="AG54" s="704"/>
      <c r="AH54" s="704"/>
      <c r="AI54" s="704"/>
      <c r="AJ54" s="274"/>
      <c r="AK54" s="6">
        <f t="shared" si="1"/>
        <v>1</v>
      </c>
      <c r="AL54" s="4">
        <v>0</v>
      </c>
      <c r="AM54" s="4">
        <v>1</v>
      </c>
    </row>
    <row r="55" spans="3:39" ht="12" customHeight="1">
      <c r="C55" s="705" t="s">
        <v>31</v>
      </c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306"/>
      <c r="R55" s="6">
        <f>SUM(S55,T55,)</f>
        <v>20</v>
      </c>
      <c r="S55" s="4">
        <v>6</v>
      </c>
      <c r="T55" s="10">
        <v>14</v>
      </c>
      <c r="V55" s="704" t="s">
        <v>516</v>
      </c>
      <c r="W55" s="704"/>
      <c r="X55" s="704"/>
      <c r="Y55" s="704"/>
      <c r="Z55" s="704"/>
      <c r="AA55" s="704"/>
      <c r="AB55" s="704"/>
      <c r="AC55" s="704"/>
      <c r="AD55" s="704"/>
      <c r="AE55" s="704"/>
      <c r="AF55" s="704"/>
      <c r="AG55" s="704"/>
      <c r="AH55" s="704"/>
      <c r="AI55" s="704"/>
      <c r="AJ55" s="274"/>
      <c r="AK55" s="6">
        <f t="shared" si="1"/>
        <v>1</v>
      </c>
      <c r="AL55" s="4">
        <v>1</v>
      </c>
      <c r="AM55" s="4">
        <v>0</v>
      </c>
    </row>
    <row r="56" spans="3:39" ht="12" customHeight="1">
      <c r="C56" s="704" t="s">
        <v>48</v>
      </c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307"/>
      <c r="R56" s="6">
        <f>SUM(S56,T56,)</f>
        <v>17</v>
      </c>
      <c r="S56" s="4">
        <v>5</v>
      </c>
      <c r="T56" s="10">
        <v>12</v>
      </c>
      <c r="V56" s="705" t="s">
        <v>339</v>
      </c>
      <c r="W56" s="705"/>
      <c r="X56" s="705"/>
      <c r="Y56" s="705"/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274"/>
      <c r="AK56" s="6">
        <f t="shared" si="1"/>
        <v>1</v>
      </c>
      <c r="AL56" s="4">
        <v>1</v>
      </c>
      <c r="AM56" s="4">
        <v>0</v>
      </c>
    </row>
    <row r="57" spans="3:39" ht="12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307"/>
      <c r="R57" s="7"/>
      <c r="S57" s="7"/>
      <c r="T57" s="11"/>
      <c r="V57" s="705"/>
      <c r="W57" s="705"/>
      <c r="X57" s="705"/>
      <c r="Y57" s="705"/>
      <c r="Z57" s="705"/>
      <c r="AA57" s="705"/>
      <c r="AB57" s="705"/>
      <c r="AC57" s="705"/>
      <c r="AD57" s="705"/>
      <c r="AE57" s="705"/>
      <c r="AF57" s="705"/>
      <c r="AG57" s="705"/>
      <c r="AH57" s="705"/>
      <c r="AI57" s="705"/>
      <c r="AJ57" s="306"/>
      <c r="AK57" s="6"/>
      <c r="AL57" s="4"/>
      <c r="AM57" s="4"/>
    </row>
    <row r="58" spans="3:39" ht="12" customHeight="1">
      <c r="C58" s="704" t="s">
        <v>35</v>
      </c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307"/>
      <c r="R58" s="6">
        <f>SUM(S58,T58,)</f>
        <v>15</v>
      </c>
      <c r="S58" s="4">
        <v>10</v>
      </c>
      <c r="T58" s="10">
        <v>5</v>
      </c>
      <c r="V58" s="704" t="s">
        <v>352</v>
      </c>
      <c r="W58" s="704"/>
      <c r="X58" s="704"/>
      <c r="Y58" s="704"/>
      <c r="Z58" s="704"/>
      <c r="AA58" s="704"/>
      <c r="AB58" s="704"/>
      <c r="AC58" s="704"/>
      <c r="AD58" s="704"/>
      <c r="AE58" s="704"/>
      <c r="AF58" s="704"/>
      <c r="AG58" s="704"/>
      <c r="AH58" s="704"/>
      <c r="AI58" s="704"/>
      <c r="AJ58" s="274"/>
      <c r="AK58" s="6">
        <f t="shared" si="1"/>
        <v>1</v>
      </c>
      <c r="AL58" s="4">
        <v>1</v>
      </c>
      <c r="AM58" s="4">
        <v>0</v>
      </c>
    </row>
    <row r="59" spans="3:39" ht="12" customHeight="1">
      <c r="C59" s="503" t="s">
        <v>324</v>
      </c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274"/>
      <c r="R59" s="6">
        <f>SUM(S59,T59,)</f>
        <v>14</v>
      </c>
      <c r="S59" s="4">
        <v>9</v>
      </c>
      <c r="T59" s="10">
        <v>5</v>
      </c>
      <c r="V59" s="704" t="s">
        <v>57</v>
      </c>
      <c r="W59" s="704"/>
      <c r="X59" s="704"/>
      <c r="Y59" s="704"/>
      <c r="Z59" s="704"/>
      <c r="AA59" s="704"/>
      <c r="AB59" s="704"/>
      <c r="AC59" s="704"/>
      <c r="AD59" s="704"/>
      <c r="AE59" s="704"/>
      <c r="AF59" s="704"/>
      <c r="AG59" s="704"/>
      <c r="AH59" s="704"/>
      <c r="AI59" s="704"/>
      <c r="AJ59" s="274"/>
      <c r="AK59" s="6">
        <f t="shared" si="1"/>
        <v>1</v>
      </c>
      <c r="AL59" s="4">
        <v>1</v>
      </c>
      <c r="AM59" s="4">
        <v>0</v>
      </c>
    </row>
    <row r="60" spans="3:39" ht="12" customHeight="1">
      <c r="C60" s="705" t="s">
        <v>312</v>
      </c>
      <c r="D60" s="705"/>
      <c r="E60" s="705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705"/>
      <c r="Q60" s="306"/>
      <c r="R60" s="6">
        <f>SUM(S60,T60,)</f>
        <v>11</v>
      </c>
      <c r="S60" s="4">
        <v>9</v>
      </c>
      <c r="T60" s="10">
        <v>2</v>
      </c>
      <c r="V60" s="704" t="s">
        <v>353</v>
      </c>
      <c r="W60" s="704"/>
      <c r="X60" s="704"/>
      <c r="Y60" s="704"/>
      <c r="Z60" s="704"/>
      <c r="AA60" s="704"/>
      <c r="AB60" s="704"/>
      <c r="AC60" s="704"/>
      <c r="AD60" s="704"/>
      <c r="AE60" s="704"/>
      <c r="AF60" s="704"/>
      <c r="AG60" s="704"/>
      <c r="AH60" s="704"/>
      <c r="AI60" s="704"/>
      <c r="AJ60" s="274"/>
      <c r="AK60" s="6">
        <f t="shared" si="1"/>
        <v>1</v>
      </c>
      <c r="AL60" s="4">
        <v>1</v>
      </c>
      <c r="AM60" s="4">
        <v>0</v>
      </c>
    </row>
    <row r="61" spans="3:39" ht="12" customHeight="1">
      <c r="C61" s="704" t="s">
        <v>308</v>
      </c>
      <c r="D61" s="704"/>
      <c r="E61" s="704"/>
      <c r="F61" s="704"/>
      <c r="G61" s="704"/>
      <c r="H61" s="704"/>
      <c r="I61" s="704"/>
      <c r="J61" s="704"/>
      <c r="K61" s="704"/>
      <c r="L61" s="704"/>
      <c r="M61" s="704"/>
      <c r="N61" s="704"/>
      <c r="O61" s="704"/>
      <c r="P61" s="704"/>
      <c r="Q61" s="307"/>
      <c r="R61" s="6">
        <f>SUM(S61,T61,)</f>
        <v>10</v>
      </c>
      <c r="S61" s="4">
        <v>2</v>
      </c>
      <c r="T61" s="10">
        <v>8</v>
      </c>
      <c r="V61" s="704" t="s">
        <v>354</v>
      </c>
      <c r="W61" s="704"/>
      <c r="X61" s="704"/>
      <c r="Y61" s="704"/>
      <c r="Z61" s="704"/>
      <c r="AA61" s="704"/>
      <c r="AB61" s="704"/>
      <c r="AC61" s="704"/>
      <c r="AD61" s="704"/>
      <c r="AE61" s="704"/>
      <c r="AF61" s="704"/>
      <c r="AG61" s="704"/>
      <c r="AH61" s="704"/>
      <c r="AI61" s="704"/>
      <c r="AJ61" s="274"/>
      <c r="AK61" s="6">
        <f t="shared" si="1"/>
        <v>1</v>
      </c>
      <c r="AL61" s="4">
        <v>0</v>
      </c>
      <c r="AM61" s="4">
        <v>1</v>
      </c>
    </row>
    <row r="62" spans="3:39" ht="12" customHeight="1">
      <c r="C62" s="704" t="s">
        <v>49</v>
      </c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307"/>
      <c r="R62" s="6">
        <f>SUM(S62,T62,)</f>
        <v>9</v>
      </c>
      <c r="S62" s="4">
        <v>4</v>
      </c>
      <c r="T62" s="10">
        <v>5</v>
      </c>
      <c r="V62" s="704" t="s">
        <v>355</v>
      </c>
      <c r="W62" s="704"/>
      <c r="X62" s="704"/>
      <c r="Y62" s="704"/>
      <c r="Z62" s="704"/>
      <c r="AA62" s="704"/>
      <c r="AB62" s="704"/>
      <c r="AC62" s="704"/>
      <c r="AD62" s="704"/>
      <c r="AE62" s="704"/>
      <c r="AF62" s="704"/>
      <c r="AG62" s="704"/>
      <c r="AH62" s="704"/>
      <c r="AI62" s="704"/>
      <c r="AJ62" s="274"/>
      <c r="AK62" s="6">
        <f t="shared" si="1"/>
        <v>1</v>
      </c>
      <c r="AL62" s="4">
        <v>1</v>
      </c>
      <c r="AM62" s="4">
        <v>0</v>
      </c>
    </row>
    <row r="63" spans="3:39" ht="12" customHeight="1">
      <c r="Q63" s="274"/>
      <c r="T63" s="9"/>
      <c r="V63" s="704"/>
      <c r="W63" s="704"/>
      <c r="X63" s="704"/>
      <c r="Y63" s="704"/>
      <c r="Z63" s="704"/>
      <c r="AA63" s="704"/>
      <c r="AB63" s="704"/>
      <c r="AC63" s="704"/>
      <c r="AD63" s="704"/>
      <c r="AE63" s="704"/>
      <c r="AF63" s="704"/>
      <c r="AG63" s="704"/>
      <c r="AH63" s="704"/>
      <c r="AI63" s="704"/>
      <c r="AJ63" s="307"/>
      <c r="AK63" s="6"/>
      <c r="AL63" s="4"/>
      <c r="AM63" s="4"/>
    </row>
    <row r="64" spans="3:39" ht="12" customHeight="1">
      <c r="C64" s="704" t="s">
        <v>309</v>
      </c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4"/>
      <c r="Q64" s="307"/>
      <c r="R64" s="6">
        <f>SUM(S64,T64,)</f>
        <v>9</v>
      </c>
      <c r="S64" s="4">
        <v>6</v>
      </c>
      <c r="T64" s="10">
        <v>3</v>
      </c>
      <c r="V64" s="704" t="s">
        <v>356</v>
      </c>
      <c r="W64" s="704"/>
      <c r="X64" s="704"/>
      <c r="Y64" s="704"/>
      <c r="Z64" s="704"/>
      <c r="AA64" s="704"/>
      <c r="AB64" s="704"/>
      <c r="AC64" s="704"/>
      <c r="AD64" s="704"/>
      <c r="AE64" s="704"/>
      <c r="AF64" s="704"/>
      <c r="AG64" s="704"/>
      <c r="AH64" s="704"/>
      <c r="AI64" s="704"/>
      <c r="AJ64" s="274"/>
      <c r="AK64" s="6">
        <f t="shared" si="1"/>
        <v>1</v>
      </c>
      <c r="AL64" s="5">
        <v>1</v>
      </c>
      <c r="AM64" s="5">
        <v>0</v>
      </c>
    </row>
    <row r="65" spans="2:39" ht="12" customHeight="1">
      <c r="C65" s="704" t="s">
        <v>307</v>
      </c>
      <c r="D65" s="704"/>
      <c r="E65" s="704"/>
      <c r="F65" s="704"/>
      <c r="G65" s="704"/>
      <c r="H65" s="704"/>
      <c r="I65" s="704"/>
      <c r="J65" s="704"/>
      <c r="K65" s="704"/>
      <c r="L65" s="704"/>
      <c r="M65" s="704"/>
      <c r="N65" s="704"/>
      <c r="O65" s="704"/>
      <c r="P65" s="704"/>
      <c r="Q65" s="307"/>
      <c r="R65" s="6">
        <f>SUM(S65,T65,)</f>
        <v>8</v>
      </c>
      <c r="S65" s="4">
        <v>8</v>
      </c>
      <c r="T65" s="10">
        <v>0</v>
      </c>
      <c r="V65" s="704" t="s">
        <v>357</v>
      </c>
      <c r="W65" s="704"/>
      <c r="X65" s="704"/>
      <c r="Y65" s="704"/>
      <c r="Z65" s="704"/>
      <c r="AA65" s="704"/>
      <c r="AB65" s="704"/>
      <c r="AC65" s="704"/>
      <c r="AD65" s="704"/>
      <c r="AE65" s="704"/>
      <c r="AF65" s="704"/>
      <c r="AG65" s="704"/>
      <c r="AH65" s="704"/>
      <c r="AI65" s="704"/>
      <c r="AJ65" s="274"/>
      <c r="AK65" s="6">
        <f t="shared" si="1"/>
        <v>1</v>
      </c>
      <c r="AL65" s="5">
        <v>1</v>
      </c>
      <c r="AM65" s="5">
        <v>0</v>
      </c>
    </row>
    <row r="66" spans="2:39" ht="12" customHeight="1">
      <c r="C66" s="704" t="s">
        <v>50</v>
      </c>
      <c r="D66" s="704"/>
      <c r="E66" s="704"/>
      <c r="F66" s="704"/>
      <c r="G66" s="704"/>
      <c r="H66" s="704"/>
      <c r="I66" s="704"/>
      <c r="J66" s="704"/>
      <c r="K66" s="704"/>
      <c r="L66" s="704"/>
      <c r="M66" s="704"/>
      <c r="N66" s="704"/>
      <c r="O66" s="704"/>
      <c r="P66" s="704"/>
      <c r="Q66" s="307"/>
      <c r="R66" s="6">
        <f>SUM(S66,T66,)</f>
        <v>8</v>
      </c>
      <c r="S66" s="4">
        <v>4</v>
      </c>
      <c r="T66" s="10">
        <v>4</v>
      </c>
      <c r="V66" s="704" t="s">
        <v>514</v>
      </c>
      <c r="W66" s="704"/>
      <c r="X66" s="704"/>
      <c r="Y66" s="704"/>
      <c r="Z66" s="704"/>
      <c r="AA66" s="704"/>
      <c r="AB66" s="704"/>
      <c r="AC66" s="704"/>
      <c r="AD66" s="704"/>
      <c r="AE66" s="704"/>
      <c r="AF66" s="704"/>
      <c r="AG66" s="704"/>
      <c r="AH66" s="704"/>
      <c r="AI66" s="704"/>
      <c r="AJ66" s="274"/>
      <c r="AK66" s="6">
        <f t="shared" si="1"/>
        <v>1</v>
      </c>
      <c r="AL66" s="4">
        <v>0</v>
      </c>
      <c r="AM66" s="4">
        <v>1</v>
      </c>
    </row>
    <row r="67" spans="2:39" ht="12" customHeight="1">
      <c r="C67" s="704" t="s">
        <v>310</v>
      </c>
      <c r="D67" s="704"/>
      <c r="E67" s="704"/>
      <c r="F67" s="704"/>
      <c r="G67" s="704"/>
      <c r="H67" s="704"/>
      <c r="I67" s="704"/>
      <c r="J67" s="704"/>
      <c r="K67" s="704"/>
      <c r="L67" s="704"/>
      <c r="M67" s="704"/>
      <c r="N67" s="704"/>
      <c r="O67" s="704"/>
      <c r="P67" s="704"/>
      <c r="Q67" s="274"/>
      <c r="R67" s="6">
        <f>SUM(S67,T67,)</f>
        <v>8</v>
      </c>
      <c r="S67" s="4">
        <v>0</v>
      </c>
      <c r="T67" s="10">
        <v>8</v>
      </c>
      <c r="V67" s="704" t="s">
        <v>359</v>
      </c>
      <c r="W67" s="704"/>
      <c r="X67" s="704"/>
      <c r="Y67" s="704"/>
      <c r="Z67" s="704"/>
      <c r="AA67" s="704"/>
      <c r="AB67" s="704"/>
      <c r="AC67" s="704"/>
      <c r="AD67" s="704"/>
      <c r="AE67" s="704"/>
      <c r="AF67" s="704"/>
      <c r="AG67" s="704"/>
      <c r="AH67" s="704"/>
      <c r="AI67" s="704"/>
      <c r="AJ67" s="274"/>
      <c r="AK67" s="6">
        <f t="shared" si="1"/>
        <v>1</v>
      </c>
      <c r="AL67" s="4">
        <v>1</v>
      </c>
      <c r="AM67" s="4">
        <v>0</v>
      </c>
    </row>
    <row r="68" spans="2:39" ht="12" customHeight="1">
      <c r="C68" s="704" t="s">
        <v>315</v>
      </c>
      <c r="D68" s="704"/>
      <c r="E68" s="704"/>
      <c r="F68" s="704"/>
      <c r="G68" s="704"/>
      <c r="H68" s="704"/>
      <c r="I68" s="704"/>
      <c r="J68" s="704"/>
      <c r="K68" s="704"/>
      <c r="L68" s="704"/>
      <c r="M68" s="704"/>
      <c r="N68" s="704"/>
      <c r="O68" s="704"/>
      <c r="P68" s="704"/>
      <c r="Q68" s="307"/>
      <c r="R68" s="6">
        <f>SUM(S68,T68,)</f>
        <v>7</v>
      </c>
      <c r="S68" s="4">
        <v>6</v>
      </c>
      <c r="T68" s="10">
        <v>1</v>
      </c>
      <c r="V68" s="503" t="s">
        <v>56</v>
      </c>
      <c r="W68" s="503"/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274"/>
      <c r="AK68" s="6">
        <f t="shared" si="1"/>
        <v>1</v>
      </c>
      <c r="AL68" s="4">
        <v>0</v>
      </c>
      <c r="AM68" s="4">
        <v>1</v>
      </c>
    </row>
    <row r="69" spans="2:39" ht="12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307"/>
      <c r="R69" s="7"/>
      <c r="S69" s="7"/>
      <c r="T69" s="11"/>
      <c r="V69" s="503"/>
      <c r="W69" s="503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274"/>
      <c r="AK69" s="6"/>
      <c r="AL69" s="4"/>
      <c r="AM69" s="4"/>
    </row>
    <row r="70" spans="2:39" ht="12" customHeight="1">
      <c r="C70" s="705" t="s">
        <v>313</v>
      </c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306"/>
      <c r="R70" s="6">
        <f>SUM(S70,T70,)</f>
        <v>6</v>
      </c>
      <c r="S70" s="4">
        <v>5</v>
      </c>
      <c r="T70" s="10">
        <v>1</v>
      </c>
      <c r="V70" s="704" t="s">
        <v>519</v>
      </c>
      <c r="W70" s="704"/>
      <c r="X70" s="704"/>
      <c r="Y70" s="704"/>
      <c r="Z70" s="704"/>
      <c r="AA70" s="704"/>
      <c r="AB70" s="704"/>
      <c r="AC70" s="704"/>
      <c r="AD70" s="704"/>
      <c r="AE70" s="704"/>
      <c r="AF70" s="704"/>
      <c r="AG70" s="704"/>
      <c r="AH70" s="704"/>
      <c r="AI70" s="704"/>
      <c r="AJ70" s="274"/>
      <c r="AK70" s="6">
        <f t="shared" si="1"/>
        <v>1</v>
      </c>
      <c r="AL70" s="4">
        <v>1</v>
      </c>
      <c r="AM70" s="4">
        <v>0</v>
      </c>
    </row>
    <row r="71" spans="2:39" ht="12" customHeight="1">
      <c r="C71" s="704" t="s">
        <v>55</v>
      </c>
      <c r="D71" s="704"/>
      <c r="E71" s="704"/>
      <c r="F71" s="704"/>
      <c r="G71" s="704"/>
      <c r="H71" s="704"/>
      <c r="I71" s="704"/>
      <c r="J71" s="704"/>
      <c r="K71" s="704"/>
      <c r="L71" s="704"/>
      <c r="M71" s="704"/>
      <c r="N71" s="704"/>
      <c r="O71" s="704"/>
      <c r="P71" s="704"/>
      <c r="Q71" s="307"/>
      <c r="R71" s="6">
        <f>SUM(S71:T71)</f>
        <v>6</v>
      </c>
      <c r="S71" s="4">
        <v>4</v>
      </c>
      <c r="T71" s="10">
        <v>2</v>
      </c>
      <c r="V71" s="704" t="s">
        <v>358</v>
      </c>
      <c r="W71" s="704"/>
      <c r="X71" s="704"/>
      <c r="Y71" s="704"/>
      <c r="Z71" s="704"/>
      <c r="AA71" s="704"/>
      <c r="AB71" s="704"/>
      <c r="AC71" s="704"/>
      <c r="AD71" s="704"/>
      <c r="AE71" s="704"/>
      <c r="AF71" s="704"/>
      <c r="AG71" s="704"/>
      <c r="AH71" s="704"/>
      <c r="AI71" s="704"/>
      <c r="AJ71" s="274"/>
      <c r="AK71" s="6">
        <f t="shared" si="1"/>
        <v>1</v>
      </c>
      <c r="AL71" s="4">
        <v>1</v>
      </c>
      <c r="AM71" s="4">
        <v>0</v>
      </c>
    </row>
    <row r="72" spans="2:39" ht="12" customHeight="1">
      <c r="C72" s="503" t="s">
        <v>328</v>
      </c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274"/>
      <c r="R72" s="6">
        <f>SUM(S72:T72)</f>
        <v>6</v>
      </c>
      <c r="S72" s="4">
        <v>3</v>
      </c>
      <c r="T72" s="10">
        <v>3</v>
      </c>
      <c r="V72" s="704" t="s">
        <v>518</v>
      </c>
      <c r="W72" s="704"/>
      <c r="X72" s="704"/>
      <c r="Y72" s="704"/>
      <c r="Z72" s="704"/>
      <c r="AA72" s="704"/>
      <c r="AB72" s="704"/>
      <c r="AC72" s="704"/>
      <c r="AD72" s="704"/>
      <c r="AE72" s="704"/>
      <c r="AF72" s="704"/>
      <c r="AG72" s="704"/>
      <c r="AH72" s="704"/>
      <c r="AI72" s="704"/>
      <c r="AJ72" s="274"/>
      <c r="AK72" s="6">
        <f>SUM(AL72:AM72)</f>
        <v>10</v>
      </c>
      <c r="AL72" s="4">
        <v>4</v>
      </c>
      <c r="AM72" s="4">
        <v>6</v>
      </c>
    </row>
    <row r="73" spans="2:39" ht="12" customHeight="1">
      <c r="C73" s="704" t="s">
        <v>316</v>
      </c>
      <c r="D73" s="704"/>
      <c r="E73" s="704"/>
      <c r="F73" s="704"/>
      <c r="G73" s="704"/>
      <c r="H73" s="704"/>
      <c r="I73" s="704"/>
      <c r="J73" s="704"/>
      <c r="K73" s="704"/>
      <c r="L73" s="704"/>
      <c r="M73" s="704"/>
      <c r="N73" s="704"/>
      <c r="O73" s="704"/>
      <c r="P73" s="704"/>
      <c r="Q73" s="307"/>
      <c r="R73" s="6">
        <f>SUM(S73,T73,)</f>
        <v>6</v>
      </c>
      <c r="S73" s="4">
        <v>3</v>
      </c>
      <c r="T73" s="10">
        <v>3</v>
      </c>
      <c r="AJ73" s="274"/>
    </row>
    <row r="74" spans="2:39" ht="12" customHeight="1">
      <c r="C74" s="704" t="s">
        <v>317</v>
      </c>
      <c r="D74" s="704"/>
      <c r="E74" s="704"/>
      <c r="F74" s="704"/>
      <c r="G74" s="704"/>
      <c r="H74" s="704"/>
      <c r="I74" s="704"/>
      <c r="J74" s="704"/>
      <c r="K74" s="704"/>
      <c r="L74" s="704"/>
      <c r="M74" s="704"/>
      <c r="N74" s="704"/>
      <c r="O74" s="704"/>
      <c r="P74" s="704"/>
      <c r="Q74" s="307"/>
      <c r="R74" s="6">
        <f>SUM(S74,T74,)</f>
        <v>5</v>
      </c>
      <c r="S74" s="4">
        <v>3</v>
      </c>
      <c r="T74" s="10">
        <v>2</v>
      </c>
      <c r="AJ74" s="274"/>
    </row>
    <row r="75" spans="2:39" ht="8.1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75"/>
      <c r="R75" s="1"/>
      <c r="S75" s="1"/>
      <c r="T75" s="1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275"/>
      <c r="AK75" s="1"/>
      <c r="AL75" s="1"/>
      <c r="AM75" s="1"/>
    </row>
    <row r="76" spans="2:39" ht="13.5" customHeight="1">
      <c r="B76" s="13"/>
      <c r="C76" s="706" t="s">
        <v>11</v>
      </c>
      <c r="D76" s="706"/>
      <c r="E76" s="309" t="s">
        <v>400</v>
      </c>
      <c r="F76" s="310" t="s">
        <v>401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2:39" ht="13.5" customHeight="1">
      <c r="B77" s="468" t="s">
        <v>16</v>
      </c>
      <c r="C77" s="468"/>
      <c r="D77" s="468"/>
      <c r="E77" s="308" t="s">
        <v>12</v>
      </c>
      <c r="F77" s="3" t="s">
        <v>51</v>
      </c>
    </row>
  </sheetData>
  <mergeCells count="121">
    <mergeCell ref="D10:G10"/>
    <mergeCell ref="H10:K10"/>
    <mergeCell ref="L10:O10"/>
    <mergeCell ref="V10:AI10"/>
    <mergeCell ref="H11:K11"/>
    <mergeCell ref="V11:AI11"/>
    <mergeCell ref="AK1:AN2"/>
    <mergeCell ref="B5:AM5"/>
    <mergeCell ref="B7:Q8"/>
    <mergeCell ref="R7:T7"/>
    <mergeCell ref="U7:AJ8"/>
    <mergeCell ref="AK7:AM7"/>
    <mergeCell ref="C16:P16"/>
    <mergeCell ref="V16:AI16"/>
    <mergeCell ref="C17:P17"/>
    <mergeCell ref="V17:AI17"/>
    <mergeCell ref="C18:P18"/>
    <mergeCell ref="V18:AI18"/>
    <mergeCell ref="H12:K12"/>
    <mergeCell ref="V12:AI12"/>
    <mergeCell ref="H13:K13"/>
    <mergeCell ref="V13:AI13"/>
    <mergeCell ref="H14:K14"/>
    <mergeCell ref="V14:AI14"/>
    <mergeCell ref="C23:P23"/>
    <mergeCell ref="V23:AI23"/>
    <mergeCell ref="C24:P24"/>
    <mergeCell ref="V24:AI24"/>
    <mergeCell ref="C25:P25"/>
    <mergeCell ref="V25:AI25"/>
    <mergeCell ref="C19:P19"/>
    <mergeCell ref="V19:AI19"/>
    <mergeCell ref="C20:P20"/>
    <mergeCell ref="V20:AI20"/>
    <mergeCell ref="C22:P22"/>
    <mergeCell ref="V22:AI22"/>
    <mergeCell ref="C30:P30"/>
    <mergeCell ref="V30:AI30"/>
    <mergeCell ref="C31:P31"/>
    <mergeCell ref="V31:AI31"/>
    <mergeCell ref="C32:P32"/>
    <mergeCell ref="V32:AI32"/>
    <mergeCell ref="C26:P26"/>
    <mergeCell ref="V26:AI26"/>
    <mergeCell ref="C28:P28"/>
    <mergeCell ref="V28:AI28"/>
    <mergeCell ref="C29:P29"/>
    <mergeCell ref="V29:AI29"/>
    <mergeCell ref="C37:P37"/>
    <mergeCell ref="V37:AI37"/>
    <mergeCell ref="C38:P38"/>
    <mergeCell ref="V38:AI38"/>
    <mergeCell ref="C40:P40"/>
    <mergeCell ref="V40:AI40"/>
    <mergeCell ref="C34:P34"/>
    <mergeCell ref="V34:AI34"/>
    <mergeCell ref="C35:P35"/>
    <mergeCell ref="V35:AI35"/>
    <mergeCell ref="C36:P36"/>
    <mergeCell ref="V36:AI36"/>
    <mergeCell ref="C44:P44"/>
    <mergeCell ref="V44:AI44"/>
    <mergeCell ref="C46:P46"/>
    <mergeCell ref="V46:AI46"/>
    <mergeCell ref="C47:P47"/>
    <mergeCell ref="V47:AI47"/>
    <mergeCell ref="C41:P41"/>
    <mergeCell ref="V41:AI41"/>
    <mergeCell ref="C42:P42"/>
    <mergeCell ref="V42:AI42"/>
    <mergeCell ref="C43:P43"/>
    <mergeCell ref="V43:AI43"/>
    <mergeCell ref="C52:P52"/>
    <mergeCell ref="V52:AI52"/>
    <mergeCell ref="C53:P53"/>
    <mergeCell ref="V53:AI53"/>
    <mergeCell ref="C54:P54"/>
    <mergeCell ref="V54:AI54"/>
    <mergeCell ref="C48:P48"/>
    <mergeCell ref="V48:AI48"/>
    <mergeCell ref="C49:P49"/>
    <mergeCell ref="V49:AI49"/>
    <mergeCell ref="C50:P50"/>
    <mergeCell ref="V50:AI50"/>
    <mergeCell ref="C59:P59"/>
    <mergeCell ref="V60:AI60"/>
    <mergeCell ref="C60:P60"/>
    <mergeCell ref="V61:AI61"/>
    <mergeCell ref="C61:P61"/>
    <mergeCell ref="V62:AI62"/>
    <mergeCell ref="C55:P55"/>
    <mergeCell ref="V55:AI55"/>
    <mergeCell ref="C56:P56"/>
    <mergeCell ref="V56:AI56"/>
    <mergeCell ref="V58:AI58"/>
    <mergeCell ref="C58:P58"/>
    <mergeCell ref="V59:AI59"/>
    <mergeCell ref="B77:D77"/>
    <mergeCell ref="V72:AI72"/>
    <mergeCell ref="C70:P70"/>
    <mergeCell ref="V57:AI57"/>
    <mergeCell ref="C71:P71"/>
    <mergeCell ref="V63:AI63"/>
    <mergeCell ref="C76:D76"/>
    <mergeCell ref="C72:P72"/>
    <mergeCell ref="V69:AI69"/>
    <mergeCell ref="C73:P73"/>
    <mergeCell ref="C74:P74"/>
    <mergeCell ref="C66:P66"/>
    <mergeCell ref="V68:AI68"/>
    <mergeCell ref="C67:P67"/>
    <mergeCell ref="V70:AI70"/>
    <mergeCell ref="C68:P68"/>
    <mergeCell ref="V71:AI71"/>
    <mergeCell ref="C62:P62"/>
    <mergeCell ref="V64:AI64"/>
    <mergeCell ref="V65:AI65"/>
    <mergeCell ref="C64:P64"/>
    <mergeCell ref="V66:AI66"/>
    <mergeCell ref="C65:P65"/>
    <mergeCell ref="V67:AI67"/>
  </mergeCells>
  <phoneticPr fontId="21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7"/>
  <sheetViews>
    <sheetView view="pageBreakPreview" zoomScaleNormal="100" zoomScaleSheetLayoutView="100" workbookViewId="0">
      <selection sqref="A1:L2"/>
    </sheetView>
  </sheetViews>
  <sheetFormatPr defaultRowHeight="13.5"/>
  <cols>
    <col min="1" max="63" width="1.625" customWidth="1"/>
  </cols>
  <sheetData>
    <row r="1" spans="1:62" ht="11.1" customHeight="1">
      <c r="A1" s="460">
        <f>'43'!AK1+1</f>
        <v>44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62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62" ht="11.1" customHeight="1"/>
    <row r="4" spans="1:62" ht="11.1" customHeight="1"/>
    <row r="5" spans="1:62" ht="18" customHeight="1">
      <c r="B5" s="471" t="s">
        <v>578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</row>
    <row r="6" spans="1:62" ht="12.95" customHeight="1"/>
    <row r="37" spans="3:6">
      <c r="C37" s="647" t="s">
        <v>530</v>
      </c>
      <c r="D37" s="647"/>
      <c r="E37" s="3" t="s">
        <v>531</v>
      </c>
      <c r="F37" s="3" t="s">
        <v>532</v>
      </c>
    </row>
  </sheetData>
  <mergeCells count="3">
    <mergeCell ref="B5:BJ5"/>
    <mergeCell ref="A1:L2"/>
    <mergeCell ref="C37:D37"/>
  </mergeCells>
  <phoneticPr fontId="20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/>
  </sheetViews>
  <sheetFormatPr defaultRowHeight="13.5"/>
  <cols>
    <col min="1" max="2" width="6.125" style="47" customWidth="1"/>
    <col min="3" max="16384" width="9" style="47"/>
  </cols>
  <sheetData>
    <row r="1" spans="1:11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11" ht="15" customHeight="1">
      <c r="A4" s="416"/>
      <c r="B4" s="408"/>
      <c r="C4" s="408"/>
      <c r="D4" s="409"/>
      <c r="E4" s="710" t="s">
        <v>60</v>
      </c>
      <c r="F4" s="710"/>
      <c r="G4" s="710"/>
      <c r="H4" s="710"/>
      <c r="I4" s="408"/>
      <c r="J4" s="408"/>
      <c r="K4" s="408"/>
    </row>
    <row r="5" spans="1:11">
      <c r="A5" s="416"/>
      <c r="B5" s="408"/>
      <c r="C5" s="408"/>
      <c r="D5" s="408"/>
      <c r="E5" s="408"/>
      <c r="F5" s="408"/>
      <c r="G5" s="408"/>
      <c r="H5" s="408"/>
      <c r="I5" s="408"/>
      <c r="J5" s="408"/>
      <c r="K5" s="410" t="s">
        <v>61</v>
      </c>
    </row>
    <row r="6" spans="1:11" ht="13.5" customHeight="1">
      <c r="A6" s="416"/>
      <c r="B6" s="711" t="s">
        <v>62</v>
      </c>
      <c r="C6" s="408"/>
      <c r="D6" s="408"/>
      <c r="E6" s="408"/>
      <c r="F6" s="408"/>
      <c r="G6" s="411" t="s">
        <v>63</v>
      </c>
      <c r="H6" s="408"/>
      <c r="I6" s="408"/>
      <c r="J6" s="408"/>
      <c r="K6" s="408"/>
    </row>
    <row r="7" spans="1:11">
      <c r="A7" s="416"/>
      <c r="B7" s="712"/>
      <c r="C7" s="408"/>
      <c r="D7" s="409"/>
      <c r="E7" s="409"/>
      <c r="F7" s="409"/>
      <c r="G7" s="412"/>
      <c r="H7" s="408"/>
      <c r="I7" s="408"/>
      <c r="J7" s="408"/>
      <c r="K7" s="408"/>
    </row>
    <row r="8" spans="1:11">
      <c r="A8" s="416"/>
      <c r="B8" s="712"/>
      <c r="C8" s="408"/>
      <c r="D8" s="408"/>
      <c r="E8" s="408"/>
      <c r="F8" s="408"/>
      <c r="G8" s="408"/>
      <c r="H8" s="408"/>
      <c r="I8" s="408"/>
      <c r="J8" s="408"/>
      <c r="K8" s="408"/>
    </row>
    <row r="9" spans="1:11">
      <c r="A9" s="416"/>
      <c r="B9" s="712"/>
      <c r="C9" s="408"/>
      <c r="D9" s="408"/>
      <c r="E9" s="408"/>
      <c r="F9" s="408"/>
      <c r="G9" s="408"/>
      <c r="H9" s="408"/>
      <c r="I9" s="408"/>
      <c r="J9" s="408"/>
      <c r="K9" s="408"/>
    </row>
    <row r="10" spans="1:11">
      <c r="A10" s="416"/>
      <c r="B10" s="712"/>
      <c r="C10" s="408"/>
      <c r="D10" s="408"/>
      <c r="E10" s="408"/>
      <c r="F10" s="408"/>
      <c r="G10" s="413"/>
      <c r="H10" s="408"/>
      <c r="I10" s="408"/>
      <c r="J10" s="408"/>
      <c r="K10" s="408"/>
    </row>
    <row r="11" spans="1:11">
      <c r="A11" s="416"/>
      <c r="B11" s="712"/>
      <c r="C11" s="408"/>
      <c r="D11" s="408"/>
      <c r="E11" s="408"/>
      <c r="F11" s="408"/>
      <c r="G11" s="408"/>
      <c r="H11" s="408"/>
      <c r="I11" s="408"/>
      <c r="J11" s="408"/>
      <c r="K11" s="408"/>
    </row>
    <row r="12" spans="1:11">
      <c r="A12" s="416"/>
      <c r="B12" s="712"/>
      <c r="C12" s="408"/>
      <c r="D12" s="408"/>
      <c r="E12" s="408"/>
      <c r="F12" s="408"/>
      <c r="G12" s="412"/>
      <c r="H12" s="408"/>
      <c r="I12" s="408"/>
      <c r="J12" s="408"/>
      <c r="K12" s="408"/>
    </row>
    <row r="13" spans="1:11">
      <c r="A13" s="416"/>
      <c r="B13" s="712"/>
      <c r="C13" s="408"/>
      <c r="D13" s="408"/>
      <c r="E13" s="408"/>
      <c r="F13" s="408"/>
      <c r="G13" s="408"/>
      <c r="H13" s="408"/>
      <c r="I13" s="408"/>
      <c r="J13" s="408"/>
      <c r="K13" s="408"/>
    </row>
    <row r="14" spans="1:11">
      <c r="A14" s="416"/>
      <c r="B14" s="712"/>
      <c r="C14" s="408"/>
      <c r="D14" s="408"/>
      <c r="E14" s="408"/>
      <c r="F14" s="408"/>
      <c r="G14" s="408"/>
      <c r="H14" s="408"/>
      <c r="I14" s="408"/>
      <c r="J14" s="408"/>
      <c r="K14" s="408"/>
    </row>
    <row r="15" spans="1:11">
      <c r="A15" s="416"/>
      <c r="B15" s="712"/>
      <c r="C15" s="408"/>
      <c r="D15" s="408"/>
      <c r="E15" s="408"/>
      <c r="F15" s="408"/>
      <c r="G15" s="413"/>
      <c r="H15" s="408"/>
      <c r="I15" s="408"/>
      <c r="J15" s="408"/>
      <c r="K15" s="408"/>
    </row>
    <row r="16" spans="1:11">
      <c r="A16" s="416"/>
      <c r="B16" s="712"/>
      <c r="C16" s="408"/>
      <c r="D16" s="408"/>
      <c r="E16" s="408"/>
      <c r="F16" s="408"/>
      <c r="G16" s="408"/>
      <c r="H16" s="408"/>
      <c r="I16" s="408"/>
      <c r="J16" s="408"/>
      <c r="K16" s="408"/>
    </row>
    <row r="17" spans="1:11">
      <c r="A17" s="416"/>
      <c r="B17" s="712"/>
      <c r="C17" s="408"/>
      <c r="D17" s="408"/>
      <c r="E17" s="408"/>
      <c r="F17" s="408"/>
      <c r="G17" s="412"/>
      <c r="H17" s="408"/>
      <c r="I17" s="408"/>
      <c r="J17" s="408"/>
      <c r="K17" s="408"/>
    </row>
    <row r="18" spans="1:11">
      <c r="A18" s="416"/>
      <c r="B18" s="712"/>
      <c r="C18" s="408"/>
      <c r="D18" s="408"/>
      <c r="E18" s="408"/>
      <c r="F18" s="408"/>
      <c r="G18" s="408"/>
      <c r="H18" s="408"/>
      <c r="I18" s="408"/>
      <c r="J18" s="408"/>
      <c r="K18" s="408"/>
    </row>
    <row r="19" spans="1:11">
      <c r="A19" s="416"/>
      <c r="B19" s="712"/>
      <c r="C19" s="408"/>
      <c r="D19" s="408"/>
      <c r="E19" s="408"/>
      <c r="F19" s="408"/>
      <c r="G19" s="408"/>
      <c r="H19" s="408"/>
      <c r="I19" s="408"/>
      <c r="J19" s="408"/>
      <c r="K19" s="408"/>
    </row>
    <row r="20" spans="1:11">
      <c r="A20" s="416"/>
      <c r="B20" s="712"/>
      <c r="C20" s="408"/>
      <c r="D20" s="408"/>
      <c r="E20" s="408"/>
      <c r="F20" s="408"/>
      <c r="G20" s="413"/>
      <c r="H20" s="408"/>
      <c r="I20" s="408"/>
      <c r="J20" s="408"/>
      <c r="K20" s="408"/>
    </row>
    <row r="21" spans="1:11">
      <c r="A21" s="416"/>
      <c r="B21" s="712"/>
      <c r="C21" s="408"/>
      <c r="D21" s="408"/>
      <c r="E21" s="408"/>
      <c r="F21" s="408"/>
      <c r="G21" s="408"/>
      <c r="H21" s="408"/>
      <c r="I21" s="408"/>
      <c r="J21" s="408"/>
      <c r="K21" s="408"/>
    </row>
    <row r="22" spans="1:11">
      <c r="A22" s="416"/>
      <c r="B22" s="712"/>
      <c r="C22" s="408"/>
      <c r="D22" s="408"/>
      <c r="E22" s="408"/>
      <c r="F22" s="408"/>
      <c r="G22" s="412"/>
      <c r="H22" s="408"/>
      <c r="I22" s="408"/>
      <c r="J22" s="408"/>
      <c r="K22" s="408"/>
    </row>
    <row r="23" spans="1:11">
      <c r="A23" s="416"/>
      <c r="B23" s="712"/>
      <c r="C23" s="408"/>
      <c r="D23" s="408"/>
      <c r="E23" s="408"/>
      <c r="F23" s="408"/>
      <c r="G23" s="408"/>
      <c r="H23" s="408"/>
      <c r="I23" s="408"/>
      <c r="J23" s="408"/>
      <c r="K23" s="408"/>
    </row>
    <row r="24" spans="1:11">
      <c r="A24" s="416"/>
      <c r="B24" s="712"/>
      <c r="C24" s="408"/>
      <c r="D24" s="408"/>
      <c r="E24" s="408"/>
      <c r="F24" s="408"/>
      <c r="G24" s="408"/>
      <c r="H24" s="408"/>
      <c r="I24" s="408"/>
      <c r="J24" s="408"/>
      <c r="K24" s="408"/>
    </row>
    <row r="25" spans="1:11">
      <c r="A25" s="416"/>
      <c r="B25" s="712"/>
      <c r="C25" s="408"/>
      <c r="D25" s="408"/>
      <c r="E25" s="408"/>
      <c r="F25" s="408"/>
      <c r="G25" s="413"/>
      <c r="H25" s="408"/>
      <c r="I25" s="408"/>
      <c r="J25" s="408"/>
      <c r="K25" s="408"/>
    </row>
    <row r="26" spans="1:11" ht="13.5" customHeight="1">
      <c r="A26" s="416"/>
      <c r="B26" s="713" t="s">
        <v>64</v>
      </c>
      <c r="C26" s="408"/>
      <c r="D26" s="408"/>
      <c r="E26" s="408"/>
      <c r="F26" s="408"/>
      <c r="G26" s="408"/>
      <c r="H26" s="408"/>
      <c r="I26" s="408"/>
      <c r="J26" s="408"/>
      <c r="K26" s="408"/>
    </row>
    <row r="27" spans="1:11">
      <c r="A27" s="416"/>
      <c r="B27" s="713"/>
      <c r="C27" s="408"/>
      <c r="D27" s="408"/>
      <c r="E27" s="408"/>
      <c r="F27" s="408"/>
      <c r="G27" s="412"/>
      <c r="H27" s="408"/>
      <c r="I27" s="408"/>
      <c r="J27" s="408"/>
      <c r="K27" s="408"/>
    </row>
    <row r="28" spans="1:11">
      <c r="A28" s="416"/>
      <c r="B28" s="713"/>
      <c r="C28" s="408"/>
      <c r="D28" s="408"/>
      <c r="E28" s="408"/>
      <c r="F28" s="408"/>
      <c r="G28" s="408"/>
      <c r="H28" s="408"/>
      <c r="I28" s="408"/>
      <c r="J28" s="408"/>
      <c r="K28" s="408"/>
    </row>
    <row r="29" spans="1:11">
      <c r="A29" s="416"/>
      <c r="B29" s="713"/>
      <c r="C29" s="408"/>
      <c r="D29" s="408"/>
      <c r="E29" s="408"/>
      <c r="F29" s="408"/>
      <c r="G29" s="408"/>
      <c r="H29" s="408"/>
      <c r="I29" s="408"/>
      <c r="J29" s="408"/>
      <c r="K29" s="408"/>
    </row>
    <row r="30" spans="1:11">
      <c r="A30" s="416"/>
      <c r="B30" s="713"/>
      <c r="C30" s="408"/>
      <c r="D30" s="408"/>
      <c r="E30" s="408"/>
      <c r="F30" s="408"/>
      <c r="G30" s="413"/>
      <c r="H30" s="408"/>
      <c r="I30" s="408"/>
      <c r="J30" s="408"/>
      <c r="K30" s="408"/>
    </row>
    <row r="31" spans="1:11">
      <c r="A31" s="416"/>
      <c r="B31" s="713"/>
      <c r="C31" s="408"/>
      <c r="D31" s="408"/>
      <c r="E31" s="408"/>
      <c r="F31" s="408"/>
      <c r="G31" s="408"/>
      <c r="H31" s="408"/>
      <c r="I31" s="408"/>
      <c r="J31" s="408"/>
      <c r="K31" s="408"/>
    </row>
    <row r="32" spans="1:11">
      <c r="A32" s="416"/>
      <c r="B32" s="713"/>
      <c r="C32" s="408"/>
      <c r="D32" s="408"/>
      <c r="E32" s="408"/>
      <c r="F32" s="408"/>
      <c r="G32" s="412"/>
      <c r="H32" s="408"/>
      <c r="I32" s="408"/>
      <c r="J32" s="408"/>
      <c r="K32" s="408"/>
    </row>
    <row r="33" spans="1:11">
      <c r="A33" s="416"/>
      <c r="B33" s="713"/>
      <c r="C33" s="408"/>
      <c r="D33" s="408"/>
      <c r="E33" s="408"/>
      <c r="F33" s="408"/>
      <c r="G33" s="408"/>
      <c r="H33" s="408"/>
      <c r="I33" s="408"/>
      <c r="J33" s="408"/>
      <c r="K33" s="408"/>
    </row>
    <row r="34" spans="1:11">
      <c r="A34" s="416"/>
      <c r="B34" s="713"/>
      <c r="C34" s="408"/>
      <c r="D34" s="408"/>
      <c r="E34" s="408"/>
      <c r="F34" s="408"/>
      <c r="G34" s="408"/>
      <c r="H34" s="408"/>
      <c r="I34" s="408"/>
      <c r="J34" s="408"/>
      <c r="K34" s="408"/>
    </row>
    <row r="35" spans="1:11">
      <c r="A35" s="416"/>
      <c r="B35" s="713"/>
      <c r="C35" s="408"/>
      <c r="D35" s="408"/>
      <c r="E35" s="408"/>
      <c r="F35" s="408"/>
      <c r="G35" s="413"/>
      <c r="H35" s="408"/>
      <c r="I35" s="408"/>
      <c r="J35" s="408"/>
      <c r="K35" s="408"/>
    </row>
    <row r="36" spans="1:11">
      <c r="A36" s="416"/>
      <c r="B36" s="713"/>
      <c r="C36" s="408"/>
      <c r="D36" s="408"/>
      <c r="E36" s="408"/>
      <c r="F36" s="408"/>
      <c r="G36" s="408"/>
      <c r="H36" s="408"/>
      <c r="I36" s="408"/>
      <c r="J36" s="408"/>
      <c r="K36" s="408"/>
    </row>
    <row r="37" spans="1:11">
      <c r="A37" s="416"/>
      <c r="B37" s="713"/>
      <c r="C37" s="408"/>
      <c r="D37" s="408"/>
      <c r="E37" s="408"/>
      <c r="F37" s="408"/>
      <c r="G37" s="412"/>
      <c r="H37" s="408"/>
      <c r="I37" s="408"/>
      <c r="J37" s="408"/>
      <c r="K37" s="408"/>
    </row>
    <row r="38" spans="1:11">
      <c r="A38" s="416"/>
      <c r="B38" s="713"/>
      <c r="C38" s="408"/>
      <c r="D38" s="408"/>
      <c r="E38" s="408"/>
      <c r="F38" s="408"/>
      <c r="G38" s="408"/>
      <c r="H38" s="408"/>
      <c r="I38" s="408"/>
      <c r="J38" s="408"/>
      <c r="K38" s="408"/>
    </row>
    <row r="39" spans="1:11">
      <c r="A39" s="416"/>
      <c r="B39" s="713"/>
      <c r="C39" s="408"/>
      <c r="D39" s="408"/>
      <c r="E39" s="408"/>
      <c r="F39" s="408"/>
      <c r="G39" s="408"/>
      <c r="H39" s="408"/>
      <c r="I39" s="408"/>
      <c r="J39" s="408"/>
      <c r="K39" s="408"/>
    </row>
    <row r="40" spans="1:11">
      <c r="A40" s="416"/>
      <c r="B40" s="713"/>
      <c r="C40" s="408"/>
      <c r="D40" s="408"/>
      <c r="E40" s="408"/>
      <c r="F40" s="408"/>
      <c r="G40" s="413"/>
      <c r="H40" s="408"/>
      <c r="I40" s="408"/>
      <c r="J40" s="408"/>
      <c r="K40" s="408"/>
    </row>
    <row r="41" spans="1:11">
      <c r="A41" s="416"/>
      <c r="B41" s="713"/>
      <c r="C41" s="408"/>
      <c r="D41" s="408"/>
      <c r="E41" s="408"/>
      <c r="F41" s="408"/>
      <c r="G41" s="408"/>
      <c r="H41" s="408"/>
      <c r="I41" s="408"/>
      <c r="J41" s="408"/>
      <c r="K41" s="408"/>
    </row>
    <row r="42" spans="1:11">
      <c r="A42" s="416"/>
      <c r="B42" s="713"/>
      <c r="C42" s="408"/>
      <c r="D42" s="408"/>
      <c r="E42" s="408"/>
      <c r="F42" s="408"/>
      <c r="G42" s="412"/>
      <c r="H42" s="408"/>
      <c r="I42" s="408"/>
      <c r="J42" s="408"/>
      <c r="K42" s="408"/>
    </row>
    <row r="43" spans="1:11">
      <c r="A43" s="416"/>
      <c r="B43" s="713"/>
      <c r="C43" s="408"/>
      <c r="D43" s="408"/>
      <c r="E43" s="408"/>
      <c r="F43" s="408"/>
      <c r="G43" s="408"/>
      <c r="H43" s="408"/>
      <c r="I43" s="408"/>
      <c r="J43" s="408"/>
      <c r="K43" s="408"/>
    </row>
    <row r="44" spans="1:11">
      <c r="A44" s="416"/>
      <c r="B44" s="713"/>
      <c r="C44" s="408"/>
      <c r="D44" s="408"/>
      <c r="E44" s="408"/>
      <c r="F44" s="408"/>
      <c r="G44" s="408"/>
      <c r="H44" s="408"/>
      <c r="I44" s="408"/>
      <c r="J44" s="408"/>
      <c r="K44" s="408"/>
    </row>
    <row r="45" spans="1:11">
      <c r="A45" s="416"/>
      <c r="B45" s="713"/>
      <c r="C45" s="408"/>
      <c r="D45" s="408"/>
      <c r="E45" s="408"/>
      <c r="F45" s="408"/>
      <c r="G45" s="413"/>
      <c r="H45" s="408"/>
      <c r="I45" s="408"/>
      <c r="J45" s="408"/>
      <c r="K45" s="408"/>
    </row>
    <row r="46" spans="1:11">
      <c r="A46" s="416"/>
      <c r="B46" s="713"/>
      <c r="C46" s="408"/>
      <c r="D46" s="408"/>
      <c r="E46" s="408"/>
      <c r="F46" s="408"/>
      <c r="G46" s="408"/>
      <c r="H46" s="408"/>
      <c r="I46" s="408"/>
      <c r="J46" s="408"/>
      <c r="K46" s="408"/>
    </row>
    <row r="47" spans="1:11">
      <c r="A47" s="416"/>
      <c r="B47" s="713"/>
      <c r="C47" s="408"/>
      <c r="D47" s="408"/>
      <c r="E47" s="408"/>
      <c r="F47" s="408"/>
      <c r="G47" s="412"/>
      <c r="H47" s="408"/>
      <c r="I47" s="408"/>
      <c r="J47" s="408"/>
      <c r="K47" s="408"/>
    </row>
    <row r="48" spans="1:11">
      <c r="A48" s="416"/>
      <c r="B48" s="713"/>
      <c r="C48" s="408"/>
      <c r="D48" s="408"/>
      <c r="E48" s="408"/>
      <c r="F48" s="408"/>
      <c r="G48" s="408"/>
      <c r="H48" s="408"/>
      <c r="I48" s="408"/>
      <c r="J48" s="408"/>
      <c r="K48" s="408"/>
    </row>
    <row r="49" spans="1:11">
      <c r="A49" s="416"/>
      <c r="B49" s="713"/>
      <c r="C49" s="408"/>
      <c r="D49" s="408"/>
      <c r="E49" s="408"/>
      <c r="F49" s="408"/>
      <c r="G49" s="408"/>
      <c r="H49" s="408"/>
      <c r="I49" s="408"/>
      <c r="J49" s="408"/>
      <c r="K49" s="408"/>
    </row>
    <row r="50" spans="1:11">
      <c r="A50" s="416"/>
      <c r="B50" s="713"/>
      <c r="C50" s="408"/>
      <c r="D50" s="408"/>
      <c r="E50" s="408"/>
      <c r="F50" s="408"/>
      <c r="G50" s="413"/>
      <c r="H50" s="408"/>
      <c r="I50" s="408"/>
      <c r="J50" s="408"/>
      <c r="K50" s="408"/>
    </row>
    <row r="51" spans="1:11" ht="13.5" customHeight="1">
      <c r="A51" s="416"/>
      <c r="B51" s="713" t="s">
        <v>65</v>
      </c>
      <c r="C51" s="408"/>
      <c r="D51" s="408"/>
      <c r="E51" s="408"/>
      <c r="F51" s="408"/>
      <c r="G51" s="408"/>
      <c r="H51" s="408"/>
      <c r="I51" s="408"/>
      <c r="J51" s="408"/>
      <c r="K51" s="408"/>
    </row>
    <row r="52" spans="1:11">
      <c r="A52" s="416"/>
      <c r="B52" s="713"/>
      <c r="C52" s="408"/>
      <c r="D52" s="408"/>
      <c r="E52" s="408"/>
      <c r="F52" s="408"/>
      <c r="G52" s="412"/>
      <c r="H52" s="408"/>
      <c r="I52" s="408"/>
      <c r="J52" s="408"/>
      <c r="K52" s="408"/>
    </row>
    <row r="53" spans="1:11">
      <c r="A53" s="416"/>
      <c r="B53" s="713"/>
      <c r="C53" s="408"/>
      <c r="D53" s="408"/>
      <c r="E53" s="408"/>
      <c r="F53" s="408"/>
      <c r="G53" s="408"/>
      <c r="H53" s="408"/>
      <c r="I53" s="408"/>
      <c r="J53" s="408"/>
      <c r="K53" s="408"/>
    </row>
    <row r="54" spans="1:11">
      <c r="A54" s="416"/>
      <c r="B54" s="713"/>
      <c r="C54" s="408"/>
      <c r="D54" s="408"/>
      <c r="E54" s="408"/>
      <c r="F54" s="408"/>
      <c r="G54" s="408"/>
      <c r="H54" s="408"/>
      <c r="I54" s="408"/>
      <c r="J54" s="408"/>
      <c r="K54" s="408"/>
    </row>
    <row r="55" spans="1:11">
      <c r="A55" s="416"/>
      <c r="B55" s="713"/>
      <c r="C55" s="408"/>
      <c r="D55" s="408"/>
      <c r="E55" s="408"/>
      <c r="F55" s="408"/>
      <c r="G55" s="413"/>
      <c r="H55" s="408"/>
      <c r="I55" s="408"/>
      <c r="J55" s="408"/>
      <c r="K55" s="408"/>
    </row>
    <row r="56" spans="1:11">
      <c r="A56" s="416"/>
      <c r="B56" s="713"/>
      <c r="C56" s="408"/>
      <c r="D56" s="408"/>
      <c r="E56" s="408"/>
      <c r="F56" s="408"/>
      <c r="G56" s="408"/>
      <c r="H56" s="408"/>
      <c r="I56" s="408"/>
      <c r="J56" s="408"/>
      <c r="K56" s="408"/>
    </row>
    <row r="57" spans="1:11">
      <c r="A57" s="416"/>
      <c r="B57" s="714"/>
      <c r="C57" s="408"/>
      <c r="D57" s="408"/>
      <c r="E57" s="408"/>
      <c r="F57" s="408"/>
      <c r="G57" s="412"/>
      <c r="H57" s="408"/>
      <c r="I57" s="408"/>
      <c r="J57" s="408"/>
      <c r="K57" s="408"/>
    </row>
    <row r="58" spans="1:11">
      <c r="A58" s="416"/>
      <c r="B58" s="414"/>
      <c r="C58" s="415"/>
      <c r="D58" s="415"/>
      <c r="E58" s="415"/>
      <c r="F58" s="415"/>
      <c r="G58" s="415"/>
      <c r="H58" s="415"/>
      <c r="I58" s="415"/>
      <c r="J58" s="415"/>
      <c r="K58" s="414"/>
    </row>
    <row r="59" spans="1:11">
      <c r="A59" s="416"/>
      <c r="B59" s="410" t="s">
        <v>66</v>
      </c>
      <c r="C59" s="408"/>
      <c r="D59" s="408"/>
      <c r="E59" s="408"/>
      <c r="F59" s="408"/>
      <c r="G59" s="408"/>
      <c r="H59" s="408"/>
      <c r="I59" s="408"/>
      <c r="J59" s="408"/>
      <c r="K59" s="410" t="s">
        <v>67</v>
      </c>
    </row>
    <row r="60" spans="1:11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</row>
    <row r="61" spans="1:11">
      <c r="A61" s="416"/>
      <c r="B61" s="417" t="s">
        <v>68</v>
      </c>
      <c r="C61" s="709" t="s">
        <v>69</v>
      </c>
      <c r="D61" s="709"/>
      <c r="E61" s="709"/>
      <c r="F61" s="709"/>
      <c r="G61" s="416"/>
      <c r="H61" s="416"/>
      <c r="I61" s="416"/>
      <c r="J61" s="416"/>
      <c r="K61" s="416"/>
    </row>
    <row r="62" spans="1:11">
      <c r="A62" s="416"/>
      <c r="B62" s="417" t="s">
        <v>70</v>
      </c>
      <c r="C62" s="709" t="s">
        <v>71</v>
      </c>
      <c r="D62" s="709"/>
      <c r="E62" s="709"/>
      <c r="F62" s="416"/>
      <c r="G62" s="416"/>
      <c r="H62" s="416"/>
      <c r="I62" s="416"/>
      <c r="J62" s="416"/>
      <c r="K62" s="416"/>
    </row>
  </sheetData>
  <mergeCells count="6">
    <mergeCell ref="C62:E62"/>
    <mergeCell ref="E4:H4"/>
    <mergeCell ref="B6:B25"/>
    <mergeCell ref="B26:B50"/>
    <mergeCell ref="B51:B57"/>
    <mergeCell ref="C61:F61"/>
  </mergeCells>
  <phoneticPr fontId="38"/>
  <printOptions horizontalCentered="1"/>
  <pageMargins left="0.39370078740157483" right="0.47244094488188981" top="0.70866141732283472" bottom="0.39370078740157483" header="0" footer="0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/>
  </sheetViews>
  <sheetFormatPr defaultRowHeight="13.5"/>
  <cols>
    <col min="1" max="1" width="10.125" style="18" bestFit="1" customWidth="1"/>
    <col min="2" max="16384" width="9" style="18"/>
  </cols>
  <sheetData>
    <row r="1" spans="1:8">
      <c r="A1" s="18" t="s">
        <v>280</v>
      </c>
      <c r="B1" s="221" t="s">
        <v>396</v>
      </c>
      <c r="C1" s="221" t="s">
        <v>397</v>
      </c>
      <c r="D1" s="221" t="s">
        <v>398</v>
      </c>
      <c r="E1" s="221" t="s">
        <v>399</v>
      </c>
    </row>
    <row r="2" spans="1:8">
      <c r="A2" s="18">
        <v>0</v>
      </c>
      <c r="B2" s="222">
        <v>3006</v>
      </c>
      <c r="C2" s="223">
        <v>2983</v>
      </c>
      <c r="D2" s="222">
        <v>2785</v>
      </c>
      <c r="E2" s="223">
        <v>2897</v>
      </c>
      <c r="H2" s="221"/>
    </row>
    <row r="3" spans="1:8">
      <c r="A3" s="18">
        <v>1</v>
      </c>
      <c r="B3" s="224">
        <v>3016</v>
      </c>
      <c r="C3" s="225">
        <v>3074</v>
      </c>
      <c r="D3" s="224">
        <v>2877</v>
      </c>
      <c r="E3" s="225">
        <v>2936</v>
      </c>
    </row>
    <row r="4" spans="1:8">
      <c r="A4" s="18">
        <v>2</v>
      </c>
      <c r="B4" s="224">
        <v>3068</v>
      </c>
      <c r="C4" s="225">
        <v>3219</v>
      </c>
      <c r="D4" s="224">
        <v>2986</v>
      </c>
      <c r="E4" s="225">
        <v>3018</v>
      </c>
    </row>
    <row r="5" spans="1:8">
      <c r="A5" s="18">
        <v>3</v>
      </c>
      <c r="B5" s="224">
        <v>2955</v>
      </c>
      <c r="C5" s="225">
        <v>3011</v>
      </c>
      <c r="D5" s="224">
        <v>2824</v>
      </c>
      <c r="E5" s="225">
        <v>2963</v>
      </c>
    </row>
    <row r="6" spans="1:8">
      <c r="A6" s="18">
        <v>4</v>
      </c>
      <c r="B6" s="224">
        <v>3001</v>
      </c>
      <c r="C6" s="225">
        <v>3178</v>
      </c>
      <c r="D6" s="224">
        <v>2913</v>
      </c>
      <c r="E6" s="225">
        <v>2937</v>
      </c>
    </row>
    <row r="7" spans="1:8">
      <c r="A7" s="18">
        <v>5</v>
      </c>
      <c r="B7" s="224">
        <v>3088</v>
      </c>
      <c r="C7" s="225">
        <v>3139</v>
      </c>
      <c r="D7" s="224">
        <v>2721</v>
      </c>
      <c r="E7" s="225">
        <v>2938</v>
      </c>
    </row>
    <row r="8" spans="1:8">
      <c r="A8" s="18">
        <v>6</v>
      </c>
      <c r="B8" s="224">
        <v>2892</v>
      </c>
      <c r="C8" s="225">
        <v>3061</v>
      </c>
      <c r="D8" s="224">
        <v>2750</v>
      </c>
      <c r="E8" s="225">
        <v>2878</v>
      </c>
    </row>
    <row r="9" spans="1:8">
      <c r="A9" s="18">
        <v>7</v>
      </c>
      <c r="B9" s="224">
        <v>2827</v>
      </c>
      <c r="C9" s="225">
        <v>3002</v>
      </c>
      <c r="D9" s="224">
        <v>2729</v>
      </c>
      <c r="E9" s="225">
        <v>2797</v>
      </c>
    </row>
    <row r="10" spans="1:8">
      <c r="A10" s="18">
        <v>8</v>
      </c>
      <c r="B10" s="224">
        <v>2934</v>
      </c>
      <c r="C10" s="225">
        <v>3130</v>
      </c>
      <c r="D10" s="224">
        <v>2820</v>
      </c>
      <c r="E10" s="225">
        <v>2984</v>
      </c>
    </row>
    <row r="11" spans="1:8">
      <c r="A11" s="18">
        <v>9</v>
      </c>
      <c r="B11" s="224">
        <v>3045</v>
      </c>
      <c r="C11" s="225">
        <v>2954</v>
      </c>
      <c r="D11" s="224">
        <v>2804</v>
      </c>
      <c r="E11" s="225">
        <v>2795</v>
      </c>
    </row>
    <row r="12" spans="1:8">
      <c r="A12" s="18">
        <v>10</v>
      </c>
      <c r="B12" s="224">
        <v>3094</v>
      </c>
      <c r="C12" s="225">
        <v>2902</v>
      </c>
      <c r="D12" s="224">
        <v>2953</v>
      </c>
      <c r="E12" s="225">
        <v>2870</v>
      </c>
    </row>
    <row r="13" spans="1:8">
      <c r="A13" s="18">
        <v>11</v>
      </c>
      <c r="B13" s="224">
        <v>3164</v>
      </c>
      <c r="C13" s="225">
        <v>2973</v>
      </c>
      <c r="D13" s="224">
        <v>2972</v>
      </c>
      <c r="E13" s="225">
        <v>2721</v>
      </c>
    </row>
    <row r="14" spans="1:8">
      <c r="A14" s="18">
        <v>12</v>
      </c>
      <c r="B14" s="224">
        <v>3208</v>
      </c>
      <c r="C14" s="225">
        <v>2892</v>
      </c>
      <c r="D14" s="224">
        <v>2995</v>
      </c>
      <c r="E14" s="225">
        <v>2768</v>
      </c>
    </row>
    <row r="15" spans="1:8">
      <c r="A15" s="18">
        <v>13</v>
      </c>
      <c r="B15" s="224">
        <v>3141</v>
      </c>
      <c r="C15" s="225">
        <v>2843</v>
      </c>
      <c r="D15" s="224">
        <v>2996</v>
      </c>
      <c r="E15" s="225">
        <v>2784</v>
      </c>
    </row>
    <row r="16" spans="1:8">
      <c r="A16" s="18">
        <v>14</v>
      </c>
      <c r="B16" s="224">
        <v>3266</v>
      </c>
      <c r="C16" s="225">
        <v>3023</v>
      </c>
      <c r="D16" s="224">
        <v>3100</v>
      </c>
      <c r="E16" s="225">
        <v>2885</v>
      </c>
    </row>
    <row r="17" spans="1:5">
      <c r="A17" s="18">
        <v>15</v>
      </c>
      <c r="B17" s="224">
        <v>3212</v>
      </c>
      <c r="C17" s="225">
        <v>3015</v>
      </c>
      <c r="D17" s="224">
        <v>3014</v>
      </c>
      <c r="E17" s="225">
        <v>2957</v>
      </c>
    </row>
    <row r="18" spans="1:5">
      <c r="A18" s="18">
        <v>16</v>
      </c>
      <c r="B18" s="224">
        <v>3119</v>
      </c>
      <c r="C18" s="225">
        <v>3106</v>
      </c>
      <c r="D18" s="224">
        <v>2974</v>
      </c>
      <c r="E18" s="225">
        <v>2812</v>
      </c>
    </row>
    <row r="19" spans="1:5">
      <c r="A19" s="18">
        <v>17</v>
      </c>
      <c r="B19" s="224">
        <v>3159</v>
      </c>
      <c r="C19" s="225">
        <v>3124</v>
      </c>
      <c r="D19" s="224">
        <v>2976</v>
      </c>
      <c r="E19" s="225">
        <v>2971</v>
      </c>
    </row>
    <row r="20" spans="1:5">
      <c r="A20" s="18">
        <v>18</v>
      </c>
      <c r="B20" s="224">
        <v>3319</v>
      </c>
      <c r="C20" s="225">
        <v>3350</v>
      </c>
      <c r="D20" s="224">
        <v>3181</v>
      </c>
      <c r="E20" s="225">
        <v>3143</v>
      </c>
    </row>
    <row r="21" spans="1:5">
      <c r="A21" s="18">
        <v>19</v>
      </c>
      <c r="B21" s="224">
        <v>3275</v>
      </c>
      <c r="C21" s="225">
        <v>3861</v>
      </c>
      <c r="D21" s="224">
        <v>3191</v>
      </c>
      <c r="E21" s="225">
        <v>3486</v>
      </c>
    </row>
    <row r="22" spans="1:5">
      <c r="A22" s="18">
        <v>20</v>
      </c>
      <c r="B22" s="224">
        <v>3444</v>
      </c>
      <c r="C22" s="225">
        <v>4010</v>
      </c>
      <c r="D22" s="224">
        <v>3398</v>
      </c>
      <c r="E22" s="225">
        <v>3814</v>
      </c>
    </row>
    <row r="23" spans="1:5">
      <c r="A23" s="18">
        <v>21</v>
      </c>
      <c r="B23" s="224">
        <v>3642</v>
      </c>
      <c r="C23" s="225">
        <v>4451</v>
      </c>
      <c r="D23" s="224">
        <v>3589</v>
      </c>
      <c r="E23" s="225">
        <v>4138</v>
      </c>
    </row>
    <row r="24" spans="1:5">
      <c r="A24" s="18">
        <v>22</v>
      </c>
      <c r="B24" s="224">
        <v>3741</v>
      </c>
      <c r="C24" s="225">
        <v>4723</v>
      </c>
      <c r="D24" s="224">
        <v>3892</v>
      </c>
      <c r="E24" s="225">
        <v>4489</v>
      </c>
    </row>
    <row r="25" spans="1:5">
      <c r="A25" s="18">
        <v>23</v>
      </c>
      <c r="B25" s="224">
        <v>4084</v>
      </c>
      <c r="C25" s="225">
        <v>5346</v>
      </c>
      <c r="D25" s="224">
        <v>4330</v>
      </c>
      <c r="E25" s="225">
        <v>5008</v>
      </c>
    </row>
    <row r="26" spans="1:5">
      <c r="A26" s="18">
        <v>24</v>
      </c>
      <c r="B26" s="224">
        <v>4544</v>
      </c>
      <c r="C26" s="225">
        <v>5500</v>
      </c>
      <c r="D26" s="224">
        <v>4530</v>
      </c>
      <c r="E26" s="225">
        <v>5168</v>
      </c>
    </row>
    <row r="27" spans="1:5">
      <c r="A27" s="18">
        <v>25</v>
      </c>
      <c r="B27" s="224">
        <v>4708</v>
      </c>
      <c r="C27" s="225">
        <v>5668</v>
      </c>
      <c r="D27" s="224">
        <v>4825</v>
      </c>
      <c r="E27" s="225">
        <v>5356</v>
      </c>
    </row>
    <row r="28" spans="1:5">
      <c r="A28" s="18">
        <v>26</v>
      </c>
      <c r="B28" s="224">
        <v>4764</v>
      </c>
      <c r="C28" s="225">
        <v>6012</v>
      </c>
      <c r="D28" s="224">
        <v>4917</v>
      </c>
      <c r="E28" s="225">
        <v>5568</v>
      </c>
    </row>
    <row r="29" spans="1:5">
      <c r="A29" s="18">
        <v>27</v>
      </c>
      <c r="B29" s="224">
        <v>5021</v>
      </c>
      <c r="C29" s="225">
        <v>6179</v>
      </c>
      <c r="D29" s="224">
        <v>5142</v>
      </c>
      <c r="E29" s="225">
        <v>5806</v>
      </c>
    </row>
    <row r="30" spans="1:5">
      <c r="A30" s="18">
        <v>28</v>
      </c>
      <c r="B30" s="224">
        <v>5350</v>
      </c>
      <c r="C30" s="225">
        <v>6561</v>
      </c>
      <c r="D30" s="224">
        <v>5313</v>
      </c>
      <c r="E30" s="225">
        <v>6150</v>
      </c>
    </row>
    <row r="31" spans="1:5">
      <c r="A31" s="18">
        <v>29</v>
      </c>
      <c r="B31" s="224">
        <v>5448</v>
      </c>
      <c r="C31" s="225">
        <v>6793</v>
      </c>
      <c r="D31" s="224">
        <v>5323</v>
      </c>
      <c r="E31" s="225">
        <v>6507</v>
      </c>
    </row>
    <row r="32" spans="1:5">
      <c r="A32" s="18">
        <v>30</v>
      </c>
      <c r="B32" s="224">
        <v>5462</v>
      </c>
      <c r="C32" s="225">
        <v>6672</v>
      </c>
      <c r="D32" s="224">
        <v>5361</v>
      </c>
      <c r="E32" s="225">
        <v>6459</v>
      </c>
    </row>
    <row r="33" spans="1:5">
      <c r="A33" s="18">
        <v>31</v>
      </c>
      <c r="B33" s="224">
        <v>5383</v>
      </c>
      <c r="C33" s="225">
        <v>6845</v>
      </c>
      <c r="D33" s="224">
        <v>5217</v>
      </c>
      <c r="E33" s="225">
        <v>6454</v>
      </c>
    </row>
    <row r="34" spans="1:5">
      <c r="A34" s="18">
        <v>32</v>
      </c>
      <c r="B34" s="224">
        <v>5454</v>
      </c>
      <c r="C34" s="225">
        <v>6704</v>
      </c>
      <c r="D34" s="224">
        <v>5277</v>
      </c>
      <c r="E34" s="225">
        <v>6321</v>
      </c>
    </row>
    <row r="35" spans="1:5">
      <c r="A35" s="18">
        <v>33</v>
      </c>
      <c r="B35" s="224">
        <v>5625</v>
      </c>
      <c r="C35" s="225">
        <v>6555</v>
      </c>
      <c r="D35" s="224">
        <v>5386</v>
      </c>
      <c r="E35" s="225">
        <v>6286</v>
      </c>
    </row>
    <row r="36" spans="1:5">
      <c r="A36" s="18">
        <v>34</v>
      </c>
      <c r="B36" s="224">
        <v>5687</v>
      </c>
      <c r="C36" s="225">
        <v>6809</v>
      </c>
      <c r="D36" s="224">
        <v>5493</v>
      </c>
      <c r="E36" s="225">
        <v>6253</v>
      </c>
    </row>
    <row r="37" spans="1:5">
      <c r="A37" s="18">
        <v>35</v>
      </c>
      <c r="B37" s="224">
        <v>5638</v>
      </c>
      <c r="C37" s="225">
        <v>6760</v>
      </c>
      <c r="D37" s="224">
        <v>5498</v>
      </c>
      <c r="E37" s="225">
        <v>6315</v>
      </c>
    </row>
    <row r="38" spans="1:5">
      <c r="A38" s="18">
        <v>36</v>
      </c>
      <c r="B38" s="224">
        <v>5907</v>
      </c>
      <c r="C38" s="225">
        <v>5118</v>
      </c>
      <c r="D38" s="224">
        <v>5701</v>
      </c>
      <c r="E38" s="225">
        <v>4442</v>
      </c>
    </row>
    <row r="39" spans="1:5">
      <c r="A39" s="18">
        <v>37</v>
      </c>
      <c r="B39" s="224">
        <v>6000</v>
      </c>
      <c r="C39" s="225">
        <v>6525</v>
      </c>
      <c r="D39" s="224">
        <v>5725</v>
      </c>
      <c r="E39" s="225">
        <v>5736</v>
      </c>
    </row>
    <row r="40" spans="1:5">
      <c r="A40" s="18">
        <v>38</v>
      </c>
      <c r="B40" s="224">
        <v>6368</v>
      </c>
      <c r="C40" s="225">
        <v>5824</v>
      </c>
      <c r="D40" s="224">
        <v>5959</v>
      </c>
      <c r="E40" s="225">
        <v>5315</v>
      </c>
    </row>
    <row r="41" spans="1:5">
      <c r="A41" s="18">
        <v>39</v>
      </c>
      <c r="B41" s="224">
        <v>6460</v>
      </c>
      <c r="C41" s="225">
        <v>5504</v>
      </c>
      <c r="D41" s="224">
        <v>6287</v>
      </c>
      <c r="E41" s="225">
        <v>5102</v>
      </c>
    </row>
    <row r="42" spans="1:5">
      <c r="A42" s="18">
        <v>40</v>
      </c>
      <c r="B42" s="224">
        <v>6278</v>
      </c>
      <c r="C42" s="225">
        <v>5165</v>
      </c>
      <c r="D42" s="224">
        <v>6278</v>
      </c>
      <c r="E42" s="225">
        <v>4757</v>
      </c>
    </row>
    <row r="43" spans="1:5">
      <c r="A43" s="18">
        <v>41</v>
      </c>
      <c r="B43" s="224">
        <v>6212</v>
      </c>
      <c r="C43" s="225">
        <v>4962</v>
      </c>
      <c r="D43" s="224">
        <v>6109</v>
      </c>
      <c r="E43" s="225">
        <v>4518</v>
      </c>
    </row>
    <row r="44" spans="1:5">
      <c r="A44" s="18">
        <v>42</v>
      </c>
      <c r="B44" s="224">
        <v>6297</v>
      </c>
      <c r="C44" s="225">
        <v>4871</v>
      </c>
      <c r="D44" s="224">
        <v>6142</v>
      </c>
      <c r="E44" s="225">
        <v>4511</v>
      </c>
    </row>
    <row r="45" spans="1:5">
      <c r="A45" s="18">
        <v>43</v>
      </c>
      <c r="B45" s="224">
        <v>6147</v>
      </c>
      <c r="C45" s="225">
        <v>4651</v>
      </c>
      <c r="D45" s="224">
        <v>6028</v>
      </c>
      <c r="E45" s="225">
        <v>4345</v>
      </c>
    </row>
    <row r="46" spans="1:5">
      <c r="A46" s="18">
        <v>44</v>
      </c>
      <c r="B46" s="224">
        <v>6219</v>
      </c>
      <c r="C46" s="225">
        <v>4477</v>
      </c>
      <c r="D46" s="224">
        <v>6075</v>
      </c>
      <c r="E46" s="225">
        <v>4122</v>
      </c>
    </row>
    <row r="47" spans="1:5">
      <c r="A47" s="18">
        <v>45</v>
      </c>
      <c r="B47" s="224">
        <v>6414</v>
      </c>
      <c r="C47" s="225">
        <v>4166</v>
      </c>
      <c r="D47" s="224">
        <v>6140</v>
      </c>
      <c r="E47" s="225">
        <v>3986</v>
      </c>
    </row>
    <row r="48" spans="1:5">
      <c r="A48" s="18">
        <v>46</v>
      </c>
      <c r="B48" s="224">
        <v>4828</v>
      </c>
      <c r="C48" s="225">
        <v>4183</v>
      </c>
      <c r="D48" s="224">
        <v>4336</v>
      </c>
      <c r="E48" s="225">
        <v>3799</v>
      </c>
    </row>
    <row r="49" spans="1:5">
      <c r="A49" s="18">
        <v>47</v>
      </c>
      <c r="B49" s="224">
        <v>6189</v>
      </c>
      <c r="C49" s="225">
        <v>4150</v>
      </c>
      <c r="D49" s="224">
        <v>5634</v>
      </c>
      <c r="E49" s="225">
        <v>3880</v>
      </c>
    </row>
    <row r="50" spans="1:5">
      <c r="A50" s="18">
        <v>48</v>
      </c>
      <c r="B50" s="224">
        <v>5658</v>
      </c>
      <c r="C50" s="225">
        <v>4109</v>
      </c>
      <c r="D50" s="224">
        <v>5353</v>
      </c>
      <c r="E50" s="225">
        <v>3733</v>
      </c>
    </row>
    <row r="51" spans="1:5">
      <c r="A51" s="18">
        <v>49</v>
      </c>
      <c r="B51" s="224">
        <v>5221</v>
      </c>
      <c r="C51" s="225">
        <v>4098</v>
      </c>
      <c r="D51" s="224">
        <v>5037</v>
      </c>
      <c r="E51" s="225">
        <v>3779</v>
      </c>
    </row>
    <row r="52" spans="1:5">
      <c r="A52" s="18">
        <v>50</v>
      </c>
      <c r="B52" s="224">
        <v>4915</v>
      </c>
      <c r="C52" s="225">
        <v>4253</v>
      </c>
      <c r="D52" s="224">
        <v>4683</v>
      </c>
      <c r="E52" s="225">
        <v>4091</v>
      </c>
    </row>
    <row r="53" spans="1:5">
      <c r="A53" s="18">
        <v>51</v>
      </c>
      <c r="B53" s="224">
        <v>4658</v>
      </c>
      <c r="C53" s="225">
        <v>4236</v>
      </c>
      <c r="D53" s="224">
        <v>4434</v>
      </c>
      <c r="E53" s="225">
        <v>4231</v>
      </c>
    </row>
    <row r="54" spans="1:5">
      <c r="A54" s="18">
        <v>52</v>
      </c>
      <c r="B54" s="224">
        <v>4503</v>
      </c>
      <c r="C54" s="225">
        <v>4674</v>
      </c>
      <c r="D54" s="224">
        <v>4345</v>
      </c>
      <c r="E54" s="225">
        <v>4519</v>
      </c>
    </row>
    <row r="55" spans="1:5">
      <c r="A55" s="18">
        <v>53</v>
      </c>
      <c r="B55" s="224">
        <v>4368</v>
      </c>
      <c r="C55" s="225">
        <v>5403</v>
      </c>
      <c r="D55" s="224">
        <v>4207</v>
      </c>
      <c r="E55" s="225">
        <v>5195</v>
      </c>
    </row>
    <row r="56" spans="1:5">
      <c r="A56" s="18">
        <v>54</v>
      </c>
      <c r="B56" s="224">
        <v>4216</v>
      </c>
      <c r="C56" s="225">
        <v>5461</v>
      </c>
      <c r="D56" s="224">
        <v>4002</v>
      </c>
      <c r="E56" s="225">
        <v>5244</v>
      </c>
    </row>
    <row r="57" spans="1:5">
      <c r="A57" s="18">
        <v>55</v>
      </c>
      <c r="B57" s="224">
        <v>3930</v>
      </c>
      <c r="C57" s="225">
        <v>5321</v>
      </c>
      <c r="D57" s="224">
        <v>3851</v>
      </c>
      <c r="E57" s="225">
        <v>5362</v>
      </c>
    </row>
    <row r="58" spans="1:5">
      <c r="A58" s="18">
        <v>56</v>
      </c>
      <c r="B58" s="224">
        <v>3835</v>
      </c>
      <c r="C58" s="225">
        <v>3661</v>
      </c>
      <c r="D58" s="224">
        <v>3713</v>
      </c>
      <c r="E58" s="225">
        <v>3769</v>
      </c>
    </row>
    <row r="59" spans="1:5">
      <c r="A59" s="18">
        <v>57</v>
      </c>
      <c r="B59" s="224">
        <v>3848</v>
      </c>
      <c r="C59" s="225">
        <v>3211</v>
      </c>
      <c r="D59" s="224">
        <v>3652</v>
      </c>
      <c r="E59" s="225">
        <v>3351</v>
      </c>
    </row>
    <row r="60" spans="1:5">
      <c r="A60" s="18">
        <v>58</v>
      </c>
      <c r="B60" s="224">
        <v>3777</v>
      </c>
      <c r="C60" s="225">
        <v>3888</v>
      </c>
      <c r="D60" s="224">
        <v>3501</v>
      </c>
      <c r="E60" s="225">
        <v>4225</v>
      </c>
    </row>
    <row r="61" spans="1:5">
      <c r="A61" s="18">
        <v>59</v>
      </c>
      <c r="B61" s="224">
        <v>3773</v>
      </c>
      <c r="C61" s="225">
        <v>4285</v>
      </c>
      <c r="D61" s="224">
        <v>3513</v>
      </c>
      <c r="E61" s="225">
        <v>4606</v>
      </c>
    </row>
    <row r="62" spans="1:5">
      <c r="A62" s="18">
        <v>60</v>
      </c>
      <c r="B62" s="224">
        <v>3883</v>
      </c>
      <c r="C62" s="225">
        <v>4090</v>
      </c>
      <c r="D62" s="224">
        <v>3755</v>
      </c>
      <c r="E62" s="225">
        <v>4483</v>
      </c>
    </row>
    <row r="63" spans="1:5">
      <c r="A63" s="18">
        <v>61</v>
      </c>
      <c r="B63" s="224">
        <v>3806</v>
      </c>
      <c r="C63" s="225">
        <v>4138</v>
      </c>
      <c r="D63" s="224">
        <v>3874</v>
      </c>
      <c r="E63" s="225">
        <v>4737</v>
      </c>
    </row>
    <row r="64" spans="1:5">
      <c r="A64" s="18">
        <v>62</v>
      </c>
      <c r="B64" s="224">
        <v>4169</v>
      </c>
      <c r="C64" s="225">
        <v>3735</v>
      </c>
      <c r="D64" s="224">
        <v>4169</v>
      </c>
      <c r="E64" s="225">
        <v>4345</v>
      </c>
    </row>
    <row r="65" spans="1:5">
      <c r="A65" s="18">
        <v>63</v>
      </c>
      <c r="B65" s="224">
        <v>4764</v>
      </c>
      <c r="C65" s="225">
        <v>3394</v>
      </c>
      <c r="D65" s="224">
        <v>4794</v>
      </c>
      <c r="E65" s="225">
        <v>3906</v>
      </c>
    </row>
    <row r="66" spans="1:5">
      <c r="A66" s="18">
        <v>64</v>
      </c>
      <c r="B66" s="224">
        <v>4812</v>
      </c>
      <c r="C66" s="225">
        <v>3208</v>
      </c>
      <c r="D66" s="224">
        <v>4855</v>
      </c>
      <c r="E66" s="225">
        <v>3715</v>
      </c>
    </row>
    <row r="67" spans="1:5">
      <c r="A67" s="18">
        <v>65</v>
      </c>
      <c r="B67" s="224">
        <v>4678</v>
      </c>
      <c r="C67" s="225">
        <v>3678</v>
      </c>
      <c r="D67" s="224">
        <v>4938</v>
      </c>
      <c r="E67" s="225">
        <v>4351</v>
      </c>
    </row>
    <row r="68" spans="1:5">
      <c r="A68" s="18">
        <v>66</v>
      </c>
      <c r="B68" s="224">
        <v>3139</v>
      </c>
      <c r="C68" s="225">
        <v>3672</v>
      </c>
      <c r="D68" s="224">
        <v>3529</v>
      </c>
      <c r="E68" s="225">
        <v>4158</v>
      </c>
    </row>
    <row r="69" spans="1:5">
      <c r="A69" s="18">
        <v>67</v>
      </c>
      <c r="B69" s="224">
        <v>2761</v>
      </c>
      <c r="C69" s="225">
        <v>3713</v>
      </c>
      <c r="D69" s="224">
        <v>3070</v>
      </c>
      <c r="E69" s="225">
        <v>4237</v>
      </c>
    </row>
    <row r="70" spans="1:5">
      <c r="A70" s="18">
        <v>68</v>
      </c>
      <c r="B70" s="224">
        <v>3273</v>
      </c>
      <c r="C70" s="225">
        <v>3220</v>
      </c>
      <c r="D70" s="224">
        <v>3869</v>
      </c>
      <c r="E70" s="225">
        <v>3791</v>
      </c>
    </row>
    <row r="71" spans="1:5">
      <c r="A71" s="18">
        <v>69</v>
      </c>
      <c r="B71" s="224">
        <v>3611</v>
      </c>
      <c r="C71" s="225">
        <v>3352</v>
      </c>
      <c r="D71" s="224">
        <v>4168</v>
      </c>
      <c r="E71" s="225">
        <v>3797</v>
      </c>
    </row>
    <row r="72" spans="1:5">
      <c r="A72" s="18">
        <v>70</v>
      </c>
      <c r="B72" s="224">
        <v>3409</v>
      </c>
      <c r="C72" s="225">
        <v>3220</v>
      </c>
      <c r="D72" s="224">
        <v>4091</v>
      </c>
      <c r="E72" s="225">
        <v>3725</v>
      </c>
    </row>
    <row r="73" spans="1:5">
      <c r="A73" s="18">
        <v>71</v>
      </c>
      <c r="B73" s="224">
        <v>3392</v>
      </c>
      <c r="C73" s="225">
        <v>2990</v>
      </c>
      <c r="D73" s="224">
        <v>4349</v>
      </c>
      <c r="E73" s="225">
        <v>3485</v>
      </c>
    </row>
    <row r="74" spans="1:5">
      <c r="A74" s="18">
        <v>72</v>
      </c>
      <c r="B74" s="224">
        <v>3090</v>
      </c>
      <c r="C74" s="225">
        <v>2711</v>
      </c>
      <c r="D74" s="224">
        <v>3932</v>
      </c>
      <c r="E74" s="225">
        <v>3201</v>
      </c>
    </row>
    <row r="75" spans="1:5">
      <c r="A75" s="18">
        <v>73</v>
      </c>
      <c r="B75" s="224">
        <v>2782</v>
      </c>
      <c r="C75" s="225">
        <v>2436</v>
      </c>
      <c r="D75" s="224">
        <v>3538</v>
      </c>
      <c r="E75" s="225">
        <v>3064</v>
      </c>
    </row>
    <row r="76" spans="1:5">
      <c r="A76" s="18">
        <v>74</v>
      </c>
      <c r="B76" s="224">
        <v>2592</v>
      </c>
      <c r="C76" s="225">
        <v>2392</v>
      </c>
      <c r="D76" s="224">
        <v>3421</v>
      </c>
      <c r="E76" s="225">
        <v>2968</v>
      </c>
    </row>
    <row r="77" spans="1:5">
      <c r="A77" s="18">
        <v>75</v>
      </c>
      <c r="B77" s="224">
        <v>2898</v>
      </c>
      <c r="C77" s="225">
        <v>2201</v>
      </c>
      <c r="D77" s="224">
        <v>3844</v>
      </c>
      <c r="E77" s="225">
        <v>2749</v>
      </c>
    </row>
    <row r="78" spans="1:5">
      <c r="A78" s="18">
        <v>76</v>
      </c>
      <c r="B78" s="224">
        <v>2878</v>
      </c>
      <c r="C78" s="225">
        <v>2049</v>
      </c>
      <c r="D78" s="224">
        <v>3735</v>
      </c>
      <c r="E78" s="225">
        <v>2537</v>
      </c>
    </row>
    <row r="79" spans="1:5">
      <c r="A79" s="18">
        <v>77</v>
      </c>
      <c r="B79" s="224">
        <v>2801</v>
      </c>
      <c r="C79" s="225">
        <v>1879</v>
      </c>
      <c r="D79" s="224">
        <v>3770</v>
      </c>
      <c r="E79" s="225">
        <v>2375</v>
      </c>
    </row>
    <row r="80" spans="1:5">
      <c r="A80" s="18">
        <v>78</v>
      </c>
      <c r="B80" s="224">
        <v>2406</v>
      </c>
      <c r="C80" s="225">
        <v>1529</v>
      </c>
      <c r="D80" s="224">
        <v>3232</v>
      </c>
      <c r="E80" s="225">
        <v>2039</v>
      </c>
    </row>
    <row r="81" spans="1:5">
      <c r="A81" s="18">
        <v>79</v>
      </c>
      <c r="B81" s="224">
        <v>2453</v>
      </c>
      <c r="C81" s="225">
        <v>1248</v>
      </c>
      <c r="D81" s="224">
        <v>3276</v>
      </c>
      <c r="E81" s="225">
        <v>1886</v>
      </c>
    </row>
    <row r="82" spans="1:5">
      <c r="A82" s="18">
        <v>80</v>
      </c>
      <c r="B82" s="224">
        <v>2253</v>
      </c>
      <c r="C82" s="225">
        <v>1198</v>
      </c>
      <c r="D82" s="224">
        <v>3190</v>
      </c>
      <c r="E82" s="225">
        <v>1817</v>
      </c>
    </row>
    <row r="83" spans="1:5">
      <c r="A83" s="18">
        <v>81</v>
      </c>
      <c r="B83" s="224">
        <v>2016</v>
      </c>
      <c r="C83" s="225">
        <v>999</v>
      </c>
      <c r="D83" s="224">
        <v>2893</v>
      </c>
      <c r="E83" s="225">
        <v>1700</v>
      </c>
    </row>
    <row r="84" spans="1:5">
      <c r="A84" s="18">
        <v>82</v>
      </c>
      <c r="B84" s="224">
        <v>1742</v>
      </c>
      <c r="C84" s="225">
        <v>927</v>
      </c>
      <c r="D84" s="224">
        <v>2584</v>
      </c>
      <c r="E84" s="225">
        <v>1588</v>
      </c>
    </row>
    <row r="85" spans="1:5">
      <c r="A85" s="18">
        <v>83</v>
      </c>
      <c r="B85" s="224">
        <v>1482</v>
      </c>
      <c r="C85" s="225">
        <v>737</v>
      </c>
      <c r="D85" s="224">
        <v>2432</v>
      </c>
      <c r="E85" s="225">
        <v>1307</v>
      </c>
    </row>
    <row r="86" spans="1:5">
      <c r="A86" s="18">
        <v>84</v>
      </c>
      <c r="B86" s="224">
        <v>1431</v>
      </c>
      <c r="C86" s="225">
        <v>608</v>
      </c>
      <c r="D86" s="224">
        <v>2265</v>
      </c>
      <c r="E86" s="225">
        <v>1076</v>
      </c>
    </row>
    <row r="87" spans="1:5">
      <c r="A87" s="18">
        <v>85</v>
      </c>
      <c r="B87" s="224">
        <v>1219</v>
      </c>
      <c r="C87" s="225">
        <v>580</v>
      </c>
      <c r="D87" s="224">
        <v>2013</v>
      </c>
      <c r="E87" s="225">
        <v>1016</v>
      </c>
    </row>
    <row r="88" spans="1:5">
      <c r="A88" s="18">
        <v>86</v>
      </c>
      <c r="B88" s="224">
        <v>1065</v>
      </c>
      <c r="C88" s="225">
        <v>510</v>
      </c>
      <c r="D88" s="224">
        <v>1822</v>
      </c>
      <c r="E88" s="225">
        <v>941</v>
      </c>
    </row>
    <row r="89" spans="1:5">
      <c r="A89" s="18">
        <v>87</v>
      </c>
      <c r="B89" s="224">
        <v>868</v>
      </c>
      <c r="C89" s="225">
        <v>415</v>
      </c>
      <c r="D89" s="224">
        <v>1608</v>
      </c>
      <c r="E89" s="225">
        <v>830</v>
      </c>
    </row>
    <row r="90" spans="1:5">
      <c r="A90" s="18">
        <v>88</v>
      </c>
      <c r="B90" s="224">
        <v>675</v>
      </c>
      <c r="C90" s="225">
        <v>335</v>
      </c>
      <c r="D90" s="224">
        <v>1257</v>
      </c>
      <c r="E90" s="225">
        <v>768</v>
      </c>
    </row>
    <row r="91" spans="1:5">
      <c r="A91" s="18">
        <v>89</v>
      </c>
      <c r="B91" s="224">
        <v>494</v>
      </c>
      <c r="C91" s="225">
        <v>300</v>
      </c>
      <c r="D91" s="224">
        <v>1115</v>
      </c>
      <c r="E91" s="225">
        <v>645</v>
      </c>
    </row>
    <row r="92" spans="1:5">
      <c r="A92" s="18">
        <v>90</v>
      </c>
      <c r="B92" s="224">
        <v>408</v>
      </c>
      <c r="C92" s="225">
        <v>242</v>
      </c>
      <c r="D92" s="224">
        <v>1015</v>
      </c>
      <c r="E92" s="225">
        <v>560</v>
      </c>
    </row>
    <row r="93" spans="1:5">
      <c r="A93" s="18">
        <v>91</v>
      </c>
      <c r="B93" s="224">
        <v>304</v>
      </c>
      <c r="C93" s="225">
        <v>189</v>
      </c>
      <c r="D93" s="224">
        <v>872</v>
      </c>
      <c r="E93" s="225">
        <v>467</v>
      </c>
    </row>
    <row r="94" spans="1:5">
      <c r="A94" s="18">
        <v>92</v>
      </c>
      <c r="B94" s="224">
        <v>266</v>
      </c>
      <c r="C94" s="225">
        <v>124</v>
      </c>
      <c r="D94" s="224">
        <v>733</v>
      </c>
      <c r="E94" s="225">
        <v>378</v>
      </c>
    </row>
    <row r="95" spans="1:5">
      <c r="A95" s="18">
        <v>93</v>
      </c>
      <c r="B95" s="224">
        <v>186</v>
      </c>
      <c r="C95" s="225">
        <v>92</v>
      </c>
      <c r="D95" s="224">
        <v>565</v>
      </c>
      <c r="E95" s="225">
        <v>268</v>
      </c>
    </row>
    <row r="96" spans="1:5">
      <c r="A96" s="18">
        <v>94</v>
      </c>
      <c r="B96" s="224">
        <v>137</v>
      </c>
      <c r="C96" s="225">
        <v>82</v>
      </c>
      <c r="D96" s="224">
        <v>417</v>
      </c>
      <c r="E96" s="225">
        <v>230</v>
      </c>
    </row>
    <row r="97" spans="1:5">
      <c r="A97" s="18">
        <v>95</v>
      </c>
      <c r="B97" s="224">
        <v>101</v>
      </c>
      <c r="C97" s="225">
        <v>53</v>
      </c>
      <c r="D97" s="224">
        <v>316</v>
      </c>
      <c r="E97" s="225">
        <v>182</v>
      </c>
    </row>
    <row r="98" spans="1:5">
      <c r="A98" s="18">
        <v>96</v>
      </c>
      <c r="B98" s="224">
        <v>61</v>
      </c>
      <c r="C98" s="225">
        <v>32</v>
      </c>
      <c r="D98" s="224">
        <v>266</v>
      </c>
      <c r="E98" s="225">
        <v>102</v>
      </c>
    </row>
    <row r="99" spans="1:5">
      <c r="A99" s="18">
        <v>97</v>
      </c>
      <c r="B99" s="224">
        <v>63</v>
      </c>
      <c r="C99" s="225">
        <v>23</v>
      </c>
      <c r="D99" s="224">
        <v>195</v>
      </c>
      <c r="E99" s="225">
        <v>91</v>
      </c>
    </row>
    <row r="100" spans="1:5" ht="14.25" thickBot="1">
      <c r="A100" s="18">
        <v>98</v>
      </c>
      <c r="B100" s="224">
        <v>30</v>
      </c>
      <c r="C100" s="226">
        <v>22</v>
      </c>
      <c r="D100" s="224">
        <v>152</v>
      </c>
      <c r="E100" s="226">
        <v>54</v>
      </c>
    </row>
    <row r="101" spans="1:5">
      <c r="A101" s="18">
        <v>99</v>
      </c>
      <c r="B101" s="227">
        <v>18</v>
      </c>
      <c r="C101" s="228">
        <v>7</v>
      </c>
      <c r="D101" s="229">
        <v>115</v>
      </c>
      <c r="E101" s="228">
        <v>49</v>
      </c>
    </row>
    <row r="102" spans="1:5">
      <c r="A102" s="18">
        <v>100</v>
      </c>
      <c r="B102" s="227">
        <v>18</v>
      </c>
      <c r="C102" s="230">
        <v>7</v>
      </c>
      <c r="D102" s="229">
        <v>76</v>
      </c>
      <c r="E102" s="230">
        <v>32</v>
      </c>
    </row>
    <row r="103" spans="1:5">
      <c r="A103" s="18">
        <v>101</v>
      </c>
      <c r="B103" s="227">
        <v>8</v>
      </c>
      <c r="C103" s="230">
        <v>3</v>
      </c>
      <c r="D103" s="229">
        <v>56</v>
      </c>
      <c r="E103" s="230">
        <v>15</v>
      </c>
    </row>
    <row r="104" spans="1:5">
      <c r="A104" s="18">
        <v>102</v>
      </c>
      <c r="B104" s="227">
        <v>5</v>
      </c>
      <c r="C104" s="230">
        <v>1</v>
      </c>
      <c r="D104" s="229">
        <v>34</v>
      </c>
      <c r="E104" s="230">
        <v>13</v>
      </c>
    </row>
    <row r="105" spans="1:5">
      <c r="A105" s="18">
        <v>103</v>
      </c>
      <c r="B105" s="231">
        <v>1</v>
      </c>
      <c r="C105" s="230">
        <v>1</v>
      </c>
      <c r="D105" s="229">
        <v>13</v>
      </c>
      <c r="E105" s="230">
        <v>8</v>
      </c>
    </row>
    <row r="106" spans="1:5" ht="14.25" thickBot="1">
      <c r="A106" s="18" t="s">
        <v>281</v>
      </c>
      <c r="B106" s="232">
        <v>7</v>
      </c>
      <c r="C106" s="233">
        <v>2</v>
      </c>
      <c r="D106" s="234">
        <v>32</v>
      </c>
      <c r="E106" s="233">
        <v>8</v>
      </c>
    </row>
  </sheetData>
  <phoneticPr fontId="12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3.5"/>
  <cols>
    <col min="1" max="16384" width="9" style="239"/>
  </cols>
  <sheetData>
    <row r="1" spans="1:3">
      <c r="B1" s="239" t="s">
        <v>296</v>
      </c>
      <c r="C1" s="239" t="s">
        <v>297</v>
      </c>
    </row>
    <row r="2" spans="1:3">
      <c r="A2" s="246" t="s">
        <v>527</v>
      </c>
      <c r="B2" s="245">
        <v>44505</v>
      </c>
      <c r="C2" s="245">
        <v>41468</v>
      </c>
    </row>
    <row r="3" spans="1:3">
      <c r="A3" s="246" t="s">
        <v>289</v>
      </c>
      <c r="B3" s="245">
        <v>43679</v>
      </c>
      <c r="C3" s="245">
        <v>40497</v>
      </c>
    </row>
    <row r="4" spans="1:3">
      <c r="A4" s="246" t="s">
        <v>290</v>
      </c>
      <c r="B4" s="245">
        <v>41654</v>
      </c>
      <c r="C4" s="245">
        <v>40857</v>
      </c>
    </row>
    <row r="5" spans="1:3">
      <c r="A5" s="246" t="s">
        <v>291</v>
      </c>
      <c r="B5" s="245">
        <v>43239</v>
      </c>
      <c r="C5" s="245">
        <v>39716</v>
      </c>
    </row>
    <row r="6" spans="1:3">
      <c r="A6" s="246" t="s">
        <v>292</v>
      </c>
      <c r="B6" s="245">
        <v>43691</v>
      </c>
      <c r="C6" s="245">
        <v>39819</v>
      </c>
    </row>
    <row r="7" spans="1:3">
      <c r="A7" s="247" t="s">
        <v>293</v>
      </c>
      <c r="B7" s="248">
        <v>41465</v>
      </c>
      <c r="C7" s="248">
        <v>37634</v>
      </c>
    </row>
    <row r="8" spans="1:3">
      <c r="A8" s="247" t="s">
        <v>294</v>
      </c>
      <c r="B8" s="248">
        <v>41402</v>
      </c>
      <c r="C8" s="248">
        <v>39411</v>
      </c>
    </row>
    <row r="9" spans="1:3">
      <c r="A9" s="247" t="s">
        <v>295</v>
      </c>
      <c r="B9" s="248">
        <v>39673</v>
      </c>
      <c r="C9" s="248">
        <v>39731</v>
      </c>
    </row>
    <row r="10" spans="1:3">
      <c r="A10" s="247" t="s">
        <v>298</v>
      </c>
      <c r="B10" s="248">
        <v>39982</v>
      </c>
      <c r="C10" s="248">
        <v>38712</v>
      </c>
    </row>
    <row r="11" spans="1:3">
      <c r="A11" s="247" t="s">
        <v>526</v>
      </c>
      <c r="B11" s="248">
        <v>40856</v>
      </c>
      <c r="C11" s="248">
        <v>39432</v>
      </c>
    </row>
  </sheetData>
  <phoneticPr fontId="1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ySplit="1" topLeftCell="A9" activePane="bottomLeft" state="frozen"/>
      <selection pane="bottomLeft"/>
    </sheetView>
  </sheetViews>
  <sheetFormatPr defaultRowHeight="13.5"/>
  <cols>
    <col min="1" max="1" width="9" style="235"/>
    <col min="2" max="5" width="13.625" style="237" customWidth="1"/>
    <col min="6" max="6" width="4.625" style="237" customWidth="1"/>
    <col min="7" max="16384" width="9" style="235"/>
  </cols>
  <sheetData>
    <row r="1" spans="1:7">
      <c r="B1" s="236" t="s">
        <v>282</v>
      </c>
      <c r="C1" s="236" t="s">
        <v>283</v>
      </c>
      <c r="D1" s="236" t="s">
        <v>284</v>
      </c>
      <c r="E1" s="236" t="s">
        <v>285</v>
      </c>
      <c r="F1" s="236"/>
      <c r="G1" s="235" t="s">
        <v>286</v>
      </c>
    </row>
    <row r="2" spans="1:7">
      <c r="A2" s="235" t="s">
        <v>287</v>
      </c>
      <c r="B2" s="237">
        <v>32.545556146161289</v>
      </c>
      <c r="C2" s="237">
        <v>5.3253328971937144</v>
      </c>
      <c r="D2" s="237">
        <v>37.870889043355007</v>
      </c>
      <c r="E2" s="237">
        <v>16.36270363080531</v>
      </c>
      <c r="G2" s="237">
        <v>18.778168788790069</v>
      </c>
    </row>
    <row r="3" spans="1:7">
      <c r="B3" s="237">
        <v>32.025216405900338</v>
      </c>
      <c r="C3" s="237">
        <v>5.2394511051223205</v>
      </c>
      <c r="D3" s="237">
        <v>37.264667511022651</v>
      </c>
      <c r="E3" s="237">
        <v>16.360392506690456</v>
      </c>
      <c r="G3" s="237">
        <v>19.085968738640496</v>
      </c>
    </row>
    <row r="4" spans="1:7">
      <c r="B4" s="237">
        <v>31.479984131454547</v>
      </c>
      <c r="C4" s="237">
        <v>5.4277087819074348</v>
      </c>
      <c r="D4" s="237">
        <v>36.907692913361984</v>
      </c>
      <c r="E4" s="237">
        <v>17.241777375879018</v>
      </c>
      <c r="G4" s="237">
        <v>18.423980360430733</v>
      </c>
    </row>
    <row r="5" spans="1:7">
      <c r="B5" s="237">
        <v>31.66412899251938</v>
      </c>
      <c r="C5" s="237">
        <v>5.6028391248909903</v>
      </c>
      <c r="D5" s="237">
        <v>37.266968117410364</v>
      </c>
      <c r="E5" s="237">
        <v>17.694594176945941</v>
      </c>
      <c r="G5" s="237">
        <v>17.848094112812081</v>
      </c>
    </row>
    <row r="6" spans="1:7">
      <c r="B6" s="237">
        <v>32.312521373105611</v>
      </c>
      <c r="C6" s="237">
        <v>5.7687228405170137</v>
      </c>
      <c r="D6" s="237">
        <v>38.081244213622625</v>
      </c>
      <c r="E6" s="237">
        <v>17.852902204401921</v>
      </c>
      <c r="G6" s="237">
        <v>17.334859511301751</v>
      </c>
    </row>
    <row r="7" spans="1:7">
      <c r="A7" s="235">
        <v>45</v>
      </c>
      <c r="B7" s="237">
        <v>32.850771348142274</v>
      </c>
      <c r="C7" s="237">
        <v>5.9549759623867677</v>
      </c>
      <c r="D7" s="237">
        <v>38.805747310529043</v>
      </c>
      <c r="E7" s="237">
        <v>18.127355060487869</v>
      </c>
      <c r="G7" s="237">
        <v>16.79267903541961</v>
      </c>
    </row>
    <row r="8" spans="1:7">
      <c r="B8" s="237">
        <v>32.922178540556594</v>
      </c>
      <c r="C8" s="237">
        <v>6.1113891394117159</v>
      </c>
      <c r="D8" s="237">
        <v>39.033567679968314</v>
      </c>
      <c r="E8" s="237">
        <v>18.563137101887527</v>
      </c>
      <c r="G8" s="237">
        <v>16.362891925030652</v>
      </c>
    </row>
    <row r="9" spans="1:7">
      <c r="B9" s="237">
        <v>33.084910842558948</v>
      </c>
      <c r="C9" s="237">
        <v>6.2742964590551846</v>
      </c>
      <c r="D9" s="237">
        <v>39.359207301614127</v>
      </c>
      <c r="E9" s="237">
        <v>18.964223566787464</v>
      </c>
      <c r="G9" s="237">
        <v>15.938041922720767</v>
      </c>
    </row>
    <row r="10" spans="1:7">
      <c r="B10" s="237">
        <v>33.441876465660542</v>
      </c>
      <c r="C10" s="237">
        <v>6.5979343541639857</v>
      </c>
      <c r="D10" s="237">
        <v>40.039810819824531</v>
      </c>
      <c r="E10" s="237">
        <v>19.729557822327969</v>
      </c>
      <c r="G10" s="237">
        <v>15.156258706467662</v>
      </c>
    </row>
    <row r="11" spans="1:7">
      <c r="B11" s="237">
        <v>33.608915475748859</v>
      </c>
      <c r="C11" s="237">
        <v>6.8414758474345447</v>
      </c>
      <c r="D11" s="237">
        <v>40.450391323183403</v>
      </c>
      <c r="E11" s="237">
        <v>20.35613393229287</v>
      </c>
      <c r="G11" s="237">
        <v>14.616729230652561</v>
      </c>
    </row>
    <row r="12" spans="1:7">
      <c r="A12" s="235">
        <v>50</v>
      </c>
      <c r="B12" s="237">
        <v>33.533057851239668</v>
      </c>
      <c r="C12" s="237">
        <v>7.2110020661157028</v>
      </c>
      <c r="D12" s="237">
        <v>40.744059917355372</v>
      </c>
      <c r="E12" s="237">
        <v>21.504158964879853</v>
      </c>
      <c r="G12" s="237">
        <v>13.867698148347122</v>
      </c>
    </row>
    <row r="13" spans="1:7">
      <c r="B13" s="237">
        <v>33.201511218957812</v>
      </c>
      <c r="C13" s="237">
        <v>7.5489277614813224</v>
      </c>
      <c r="D13" s="237">
        <v>40.750438980439135</v>
      </c>
      <c r="E13" s="237">
        <v>22.736699277624876</v>
      </c>
      <c r="G13" s="237">
        <v>13.246914417469144</v>
      </c>
    </row>
    <row r="14" spans="1:7">
      <c r="B14" s="237">
        <v>32.730508319897787</v>
      </c>
      <c r="C14" s="237">
        <v>7.8952838702481269</v>
      </c>
      <c r="D14" s="237">
        <v>40.625792190145916</v>
      </c>
      <c r="E14" s="237">
        <v>24.122093653670401</v>
      </c>
      <c r="G14" s="237">
        <v>12.665789051212073</v>
      </c>
    </row>
    <row r="15" spans="1:7">
      <c r="B15" s="237">
        <v>32.09716965711484</v>
      </c>
      <c r="C15" s="237">
        <v>8.2553972664747075</v>
      </c>
      <c r="D15" s="237">
        <v>40.352566923589542</v>
      </c>
      <c r="E15" s="237">
        <v>25.720016296342724</v>
      </c>
      <c r="G15" s="237">
        <v>12.113287437553309</v>
      </c>
    </row>
    <row r="16" spans="1:7">
      <c r="B16" s="237">
        <v>31.324101751359159</v>
      </c>
      <c r="C16" s="237">
        <v>8.6078399903705325</v>
      </c>
      <c r="D16" s="237">
        <v>39.931941741729695</v>
      </c>
      <c r="E16" s="237">
        <v>27.479926028515848</v>
      </c>
      <c r="G16" s="237">
        <v>11.617316319990678</v>
      </c>
    </row>
    <row r="17" spans="1:7">
      <c r="A17" s="235">
        <v>55</v>
      </c>
      <c r="B17" s="237">
        <v>30.26098612542139</v>
      </c>
      <c r="C17" s="237">
        <v>9.0209769223843868</v>
      </c>
      <c r="D17" s="237">
        <v>39.281963047805775</v>
      </c>
      <c r="E17" s="237">
        <v>29.810584774057059</v>
      </c>
      <c r="G17" s="237">
        <v>11.085273896651142</v>
      </c>
    </row>
    <row r="18" spans="1:7">
      <c r="B18" s="237">
        <v>28.894922361135606</v>
      </c>
      <c r="C18" s="237">
        <v>9.3377781200241454</v>
      </c>
      <c r="D18" s="237">
        <v>38.232700481159753</v>
      </c>
      <c r="E18" s="237">
        <v>32.316328811402826</v>
      </c>
      <c r="G18" s="237">
        <v>10.709185709345322</v>
      </c>
    </row>
    <row r="19" spans="1:7">
      <c r="B19" s="237">
        <v>28.225202296079104</v>
      </c>
      <c r="C19" s="237">
        <v>9.699048923154777</v>
      </c>
      <c r="D19" s="237">
        <v>37.924251219233881</v>
      </c>
      <c r="E19" s="237">
        <v>34.363080276317874</v>
      </c>
      <c r="G19" s="237">
        <v>10.31028926571012</v>
      </c>
    </row>
    <row r="20" spans="1:7">
      <c r="B20" s="237">
        <v>26.780257023077226</v>
      </c>
      <c r="C20" s="237">
        <v>9.9559710849038119</v>
      </c>
      <c r="D20" s="237">
        <v>36.736228107981042</v>
      </c>
      <c r="E20" s="237">
        <v>37.176532982205885</v>
      </c>
      <c r="G20" s="237">
        <v>10.044223626927712</v>
      </c>
    </row>
    <row r="21" spans="1:7">
      <c r="B21" s="237">
        <v>25.771649025430747</v>
      </c>
      <c r="C21" s="237">
        <v>10.121884175223206</v>
      </c>
      <c r="D21" s="237">
        <v>35.893533200653955</v>
      </c>
      <c r="E21" s="237">
        <v>39.275267815556589</v>
      </c>
      <c r="G21" s="237">
        <v>9.8795835112186321</v>
      </c>
    </row>
    <row r="22" spans="1:7">
      <c r="A22" s="235">
        <v>60</v>
      </c>
      <c r="B22" s="237">
        <v>24.900831462894732</v>
      </c>
      <c r="C22" s="237">
        <v>10.355406861568722</v>
      </c>
      <c r="D22" s="237">
        <v>35.25623832446346</v>
      </c>
      <c r="E22" s="237">
        <v>41.586590700794616</v>
      </c>
      <c r="G22" s="237">
        <v>9.6567910210387602</v>
      </c>
    </row>
    <row r="23" spans="1:7">
      <c r="B23" s="237">
        <v>24.170316594594095</v>
      </c>
      <c r="C23" s="237">
        <v>10.799311066458012</v>
      </c>
      <c r="D23" s="237">
        <v>34.969627661052108</v>
      </c>
      <c r="E23" s="237">
        <v>44.680056316984171</v>
      </c>
      <c r="G23" s="237">
        <v>9.2598499464094317</v>
      </c>
    </row>
    <row r="24" spans="1:7">
      <c r="B24" s="237">
        <v>23.240090869019767</v>
      </c>
      <c r="C24" s="237">
        <v>11.102521502277376</v>
      </c>
      <c r="D24" s="237">
        <v>34.342612371297143</v>
      </c>
      <c r="E24" s="237">
        <v>47.773141528795001</v>
      </c>
      <c r="G24" s="237">
        <v>9.0069629659791932</v>
      </c>
    </row>
    <row r="25" spans="1:7">
      <c r="B25" s="237">
        <v>22.293471724168654</v>
      </c>
      <c r="C25" s="237">
        <v>11.491636412232443</v>
      </c>
      <c r="D25" s="237">
        <v>33.785108136401099</v>
      </c>
      <c r="E25" s="237">
        <v>51.547092146147008</v>
      </c>
      <c r="G25" s="237">
        <v>8.7019808504864908</v>
      </c>
    </row>
    <row r="26" spans="1:7">
      <c r="B26" s="237">
        <v>21.460781619304129</v>
      </c>
      <c r="C26" s="237">
        <v>11.887429231022921</v>
      </c>
      <c r="D26" s="237">
        <v>33.34821085032705</v>
      </c>
      <c r="E26" s="237">
        <v>55.391408579126924</v>
      </c>
      <c r="G26" s="237">
        <v>8.4122477666598847</v>
      </c>
    </row>
    <row r="27" spans="1:7">
      <c r="A27" s="235" t="s">
        <v>288</v>
      </c>
      <c r="B27" s="237">
        <v>20.644534872303982</v>
      </c>
      <c r="C27" s="237">
        <v>12.374240424162421</v>
      </c>
      <c r="D27" s="237">
        <v>33.018775296466401</v>
      </c>
      <c r="E27" s="237">
        <v>59.939545747592923</v>
      </c>
      <c r="G27" s="237">
        <v>8.0813041101687446</v>
      </c>
    </row>
    <row r="28" spans="1:7">
      <c r="B28" s="237">
        <v>20.088670228818692</v>
      </c>
      <c r="C28" s="237">
        <v>12.997874433055498</v>
      </c>
      <c r="D28" s="237">
        <v>33.086544661874193</v>
      </c>
      <c r="E28" s="237">
        <v>64.702512834369088</v>
      </c>
      <c r="G28" s="237">
        <v>7.693565629906792</v>
      </c>
    </row>
    <row r="29" spans="1:7">
      <c r="B29" s="237">
        <v>19.655144167758849</v>
      </c>
      <c r="C29" s="237">
        <v>13.648729047389116</v>
      </c>
      <c r="D29" s="237">
        <v>33.303873215147959</v>
      </c>
      <c r="E29" s="237">
        <v>69.441001963128286</v>
      </c>
      <c r="G29" s="237">
        <v>7.3266895146643085</v>
      </c>
    </row>
    <row r="30" spans="1:7">
      <c r="B30" s="237">
        <v>19.266872201771506</v>
      </c>
      <c r="C30" s="237">
        <v>14.368237726520697</v>
      </c>
      <c r="D30" s="237">
        <v>33.635109928292202</v>
      </c>
      <c r="E30" s="237">
        <v>74.574832780588025</v>
      </c>
      <c r="G30" s="237">
        <v>6.9597957594633444</v>
      </c>
    </row>
    <row r="31" spans="1:7">
      <c r="B31" s="237">
        <v>19.035285592902337</v>
      </c>
      <c r="C31" s="237">
        <v>15.192084571556732</v>
      </c>
      <c r="D31" s="237">
        <v>34.227370164459067</v>
      </c>
      <c r="E31" s="237">
        <v>79.810121562985032</v>
      </c>
      <c r="G31" s="237">
        <v>6.5823751525991536</v>
      </c>
    </row>
    <row r="32" spans="1:7">
      <c r="A32" s="235">
        <v>7</v>
      </c>
      <c r="B32" s="237">
        <v>18.902911845450362</v>
      </c>
      <c r="C32" s="237">
        <v>16.041609517658774</v>
      </c>
      <c r="D32" s="237">
        <v>34.944521363109139</v>
      </c>
      <c r="E32" s="237">
        <v>84.863166314346117</v>
      </c>
      <c r="G32" s="237">
        <v>6.2337884418592129</v>
      </c>
    </row>
    <row r="33" spans="1:7">
      <c r="B33" s="237">
        <v>18.820818046400213</v>
      </c>
      <c r="C33" s="237">
        <v>16.877855152300011</v>
      </c>
      <c r="D33" s="237">
        <v>35.698673198700227</v>
      </c>
      <c r="E33" s="237">
        <v>89.676522618145057</v>
      </c>
      <c r="G33" s="237">
        <v>5.9249234631790637</v>
      </c>
    </row>
    <row r="34" spans="1:7">
      <c r="B34" s="237">
        <v>18.767243731619317</v>
      </c>
      <c r="C34" s="237">
        <v>17.913557200462577</v>
      </c>
      <c r="D34" s="237">
        <v>36.680800932081894</v>
      </c>
      <c r="E34" s="237">
        <v>95.451188552965618</v>
      </c>
      <c r="G34" s="237">
        <v>5.5823641770835852</v>
      </c>
    </row>
    <row r="35" spans="1:7">
      <c r="B35" s="237">
        <v>18.741559026214635</v>
      </c>
      <c r="C35" s="237">
        <v>18.873800948852026</v>
      </c>
      <c r="D35" s="237">
        <v>37.615359975066667</v>
      </c>
      <c r="E35" s="237">
        <v>100.70560790835181</v>
      </c>
      <c r="G35" s="237">
        <v>5.298349827414194</v>
      </c>
    </row>
    <row r="36" spans="1:7">
      <c r="B36" s="237">
        <v>18.657859426436392</v>
      </c>
      <c r="C36" s="237">
        <v>19.797522640101132</v>
      </c>
      <c r="D36" s="237">
        <v>38.455382066537517</v>
      </c>
      <c r="E36" s="237">
        <v>106.108220603538</v>
      </c>
      <c r="G36" s="237">
        <v>5.0511370446645527</v>
      </c>
    </row>
    <row r="37" spans="1:7">
      <c r="A37" s="235">
        <v>12</v>
      </c>
      <c r="B37" s="237">
        <v>18.666795915729612</v>
      </c>
      <c r="C37" s="237">
        <v>20.648399465770538</v>
      </c>
      <c r="D37" s="237">
        <v>39.315195381500153</v>
      </c>
      <c r="E37" s="237">
        <v>110.61565980035775</v>
      </c>
      <c r="G37" s="237">
        <v>4.842990381204749</v>
      </c>
    </row>
    <row r="38" spans="1:7">
      <c r="B38" s="237">
        <v>18.725151970280411</v>
      </c>
      <c r="C38" s="237">
        <v>21.688276147399861</v>
      </c>
      <c r="D38" s="237">
        <v>40.413428117680269</v>
      </c>
      <c r="E38" s="237">
        <v>115.82429975373427</v>
      </c>
      <c r="G38" s="237">
        <v>4.6107859988673505</v>
      </c>
    </row>
    <row r="39" spans="1:7">
      <c r="B39" s="237">
        <v>18.777113188758339</v>
      </c>
      <c r="C39" s="237">
        <v>22.609791611553096</v>
      </c>
      <c r="D39" s="237">
        <v>41.386904800311427</v>
      </c>
      <c r="E39" s="237">
        <v>120.41143590213508</v>
      </c>
      <c r="G39" s="237">
        <v>4.4228625242570683</v>
      </c>
    </row>
    <row r="40" spans="1:7">
      <c r="B40" s="237">
        <v>18.78342102437453</v>
      </c>
      <c r="C40" s="237">
        <v>23.554171588102651</v>
      </c>
      <c r="D40" s="237">
        <v>42.337592612477181</v>
      </c>
      <c r="E40" s="237">
        <v>125.39873092093981</v>
      </c>
      <c r="G40" s="237">
        <v>4.2455324580598104</v>
      </c>
    </row>
    <row r="41" spans="1:7">
      <c r="B41" s="237">
        <v>18.78342102437453</v>
      </c>
      <c r="C41" s="237">
        <v>24.3</v>
      </c>
      <c r="D41" s="237">
        <v>43</v>
      </c>
      <c r="E41" s="237">
        <v>129.19999999999999</v>
      </c>
      <c r="G41" s="237">
        <v>4.0999999999999996</v>
      </c>
    </row>
    <row r="42" spans="1:7">
      <c r="A42" s="235">
        <v>17</v>
      </c>
      <c r="B42" s="237">
        <v>18.87870947584226</v>
      </c>
      <c r="C42" s="237">
        <v>24.985073285353842</v>
      </c>
      <c r="D42" s="237">
        <v>43.863782761196106</v>
      </c>
      <c r="E42" s="237">
        <v>132.34523957967286</v>
      </c>
      <c r="G42" s="237">
        <v>4.0023897011588767</v>
      </c>
    </row>
    <row r="43" spans="1:7">
      <c r="B43" s="237">
        <v>18.844745349401315</v>
      </c>
      <c r="C43" s="237">
        <v>25.862179996307855</v>
      </c>
      <c r="D43" s="237">
        <v>44.706925345709166</v>
      </c>
      <c r="E43" s="237">
        <v>137.2381505655606</v>
      </c>
      <c r="G43" s="237">
        <v>3.8666500664010623</v>
      </c>
    </row>
    <row r="44" spans="1:7">
      <c r="B44" s="237">
        <v>18.905840951032143</v>
      </c>
      <c r="C44" s="237">
        <v>26.767949873395992</v>
      </c>
      <c r="D44" s="237">
        <v>45.673790824428131</v>
      </c>
      <c r="E44" s="237">
        <v>141.58560808126668</v>
      </c>
      <c r="G44" s="237">
        <v>3.7358109408067723</v>
      </c>
    </row>
    <row r="45" spans="1:7">
      <c r="B45" s="237">
        <v>18.922036756821541</v>
      </c>
      <c r="C45" s="237">
        <v>27.494633298589783</v>
      </c>
      <c r="D45" s="237">
        <v>46.416670055411323</v>
      </c>
      <c r="E45" s="237">
        <v>145.30482977038795</v>
      </c>
      <c r="G45" s="237">
        <v>3.637073421347615</v>
      </c>
    </row>
    <row r="46" spans="1:7">
      <c r="B46" s="237">
        <v>18.899999999999999</v>
      </c>
      <c r="C46" s="237">
        <v>28.3</v>
      </c>
      <c r="D46" s="237">
        <v>47.2</v>
      </c>
      <c r="E46" s="237">
        <v>149.30000000000001</v>
      </c>
      <c r="G46" s="237">
        <v>3.5</v>
      </c>
    </row>
    <row r="47" spans="1:7">
      <c r="A47" s="235">
        <v>22</v>
      </c>
      <c r="B47" s="237">
        <v>18.899999999999999</v>
      </c>
      <c r="C47" s="237">
        <v>28.9</v>
      </c>
      <c r="D47" s="237">
        <v>47.7</v>
      </c>
      <c r="E47" s="237">
        <v>153</v>
      </c>
      <c r="G47" s="237">
        <v>3.5</v>
      </c>
    </row>
    <row r="48" spans="1:7">
      <c r="B48" s="237">
        <v>18.899999999999999</v>
      </c>
      <c r="C48" s="237">
        <v>29.1</v>
      </c>
      <c r="D48" s="237">
        <v>48</v>
      </c>
      <c r="E48" s="237">
        <v>154.19999999999999</v>
      </c>
      <c r="G48" s="237">
        <v>3.4</v>
      </c>
    </row>
    <row r="49" spans="1:7">
      <c r="B49" s="237">
        <v>18.899999999999999</v>
      </c>
      <c r="C49" s="237">
        <v>29.6</v>
      </c>
      <c r="D49" s="237">
        <v>48.4</v>
      </c>
      <c r="E49" s="237">
        <v>156.5</v>
      </c>
      <c r="G49" s="237">
        <v>3.4</v>
      </c>
    </row>
    <row r="50" spans="1:7">
      <c r="A50" s="235">
        <v>25</v>
      </c>
      <c r="B50" s="237">
        <v>18.7</v>
      </c>
      <c r="C50" s="237">
        <v>30.2</v>
      </c>
      <c r="D50" s="237">
        <v>48.8</v>
      </c>
      <c r="E50" s="237">
        <v>161.69999999999999</v>
      </c>
      <c r="G50" s="237">
        <v>3.3</v>
      </c>
    </row>
  </sheetData>
  <phoneticPr fontId="12"/>
  <pageMargins left="0.19685039370078741" right="0.19685039370078741" top="0" bottom="0.39370078740157483" header="0.51181102362204722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/>
  </sheetViews>
  <sheetFormatPr defaultRowHeight="13.5"/>
  <cols>
    <col min="1" max="16384" width="9" style="239"/>
  </cols>
  <sheetData>
    <row r="2" spans="1:4" ht="15.95" customHeight="1">
      <c r="A2" s="238"/>
      <c r="B2" s="238" t="s">
        <v>2</v>
      </c>
      <c r="C2" s="238" t="s">
        <v>3</v>
      </c>
      <c r="D2" s="238" t="s">
        <v>138</v>
      </c>
    </row>
    <row r="3" spans="1:4" ht="15.95" customHeight="1">
      <c r="A3" s="241" t="s">
        <v>527</v>
      </c>
      <c r="B3" s="242">
        <v>5740</v>
      </c>
      <c r="C3" s="242">
        <v>6611</v>
      </c>
      <c r="D3" s="240">
        <f t="shared" ref="D3:D10" si="0">SUM(B3:C3)</f>
        <v>12351</v>
      </c>
    </row>
    <row r="4" spans="1:4" ht="15.95" customHeight="1">
      <c r="A4" s="241" t="s">
        <v>289</v>
      </c>
      <c r="B4" s="242">
        <v>5492</v>
      </c>
      <c r="C4" s="242">
        <v>6622</v>
      </c>
      <c r="D4" s="242">
        <f t="shared" si="0"/>
        <v>12114</v>
      </c>
    </row>
    <row r="5" spans="1:4" ht="15.95" customHeight="1">
      <c r="A5" s="241" t="s">
        <v>290</v>
      </c>
      <c r="B5" s="242">
        <v>5488</v>
      </c>
      <c r="C5" s="242">
        <v>6626</v>
      </c>
      <c r="D5" s="242">
        <f t="shared" si="0"/>
        <v>12114</v>
      </c>
    </row>
    <row r="6" spans="1:4" ht="15.95" customHeight="1">
      <c r="A6" s="241" t="s">
        <v>291</v>
      </c>
      <c r="B6" s="242">
        <v>5554</v>
      </c>
      <c r="C6" s="242">
        <v>6807</v>
      </c>
      <c r="D6" s="242">
        <f t="shared" si="0"/>
        <v>12361</v>
      </c>
    </row>
    <row r="7" spans="1:4" ht="15.95" customHeight="1">
      <c r="A7" s="241" t="s">
        <v>292</v>
      </c>
      <c r="B7" s="242">
        <v>5825</v>
      </c>
      <c r="C7" s="242">
        <v>7242</v>
      </c>
      <c r="D7" s="242">
        <f t="shared" si="0"/>
        <v>13067</v>
      </c>
    </row>
    <row r="8" spans="1:4" ht="15.95" customHeight="1">
      <c r="A8" s="243" t="s">
        <v>293</v>
      </c>
      <c r="B8" s="244">
        <v>6145</v>
      </c>
      <c r="C8" s="244">
        <v>7590</v>
      </c>
      <c r="D8" s="244">
        <f t="shared" si="0"/>
        <v>13735</v>
      </c>
    </row>
    <row r="9" spans="1:4">
      <c r="A9" s="243" t="s">
        <v>294</v>
      </c>
      <c r="B9" s="244">
        <v>6202</v>
      </c>
      <c r="C9" s="244">
        <v>7797</v>
      </c>
      <c r="D9" s="244">
        <f t="shared" si="0"/>
        <v>13999</v>
      </c>
    </row>
    <row r="10" spans="1:4">
      <c r="A10" s="243" t="s">
        <v>295</v>
      </c>
      <c r="B10" s="244">
        <v>6035</v>
      </c>
      <c r="C10" s="244">
        <v>7877</v>
      </c>
      <c r="D10" s="244">
        <f t="shared" si="0"/>
        <v>13912</v>
      </c>
    </row>
    <row r="11" spans="1:4">
      <c r="A11" s="243" t="s">
        <v>298</v>
      </c>
      <c r="B11" s="244">
        <v>5679</v>
      </c>
      <c r="C11" s="244">
        <v>7338</v>
      </c>
      <c r="D11" s="244">
        <f>SUM(B11:C11)</f>
        <v>13017</v>
      </c>
    </row>
    <row r="12" spans="1:4">
      <c r="A12" s="243" t="s">
        <v>526</v>
      </c>
      <c r="B12" s="244">
        <v>5613</v>
      </c>
      <c r="C12" s="244">
        <v>7127</v>
      </c>
      <c r="D12" s="244">
        <f>SUM(B12:C12)</f>
        <v>12740</v>
      </c>
    </row>
  </sheetData>
  <phoneticPr fontId="1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view="pageBreakPreview" zoomScaleNormal="100" zoomScaleSheetLayoutView="100" workbookViewId="0">
      <selection sqref="A1:N2"/>
    </sheetView>
  </sheetViews>
  <sheetFormatPr defaultRowHeight="13.5"/>
  <cols>
    <col min="1" max="63" width="1.625" customWidth="1"/>
  </cols>
  <sheetData>
    <row r="1" spans="1:62" ht="11.1" customHeight="1">
      <c r="A1" s="460">
        <f>'13'!AJ1+1</f>
        <v>14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1"/>
      <c r="M1" s="461"/>
      <c r="N1" s="461"/>
    </row>
    <row r="2" spans="1:62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1"/>
      <c r="M2" s="461"/>
      <c r="N2" s="461"/>
    </row>
    <row r="3" spans="1:62" ht="11.1" customHeight="1"/>
    <row r="4" spans="1:62" ht="11.1" customHeight="1"/>
    <row r="5" spans="1:62" ht="18" customHeight="1">
      <c r="B5" s="471" t="s">
        <v>501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</row>
    <row r="6" spans="1:62" ht="12.95" customHeight="1">
      <c r="B6" s="349"/>
      <c r="BJ6" s="348" t="s">
        <v>61</v>
      </c>
    </row>
    <row r="7" spans="1:62" ht="16.5" customHeight="1">
      <c r="B7" s="472" t="s">
        <v>426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 t="s">
        <v>138</v>
      </c>
      <c r="P7" s="473"/>
      <c r="Q7" s="473"/>
      <c r="R7" s="473"/>
      <c r="S7" s="473"/>
      <c r="T7" s="473"/>
      <c r="U7" s="473"/>
      <c r="V7" s="473"/>
      <c r="W7" s="473" t="s">
        <v>489</v>
      </c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8" t="s">
        <v>488</v>
      </c>
      <c r="BD7" s="478"/>
      <c r="BE7" s="478"/>
      <c r="BF7" s="478"/>
      <c r="BG7" s="478"/>
      <c r="BH7" s="478"/>
      <c r="BI7" s="478"/>
      <c r="BJ7" s="479"/>
    </row>
    <row r="8" spans="1:62" ht="16.5" customHeight="1">
      <c r="B8" s="505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 t="s">
        <v>1</v>
      </c>
      <c r="X8" s="509"/>
      <c r="Y8" s="509"/>
      <c r="Z8" s="509"/>
      <c r="AA8" s="509"/>
      <c r="AB8" s="509"/>
      <c r="AC8" s="509"/>
      <c r="AD8" s="509"/>
      <c r="AE8" s="506" t="s">
        <v>487</v>
      </c>
      <c r="AF8" s="509"/>
      <c r="AG8" s="509"/>
      <c r="AH8" s="509"/>
      <c r="AI8" s="509"/>
      <c r="AJ8" s="509"/>
      <c r="AK8" s="509"/>
      <c r="AL8" s="509"/>
      <c r="AM8" s="506" t="s">
        <v>486</v>
      </c>
      <c r="AN8" s="509"/>
      <c r="AO8" s="509"/>
      <c r="AP8" s="509"/>
      <c r="AQ8" s="509"/>
      <c r="AR8" s="509"/>
      <c r="AS8" s="509"/>
      <c r="AT8" s="509"/>
      <c r="AU8" s="506" t="s">
        <v>485</v>
      </c>
      <c r="AV8" s="509"/>
      <c r="AW8" s="509"/>
      <c r="AX8" s="509"/>
      <c r="AY8" s="509"/>
      <c r="AZ8" s="509"/>
      <c r="BA8" s="509"/>
      <c r="BB8" s="509"/>
      <c r="BC8" s="480"/>
      <c r="BD8" s="480"/>
      <c r="BE8" s="480"/>
      <c r="BF8" s="480"/>
      <c r="BG8" s="480"/>
      <c r="BH8" s="480"/>
      <c r="BI8" s="480"/>
      <c r="BJ8" s="481"/>
    </row>
    <row r="9" spans="1:62">
      <c r="N9" s="273"/>
      <c r="U9" s="475" t="s">
        <v>541</v>
      </c>
      <c r="V9" s="475"/>
      <c r="AC9" s="475" t="s">
        <v>541</v>
      </c>
      <c r="AD9" s="475"/>
      <c r="AK9" s="475" t="s">
        <v>541</v>
      </c>
      <c r="AL9" s="475"/>
      <c r="AS9" s="475" t="s">
        <v>541</v>
      </c>
      <c r="AT9" s="475"/>
      <c r="BA9" s="475" t="s">
        <v>541</v>
      </c>
      <c r="BB9" s="475"/>
      <c r="BI9" s="475" t="s">
        <v>541</v>
      </c>
      <c r="BJ9" s="475"/>
    </row>
    <row r="10" spans="1:62">
      <c r="C10" s="503" t="s">
        <v>4</v>
      </c>
      <c r="D10" s="503"/>
      <c r="E10" s="503"/>
      <c r="F10" s="503"/>
      <c r="G10" s="496">
        <v>21</v>
      </c>
      <c r="H10" s="496"/>
      <c r="I10" s="496"/>
      <c r="J10" s="496" t="s">
        <v>5</v>
      </c>
      <c r="K10" s="496"/>
      <c r="L10" s="496"/>
      <c r="M10" s="496"/>
      <c r="N10" s="274"/>
      <c r="O10" s="504">
        <v>314062</v>
      </c>
      <c r="P10" s="504"/>
      <c r="Q10" s="504"/>
      <c r="R10" s="504"/>
      <c r="S10" s="504"/>
      <c r="T10" s="504"/>
      <c r="U10" s="504"/>
      <c r="V10" s="504"/>
      <c r="W10" s="504">
        <v>281355</v>
      </c>
      <c r="X10" s="504"/>
      <c r="Y10" s="504"/>
      <c r="Z10" s="504"/>
      <c r="AA10" s="504"/>
      <c r="AB10" s="504"/>
      <c r="AC10" s="504"/>
      <c r="AD10" s="504"/>
      <c r="AE10" s="504">
        <v>407</v>
      </c>
      <c r="AF10" s="504"/>
      <c r="AG10" s="504"/>
      <c r="AH10" s="504"/>
      <c r="AI10" s="504"/>
      <c r="AJ10" s="504"/>
      <c r="AK10" s="504"/>
      <c r="AL10" s="504"/>
      <c r="AM10" s="504">
        <v>0</v>
      </c>
      <c r="AN10" s="504"/>
      <c r="AO10" s="504"/>
      <c r="AP10" s="504"/>
      <c r="AQ10" s="504"/>
      <c r="AR10" s="504"/>
      <c r="AS10" s="504"/>
      <c r="AT10" s="504"/>
      <c r="AU10" s="504">
        <v>280948</v>
      </c>
      <c r="AV10" s="504"/>
      <c r="AW10" s="504"/>
      <c r="AX10" s="504"/>
      <c r="AY10" s="504"/>
      <c r="AZ10" s="504"/>
      <c r="BA10" s="504"/>
      <c r="BB10" s="504"/>
      <c r="BC10" s="504">
        <v>0</v>
      </c>
      <c r="BD10" s="504"/>
      <c r="BE10" s="504"/>
      <c r="BF10" s="504"/>
      <c r="BG10" s="504"/>
      <c r="BH10" s="504"/>
      <c r="BI10" s="504"/>
      <c r="BJ10" s="504"/>
    </row>
    <row r="11" spans="1:62">
      <c r="G11" s="496">
        <v>22</v>
      </c>
      <c r="H11" s="496"/>
      <c r="I11" s="496"/>
      <c r="N11" s="274"/>
      <c r="O11" s="504">
        <v>319689</v>
      </c>
      <c r="P11" s="504"/>
      <c r="Q11" s="504"/>
      <c r="R11" s="504"/>
      <c r="S11" s="504"/>
      <c r="T11" s="504"/>
      <c r="U11" s="504"/>
      <c r="V11" s="504"/>
      <c r="W11" s="504">
        <v>288997</v>
      </c>
      <c r="X11" s="504"/>
      <c r="Y11" s="504"/>
      <c r="Z11" s="504"/>
      <c r="AA11" s="504"/>
      <c r="AB11" s="504"/>
      <c r="AC11" s="504"/>
      <c r="AD11" s="504"/>
      <c r="AE11" s="504">
        <v>409</v>
      </c>
      <c r="AF11" s="504"/>
      <c r="AG11" s="504"/>
      <c r="AH11" s="504"/>
      <c r="AI11" s="504"/>
      <c r="AJ11" s="504"/>
      <c r="AK11" s="504"/>
      <c r="AL11" s="504"/>
      <c r="AM11" s="504">
        <v>0</v>
      </c>
      <c r="AN11" s="504"/>
      <c r="AO11" s="504"/>
      <c r="AP11" s="504"/>
      <c r="AQ11" s="504"/>
      <c r="AR11" s="504"/>
      <c r="AS11" s="504"/>
      <c r="AT11" s="504"/>
      <c r="AU11" s="504">
        <v>288588</v>
      </c>
      <c r="AV11" s="504"/>
      <c r="AW11" s="504"/>
      <c r="AX11" s="504"/>
      <c r="AY11" s="504"/>
      <c r="AZ11" s="504"/>
      <c r="BA11" s="504"/>
      <c r="BB11" s="504"/>
      <c r="BC11" s="504">
        <v>0</v>
      </c>
      <c r="BD11" s="504"/>
      <c r="BE11" s="504"/>
      <c r="BF11" s="504"/>
      <c r="BG11" s="504"/>
      <c r="BH11" s="504"/>
      <c r="BI11" s="504"/>
      <c r="BJ11" s="504"/>
    </row>
    <row r="12" spans="1:62">
      <c r="G12" s="496">
        <v>23</v>
      </c>
      <c r="H12" s="496"/>
      <c r="I12" s="496"/>
      <c r="N12" s="274"/>
      <c r="O12" s="504">
        <v>312875</v>
      </c>
      <c r="P12" s="504"/>
      <c r="Q12" s="504"/>
      <c r="R12" s="504"/>
      <c r="S12" s="504"/>
      <c r="T12" s="504"/>
      <c r="U12" s="504"/>
      <c r="V12" s="504"/>
      <c r="W12" s="504">
        <v>281942</v>
      </c>
      <c r="X12" s="504"/>
      <c r="Y12" s="504"/>
      <c r="Z12" s="504"/>
      <c r="AA12" s="504"/>
      <c r="AB12" s="504"/>
      <c r="AC12" s="504"/>
      <c r="AD12" s="504"/>
      <c r="AE12" s="504">
        <v>408</v>
      </c>
      <c r="AF12" s="504"/>
      <c r="AG12" s="504"/>
      <c r="AH12" s="504"/>
      <c r="AI12" s="504"/>
      <c r="AJ12" s="504"/>
      <c r="AK12" s="504"/>
      <c r="AL12" s="504"/>
      <c r="AM12" s="504">
        <v>0</v>
      </c>
      <c r="AN12" s="504"/>
      <c r="AO12" s="504"/>
      <c r="AP12" s="504"/>
      <c r="AQ12" s="504"/>
      <c r="AR12" s="504"/>
      <c r="AS12" s="504"/>
      <c r="AT12" s="504"/>
      <c r="AU12" s="504">
        <v>281534</v>
      </c>
      <c r="AV12" s="504"/>
      <c r="AW12" s="504"/>
      <c r="AX12" s="504"/>
      <c r="AY12" s="504"/>
      <c r="AZ12" s="504"/>
      <c r="BA12" s="504"/>
      <c r="BB12" s="504"/>
      <c r="BC12" s="504">
        <v>0</v>
      </c>
      <c r="BD12" s="504"/>
      <c r="BE12" s="504"/>
      <c r="BF12" s="504"/>
      <c r="BG12" s="504"/>
      <c r="BH12" s="504"/>
      <c r="BI12" s="504"/>
      <c r="BJ12" s="504"/>
    </row>
    <row r="13" spans="1:62">
      <c r="G13" s="496">
        <v>24</v>
      </c>
      <c r="H13" s="496"/>
      <c r="I13" s="496"/>
      <c r="N13" s="274"/>
      <c r="O13" s="504">
        <v>312496</v>
      </c>
      <c r="P13" s="504"/>
      <c r="Q13" s="504"/>
      <c r="R13" s="504"/>
      <c r="S13" s="504"/>
      <c r="T13" s="504"/>
      <c r="U13" s="504"/>
      <c r="V13" s="504"/>
      <c r="W13" s="504">
        <v>282212</v>
      </c>
      <c r="X13" s="504"/>
      <c r="Y13" s="504"/>
      <c r="Z13" s="504"/>
      <c r="AA13" s="504"/>
      <c r="AB13" s="504"/>
      <c r="AC13" s="504"/>
      <c r="AD13" s="504"/>
      <c r="AE13" s="504">
        <v>452</v>
      </c>
      <c r="AF13" s="504"/>
      <c r="AG13" s="504"/>
      <c r="AH13" s="504"/>
      <c r="AI13" s="504"/>
      <c r="AJ13" s="504"/>
      <c r="AK13" s="504"/>
      <c r="AL13" s="504"/>
      <c r="AM13" s="504">
        <v>0</v>
      </c>
      <c r="AN13" s="504"/>
      <c r="AO13" s="504"/>
      <c r="AP13" s="504"/>
      <c r="AQ13" s="504"/>
      <c r="AR13" s="504"/>
      <c r="AS13" s="504"/>
      <c r="AT13" s="504"/>
      <c r="AU13" s="504">
        <v>281760</v>
      </c>
      <c r="AV13" s="504"/>
      <c r="AW13" s="504"/>
      <c r="AX13" s="504"/>
      <c r="AY13" s="504"/>
      <c r="AZ13" s="504"/>
      <c r="BA13" s="504"/>
      <c r="BB13" s="504"/>
      <c r="BC13" s="504">
        <v>0</v>
      </c>
      <c r="BD13" s="504"/>
      <c r="BE13" s="504"/>
      <c r="BF13" s="504"/>
      <c r="BG13" s="504"/>
      <c r="BH13" s="504"/>
      <c r="BI13" s="504"/>
      <c r="BJ13" s="504"/>
    </row>
    <row r="14" spans="1:62">
      <c r="G14" s="489">
        <v>25</v>
      </c>
      <c r="H14" s="489"/>
      <c r="I14" s="489"/>
      <c r="N14" s="274"/>
      <c r="O14" s="484">
        <f>SUM(W14,BC14,O23:BJ23)</f>
        <v>312377</v>
      </c>
      <c r="P14" s="484"/>
      <c r="Q14" s="484"/>
      <c r="R14" s="484"/>
      <c r="S14" s="484"/>
      <c r="T14" s="484"/>
      <c r="U14" s="484"/>
      <c r="V14" s="484"/>
      <c r="W14" s="484">
        <f>SUM(AE14:BB14)</f>
        <v>282899</v>
      </c>
      <c r="X14" s="484"/>
      <c r="Y14" s="484"/>
      <c r="Z14" s="484"/>
      <c r="AA14" s="484"/>
      <c r="AB14" s="484"/>
      <c r="AC14" s="484"/>
      <c r="AD14" s="484"/>
      <c r="AE14" s="484">
        <v>632</v>
      </c>
      <c r="AF14" s="484"/>
      <c r="AG14" s="484"/>
      <c r="AH14" s="484"/>
      <c r="AI14" s="484"/>
      <c r="AJ14" s="484"/>
      <c r="AK14" s="484"/>
      <c r="AL14" s="484"/>
      <c r="AM14" s="484">
        <v>0</v>
      </c>
      <c r="AN14" s="484"/>
      <c r="AO14" s="484"/>
      <c r="AP14" s="484"/>
      <c r="AQ14" s="484"/>
      <c r="AR14" s="484"/>
      <c r="AS14" s="484"/>
      <c r="AT14" s="484"/>
      <c r="AU14" s="484">
        <v>282267</v>
      </c>
      <c r="AV14" s="484"/>
      <c r="AW14" s="484"/>
      <c r="AX14" s="484"/>
      <c r="AY14" s="484"/>
      <c r="AZ14" s="484"/>
      <c r="BA14" s="484"/>
      <c r="BB14" s="484"/>
      <c r="BC14" s="484">
        <v>0</v>
      </c>
      <c r="BD14" s="484"/>
      <c r="BE14" s="484"/>
      <c r="BF14" s="484"/>
      <c r="BG14" s="484"/>
      <c r="BH14" s="484"/>
      <c r="BI14" s="484"/>
      <c r="BJ14" s="484"/>
    </row>
    <row r="15" spans="1:6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7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ht="16.5" customHeight="1">
      <c r="B16" s="472" t="s">
        <v>426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8" t="s">
        <v>484</v>
      </c>
      <c r="P16" s="478"/>
      <c r="Q16" s="478"/>
      <c r="R16" s="478"/>
      <c r="S16" s="478"/>
      <c r="T16" s="478"/>
      <c r="U16" s="478"/>
      <c r="V16" s="478"/>
      <c r="W16" s="473" t="s">
        <v>483</v>
      </c>
      <c r="X16" s="473"/>
      <c r="Y16" s="473"/>
      <c r="Z16" s="473"/>
      <c r="AA16" s="473"/>
      <c r="AB16" s="473"/>
      <c r="AC16" s="473"/>
      <c r="AD16" s="473"/>
      <c r="AE16" s="473" t="s">
        <v>482</v>
      </c>
      <c r="AF16" s="473"/>
      <c r="AG16" s="473"/>
      <c r="AH16" s="473"/>
      <c r="AI16" s="473"/>
      <c r="AJ16" s="473"/>
      <c r="AK16" s="473"/>
      <c r="AL16" s="473"/>
      <c r="AM16" s="473" t="s">
        <v>481</v>
      </c>
      <c r="AN16" s="473"/>
      <c r="AO16" s="473"/>
      <c r="AP16" s="473"/>
      <c r="AQ16" s="473"/>
      <c r="AR16" s="473"/>
      <c r="AS16" s="473"/>
      <c r="AT16" s="473"/>
      <c r="AU16" s="473" t="s">
        <v>480</v>
      </c>
      <c r="AV16" s="473"/>
      <c r="AW16" s="473"/>
      <c r="AX16" s="473"/>
      <c r="AY16" s="473"/>
      <c r="AZ16" s="473"/>
      <c r="BA16" s="473"/>
      <c r="BB16" s="473"/>
      <c r="BC16" s="473" t="s">
        <v>479</v>
      </c>
      <c r="BD16" s="473"/>
      <c r="BE16" s="473"/>
      <c r="BF16" s="473"/>
      <c r="BG16" s="473"/>
      <c r="BH16" s="473"/>
      <c r="BI16" s="473"/>
      <c r="BJ16" s="507"/>
    </row>
    <row r="17" spans="2:62" ht="16.5" customHeight="1">
      <c r="B17" s="505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480"/>
      <c r="P17" s="480"/>
      <c r="Q17" s="480"/>
      <c r="R17" s="480"/>
      <c r="S17" s="480"/>
      <c r="T17" s="480"/>
      <c r="U17" s="480"/>
      <c r="V17" s="480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8"/>
    </row>
    <row r="18" spans="2:62">
      <c r="N18" s="273"/>
      <c r="U18" s="475" t="s">
        <v>541</v>
      </c>
      <c r="V18" s="475"/>
      <c r="AC18" s="475" t="s">
        <v>541</v>
      </c>
      <c r="AD18" s="475"/>
      <c r="AK18" s="475" t="s">
        <v>541</v>
      </c>
      <c r="AL18" s="475"/>
      <c r="AS18" s="475" t="s">
        <v>541</v>
      </c>
      <c r="AT18" s="475"/>
      <c r="BA18" s="475" t="s">
        <v>541</v>
      </c>
      <c r="BB18" s="475"/>
      <c r="BI18" s="475" t="s">
        <v>541</v>
      </c>
      <c r="BJ18" s="475"/>
    </row>
    <row r="19" spans="2:62">
      <c r="C19" s="503" t="s">
        <v>4</v>
      </c>
      <c r="D19" s="503"/>
      <c r="E19" s="503"/>
      <c r="F19" s="503"/>
      <c r="G19" s="496">
        <v>21</v>
      </c>
      <c r="H19" s="496"/>
      <c r="I19" s="496"/>
      <c r="J19" s="496" t="s">
        <v>5</v>
      </c>
      <c r="K19" s="496"/>
      <c r="L19" s="496"/>
      <c r="M19" s="496"/>
      <c r="N19" s="274"/>
      <c r="O19" s="504">
        <v>25817</v>
      </c>
      <c r="P19" s="504"/>
      <c r="Q19" s="504"/>
      <c r="R19" s="504"/>
      <c r="S19" s="504"/>
      <c r="T19" s="504"/>
      <c r="U19" s="504"/>
      <c r="V19" s="504"/>
      <c r="W19" s="504">
        <v>480</v>
      </c>
      <c r="X19" s="504"/>
      <c r="Y19" s="504"/>
      <c r="Z19" s="504"/>
      <c r="AA19" s="504"/>
      <c r="AB19" s="504"/>
      <c r="AC19" s="504"/>
      <c r="AD19" s="504"/>
      <c r="AE19" s="504">
        <v>0</v>
      </c>
      <c r="AF19" s="504"/>
      <c r="AG19" s="504"/>
      <c r="AH19" s="504"/>
      <c r="AI19" s="504"/>
      <c r="AJ19" s="504"/>
      <c r="AK19" s="504"/>
      <c r="AL19" s="504"/>
      <c r="AM19" s="504">
        <v>0</v>
      </c>
      <c r="AN19" s="504"/>
      <c r="AO19" s="504"/>
      <c r="AP19" s="504"/>
      <c r="AQ19" s="504"/>
      <c r="AR19" s="504"/>
      <c r="AS19" s="504"/>
      <c r="AT19" s="504"/>
      <c r="AU19" s="504">
        <v>6191</v>
      </c>
      <c r="AV19" s="504"/>
      <c r="AW19" s="504"/>
      <c r="AX19" s="504"/>
      <c r="AY19" s="504"/>
      <c r="AZ19" s="504"/>
      <c r="BA19" s="504"/>
      <c r="BB19" s="504"/>
      <c r="BC19" s="504">
        <v>219</v>
      </c>
      <c r="BD19" s="504"/>
      <c r="BE19" s="504"/>
      <c r="BF19" s="504"/>
      <c r="BG19" s="504"/>
      <c r="BH19" s="504"/>
      <c r="BI19" s="504"/>
      <c r="BJ19" s="504"/>
    </row>
    <row r="20" spans="2:62">
      <c r="G20" s="496">
        <v>22</v>
      </c>
      <c r="H20" s="496"/>
      <c r="I20" s="496"/>
      <c r="N20" s="274"/>
      <c r="O20" s="504">
        <v>23657</v>
      </c>
      <c r="P20" s="504"/>
      <c r="Q20" s="504"/>
      <c r="R20" s="504"/>
      <c r="S20" s="504"/>
      <c r="T20" s="504"/>
      <c r="U20" s="504"/>
      <c r="V20" s="504"/>
      <c r="W20" s="504">
        <v>480</v>
      </c>
      <c r="X20" s="504"/>
      <c r="Y20" s="504"/>
      <c r="Z20" s="504"/>
      <c r="AA20" s="504"/>
      <c r="AB20" s="504"/>
      <c r="AC20" s="504"/>
      <c r="AD20" s="504"/>
      <c r="AE20" s="504">
        <v>0</v>
      </c>
      <c r="AF20" s="504"/>
      <c r="AG20" s="504"/>
      <c r="AH20" s="504"/>
      <c r="AI20" s="504"/>
      <c r="AJ20" s="504"/>
      <c r="AK20" s="504"/>
      <c r="AL20" s="504"/>
      <c r="AM20" s="504">
        <v>0</v>
      </c>
      <c r="AN20" s="504"/>
      <c r="AO20" s="504"/>
      <c r="AP20" s="504"/>
      <c r="AQ20" s="504"/>
      <c r="AR20" s="504"/>
      <c r="AS20" s="504"/>
      <c r="AT20" s="504"/>
      <c r="AU20" s="504">
        <v>6333</v>
      </c>
      <c r="AV20" s="504"/>
      <c r="AW20" s="504"/>
      <c r="AX20" s="504"/>
      <c r="AY20" s="504"/>
      <c r="AZ20" s="504"/>
      <c r="BA20" s="504"/>
      <c r="BB20" s="504"/>
      <c r="BC20" s="504">
        <v>222</v>
      </c>
      <c r="BD20" s="504"/>
      <c r="BE20" s="504"/>
      <c r="BF20" s="504"/>
      <c r="BG20" s="504"/>
      <c r="BH20" s="504"/>
      <c r="BI20" s="504"/>
      <c r="BJ20" s="504"/>
    </row>
    <row r="21" spans="2:62">
      <c r="G21" s="496">
        <v>23</v>
      </c>
      <c r="H21" s="496"/>
      <c r="I21" s="496"/>
      <c r="N21" s="274"/>
      <c r="O21" s="504">
        <v>24354</v>
      </c>
      <c r="P21" s="504"/>
      <c r="Q21" s="504"/>
      <c r="R21" s="504"/>
      <c r="S21" s="504"/>
      <c r="T21" s="504"/>
      <c r="U21" s="504"/>
      <c r="V21" s="504"/>
      <c r="W21" s="504">
        <v>449</v>
      </c>
      <c r="X21" s="504"/>
      <c r="Y21" s="504"/>
      <c r="Z21" s="504"/>
      <c r="AA21" s="504"/>
      <c r="AB21" s="504"/>
      <c r="AC21" s="504"/>
      <c r="AD21" s="504"/>
      <c r="AE21" s="504">
        <v>0</v>
      </c>
      <c r="AF21" s="504"/>
      <c r="AG21" s="504"/>
      <c r="AH21" s="504"/>
      <c r="AI21" s="504"/>
      <c r="AJ21" s="504"/>
      <c r="AK21" s="504"/>
      <c r="AL21" s="504"/>
      <c r="AM21" s="504">
        <v>0</v>
      </c>
      <c r="AN21" s="504"/>
      <c r="AO21" s="504"/>
      <c r="AP21" s="504"/>
      <c r="AQ21" s="504"/>
      <c r="AR21" s="504"/>
      <c r="AS21" s="504"/>
      <c r="AT21" s="504"/>
      <c r="AU21" s="504">
        <v>5922</v>
      </c>
      <c r="AV21" s="504"/>
      <c r="AW21" s="504"/>
      <c r="AX21" s="504"/>
      <c r="AY21" s="504"/>
      <c r="AZ21" s="504"/>
      <c r="BA21" s="504"/>
      <c r="BB21" s="504"/>
      <c r="BC21" s="504">
        <v>208</v>
      </c>
      <c r="BD21" s="504"/>
      <c r="BE21" s="504"/>
      <c r="BF21" s="504"/>
      <c r="BG21" s="504"/>
      <c r="BH21" s="504"/>
      <c r="BI21" s="504"/>
      <c r="BJ21" s="504"/>
    </row>
    <row r="22" spans="2:62">
      <c r="G22" s="496">
        <v>24</v>
      </c>
      <c r="H22" s="496"/>
      <c r="I22" s="496"/>
      <c r="N22" s="274"/>
      <c r="O22" s="504">
        <v>23865</v>
      </c>
      <c r="P22" s="504"/>
      <c r="Q22" s="504"/>
      <c r="R22" s="504"/>
      <c r="S22" s="504"/>
      <c r="T22" s="504"/>
      <c r="U22" s="504"/>
      <c r="V22" s="504"/>
      <c r="W22" s="504">
        <v>446</v>
      </c>
      <c r="X22" s="504"/>
      <c r="Y22" s="504"/>
      <c r="Z22" s="504"/>
      <c r="AA22" s="504"/>
      <c r="AB22" s="504"/>
      <c r="AC22" s="504"/>
      <c r="AD22" s="504"/>
      <c r="AE22" s="504">
        <v>0</v>
      </c>
      <c r="AF22" s="504"/>
      <c r="AG22" s="504"/>
      <c r="AH22" s="504"/>
      <c r="AI22" s="504"/>
      <c r="AJ22" s="504"/>
      <c r="AK22" s="504"/>
      <c r="AL22" s="504"/>
      <c r="AM22" s="504">
        <v>0</v>
      </c>
      <c r="AN22" s="504"/>
      <c r="AO22" s="504"/>
      <c r="AP22" s="504"/>
      <c r="AQ22" s="504"/>
      <c r="AR22" s="504"/>
      <c r="AS22" s="504"/>
      <c r="AT22" s="504"/>
      <c r="AU22" s="504">
        <v>5760</v>
      </c>
      <c r="AV22" s="504"/>
      <c r="AW22" s="504"/>
      <c r="AX22" s="504"/>
      <c r="AY22" s="504"/>
      <c r="AZ22" s="504"/>
      <c r="BA22" s="504"/>
      <c r="BB22" s="504"/>
      <c r="BC22" s="504">
        <v>213</v>
      </c>
      <c r="BD22" s="504"/>
      <c r="BE22" s="504"/>
      <c r="BF22" s="504"/>
      <c r="BG22" s="504"/>
      <c r="BH22" s="504"/>
      <c r="BI22" s="504"/>
      <c r="BJ22" s="504"/>
    </row>
    <row r="23" spans="2:62">
      <c r="G23" s="489">
        <v>25</v>
      </c>
      <c r="H23" s="489"/>
      <c r="I23" s="489"/>
      <c r="N23" s="274"/>
      <c r="O23" s="484">
        <v>23128</v>
      </c>
      <c r="P23" s="484"/>
      <c r="Q23" s="484"/>
      <c r="R23" s="484"/>
      <c r="S23" s="484"/>
      <c r="T23" s="484"/>
      <c r="U23" s="484"/>
      <c r="V23" s="484"/>
      <c r="W23" s="484">
        <v>423</v>
      </c>
      <c r="X23" s="484"/>
      <c r="Y23" s="484"/>
      <c r="Z23" s="484"/>
      <c r="AA23" s="484"/>
      <c r="AB23" s="484"/>
      <c r="AC23" s="484"/>
      <c r="AD23" s="484"/>
      <c r="AE23" s="484">
        <v>0</v>
      </c>
      <c r="AF23" s="484"/>
      <c r="AG23" s="484"/>
      <c r="AH23" s="484"/>
      <c r="AI23" s="484"/>
      <c r="AJ23" s="484"/>
      <c r="AK23" s="484"/>
      <c r="AL23" s="484"/>
      <c r="AM23" s="484">
        <v>0</v>
      </c>
      <c r="AN23" s="484"/>
      <c r="AO23" s="484"/>
      <c r="AP23" s="484"/>
      <c r="AQ23" s="484"/>
      <c r="AR23" s="484"/>
      <c r="AS23" s="484"/>
      <c r="AT23" s="484"/>
      <c r="AU23" s="484">
        <v>5730</v>
      </c>
      <c r="AV23" s="484"/>
      <c r="AW23" s="484"/>
      <c r="AX23" s="484"/>
      <c r="AY23" s="484"/>
      <c r="AZ23" s="484"/>
      <c r="BA23" s="484"/>
      <c r="BB23" s="484"/>
      <c r="BC23" s="484">
        <v>197</v>
      </c>
      <c r="BD23" s="484"/>
      <c r="BE23" s="484"/>
      <c r="BF23" s="484"/>
      <c r="BG23" s="484"/>
      <c r="BH23" s="484"/>
      <c r="BI23" s="484"/>
      <c r="BJ23" s="484"/>
    </row>
    <row r="24" spans="2:6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7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2:62">
      <c r="C25" s="501" t="s">
        <v>11</v>
      </c>
      <c r="D25" s="501"/>
      <c r="E25" s="407" t="s">
        <v>400</v>
      </c>
      <c r="F25" s="485">
        <v>-1</v>
      </c>
      <c r="G25" s="485"/>
      <c r="H25" s="3" t="s">
        <v>542</v>
      </c>
    </row>
    <row r="26" spans="2:62">
      <c r="C26" s="450"/>
      <c r="D26" s="450"/>
      <c r="E26" s="447"/>
      <c r="F26" s="485">
        <v>-2</v>
      </c>
      <c r="G26" s="485"/>
      <c r="H26" s="3" t="s">
        <v>478</v>
      </c>
    </row>
    <row r="27" spans="2:62">
      <c r="H27" s="3" t="s">
        <v>477</v>
      </c>
    </row>
    <row r="28" spans="2:62">
      <c r="F28" s="486">
        <v>-3</v>
      </c>
      <c r="G28" s="486"/>
      <c r="H28" s="3" t="s">
        <v>476</v>
      </c>
    </row>
    <row r="29" spans="2:62">
      <c r="H29" s="3" t="s">
        <v>475</v>
      </c>
    </row>
    <row r="30" spans="2:62">
      <c r="F30" s="486">
        <v>-4</v>
      </c>
      <c r="G30" s="487"/>
      <c r="H30" s="3" t="s">
        <v>474</v>
      </c>
    </row>
    <row r="31" spans="2:62">
      <c r="B31" s="488" t="s">
        <v>16</v>
      </c>
      <c r="C31" s="488"/>
      <c r="D31" s="488"/>
      <c r="E31" s="339" t="s">
        <v>473</v>
      </c>
      <c r="F31" s="3" t="s">
        <v>472</v>
      </c>
    </row>
    <row r="34" spans="2:62" ht="18" customHeight="1">
      <c r="B34" s="471" t="s">
        <v>502</v>
      </c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</row>
    <row r="35" spans="2:62" ht="12.9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2" ht="16.5" customHeight="1">
      <c r="B36" s="482" t="s">
        <v>471</v>
      </c>
      <c r="C36" s="478"/>
      <c r="D36" s="478"/>
      <c r="E36" s="478"/>
      <c r="F36" s="478"/>
      <c r="G36" s="478"/>
      <c r="H36" s="478"/>
      <c r="I36" s="478"/>
      <c r="J36" s="478"/>
      <c r="K36" s="478"/>
      <c r="L36" s="478" t="s">
        <v>470</v>
      </c>
      <c r="M36" s="478"/>
      <c r="N36" s="478"/>
      <c r="O36" s="478"/>
      <c r="P36" s="478"/>
      <c r="Q36" s="478"/>
      <c r="R36" s="478" t="s">
        <v>469</v>
      </c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 t="s">
        <v>468</v>
      </c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 t="s">
        <v>467</v>
      </c>
      <c r="AQ36" s="478"/>
      <c r="AR36" s="478"/>
      <c r="AS36" s="478"/>
      <c r="AT36" s="478"/>
      <c r="AU36" s="478"/>
      <c r="AV36" s="478"/>
      <c r="AW36" s="478"/>
      <c r="AX36" s="478"/>
      <c r="AY36" s="478"/>
      <c r="AZ36" s="478" t="s">
        <v>466</v>
      </c>
      <c r="BA36" s="478"/>
      <c r="BB36" s="478"/>
      <c r="BC36" s="478"/>
      <c r="BD36" s="478"/>
      <c r="BE36" s="478"/>
      <c r="BF36" s="478"/>
      <c r="BG36" s="478"/>
      <c r="BH36" s="479"/>
    </row>
    <row r="37" spans="2:62" ht="16.5" customHeight="1">
      <c r="B37" s="483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 t="s">
        <v>465</v>
      </c>
      <c r="S37" s="480"/>
      <c r="T37" s="480"/>
      <c r="U37" s="480"/>
      <c r="V37" s="480"/>
      <c r="W37" s="480"/>
      <c r="X37" s="480" t="s">
        <v>464</v>
      </c>
      <c r="Y37" s="480"/>
      <c r="Z37" s="480"/>
      <c r="AA37" s="480"/>
      <c r="AB37" s="480"/>
      <c r="AC37" s="480"/>
      <c r="AD37" s="480" t="s">
        <v>465</v>
      </c>
      <c r="AE37" s="480"/>
      <c r="AF37" s="480"/>
      <c r="AG37" s="480"/>
      <c r="AH37" s="480"/>
      <c r="AI37" s="480"/>
      <c r="AJ37" s="480" t="s">
        <v>464</v>
      </c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1"/>
    </row>
    <row r="38" spans="2:62">
      <c r="K38" s="273"/>
      <c r="P38" s="491" t="s">
        <v>463</v>
      </c>
      <c r="Q38" s="491"/>
      <c r="R38" s="396"/>
      <c r="S38" s="396"/>
      <c r="V38" s="491" t="s">
        <v>463</v>
      </c>
      <c r="W38" s="491"/>
      <c r="AB38" s="491" t="s">
        <v>463</v>
      </c>
      <c r="AC38" s="491"/>
      <c r="AD38" s="396"/>
      <c r="AE38" s="396"/>
      <c r="AH38" s="491" t="s">
        <v>463</v>
      </c>
      <c r="AI38" s="491"/>
      <c r="AN38" s="491" t="s">
        <v>463</v>
      </c>
      <c r="AO38" s="491"/>
      <c r="AP38" s="491"/>
      <c r="AQ38" s="491"/>
      <c r="AX38" s="492" t="s">
        <v>462</v>
      </c>
      <c r="AY38" s="492"/>
      <c r="AZ38" s="397"/>
      <c r="BA38" s="397"/>
      <c r="BF38" s="491" t="s">
        <v>461</v>
      </c>
      <c r="BG38" s="491"/>
      <c r="BH38" s="491"/>
    </row>
    <row r="39" spans="2:62">
      <c r="K39" s="274"/>
    </row>
    <row r="40" spans="2:62">
      <c r="C40" s="503" t="s">
        <v>4</v>
      </c>
      <c r="D40" s="503"/>
      <c r="E40" s="503"/>
      <c r="F40" s="496">
        <v>20</v>
      </c>
      <c r="G40" s="496"/>
      <c r="H40" s="496"/>
      <c r="I40" s="496" t="s">
        <v>5</v>
      </c>
      <c r="J40" s="496"/>
      <c r="K40" s="274"/>
      <c r="L40" s="495">
        <v>15.7</v>
      </c>
      <c r="M40" s="493"/>
      <c r="N40" s="493"/>
      <c r="O40" s="493"/>
      <c r="P40" s="493"/>
      <c r="Q40" s="493"/>
      <c r="R40" s="493">
        <v>36.6</v>
      </c>
      <c r="S40" s="493"/>
      <c r="T40" s="493"/>
      <c r="U40" s="493"/>
      <c r="V40" s="493"/>
      <c r="W40" s="493"/>
      <c r="X40" s="493">
        <v>20.5</v>
      </c>
      <c r="Y40" s="493"/>
      <c r="Z40" s="493"/>
      <c r="AA40" s="493"/>
      <c r="AB40" s="493"/>
      <c r="AC40" s="493"/>
      <c r="AD40" s="493">
        <v>-2.2999999999999998</v>
      </c>
      <c r="AE40" s="493"/>
      <c r="AF40" s="493"/>
      <c r="AG40" s="493"/>
      <c r="AH40" s="493"/>
      <c r="AI40" s="493"/>
      <c r="AJ40" s="493">
        <v>12</v>
      </c>
      <c r="AK40" s="493"/>
      <c r="AL40" s="493"/>
      <c r="AM40" s="493"/>
      <c r="AN40" s="493"/>
      <c r="AO40" s="493"/>
      <c r="AP40" s="476">
        <v>1807</v>
      </c>
      <c r="AQ40" s="476"/>
      <c r="AR40" s="476"/>
      <c r="AS40" s="476"/>
      <c r="AT40" s="476"/>
      <c r="AU40" s="476"/>
      <c r="AV40" s="476"/>
      <c r="AW40" s="476"/>
      <c r="AX40" s="476"/>
      <c r="AY40" s="476"/>
      <c r="AZ40" s="476">
        <v>1685.1</v>
      </c>
      <c r="BA40" s="476"/>
      <c r="BB40" s="476"/>
      <c r="BC40" s="476"/>
      <c r="BD40" s="476"/>
      <c r="BE40" s="476"/>
      <c r="BF40" s="476"/>
      <c r="BG40" s="476"/>
      <c r="BH40" s="476"/>
    </row>
    <row r="41" spans="2:62">
      <c r="F41" s="496">
        <v>21</v>
      </c>
      <c r="G41" s="496"/>
      <c r="H41" s="496"/>
      <c r="K41" s="274"/>
      <c r="L41" s="495">
        <v>16.100000000000001</v>
      </c>
      <c r="M41" s="493"/>
      <c r="N41" s="493"/>
      <c r="O41" s="493"/>
      <c r="P41" s="493"/>
      <c r="Q41" s="493"/>
      <c r="R41" s="493">
        <v>35.1</v>
      </c>
      <c r="S41" s="493"/>
      <c r="T41" s="493"/>
      <c r="U41" s="493"/>
      <c r="V41" s="493"/>
      <c r="W41" s="493"/>
      <c r="X41" s="493">
        <v>20.6</v>
      </c>
      <c r="Y41" s="493"/>
      <c r="Z41" s="493"/>
      <c r="AA41" s="493"/>
      <c r="AB41" s="493"/>
      <c r="AC41" s="493"/>
      <c r="AD41" s="493">
        <v>-2.4</v>
      </c>
      <c r="AE41" s="493"/>
      <c r="AF41" s="493"/>
      <c r="AG41" s="493"/>
      <c r="AH41" s="493"/>
      <c r="AI41" s="493"/>
      <c r="AJ41" s="493">
        <v>12.3</v>
      </c>
      <c r="AK41" s="493"/>
      <c r="AL41" s="493"/>
      <c r="AM41" s="493"/>
      <c r="AN41" s="493"/>
      <c r="AO41" s="493"/>
      <c r="AP41" s="476">
        <v>1655.5</v>
      </c>
      <c r="AQ41" s="476"/>
      <c r="AR41" s="476"/>
      <c r="AS41" s="476"/>
      <c r="AT41" s="476"/>
      <c r="AU41" s="476"/>
      <c r="AV41" s="476"/>
      <c r="AW41" s="476"/>
      <c r="AX41" s="476"/>
      <c r="AY41" s="476"/>
      <c r="AZ41" s="476">
        <v>1686.8</v>
      </c>
      <c r="BA41" s="476"/>
      <c r="BB41" s="476"/>
      <c r="BC41" s="476"/>
      <c r="BD41" s="476"/>
      <c r="BE41" s="476"/>
      <c r="BF41" s="476"/>
      <c r="BG41" s="476"/>
      <c r="BH41" s="476"/>
    </row>
    <row r="42" spans="2:62">
      <c r="F42" s="496">
        <v>22</v>
      </c>
      <c r="G42" s="496"/>
      <c r="H42" s="496"/>
      <c r="K42" s="274"/>
      <c r="L42" s="495">
        <v>16.3</v>
      </c>
      <c r="M42" s="493"/>
      <c r="N42" s="493"/>
      <c r="O42" s="493"/>
      <c r="P42" s="493"/>
      <c r="Q42" s="493"/>
      <c r="R42" s="493">
        <v>38.200000000000003</v>
      </c>
      <c r="S42" s="493"/>
      <c r="T42" s="493"/>
      <c r="U42" s="493"/>
      <c r="V42" s="493"/>
      <c r="W42" s="493"/>
      <c r="X42" s="493">
        <v>21.3</v>
      </c>
      <c r="Y42" s="493"/>
      <c r="Z42" s="493"/>
      <c r="AA42" s="493"/>
      <c r="AB42" s="493"/>
      <c r="AC42" s="493"/>
      <c r="AD42" s="493">
        <v>-2.2999999999999998</v>
      </c>
      <c r="AE42" s="493"/>
      <c r="AF42" s="493"/>
      <c r="AG42" s="493"/>
      <c r="AH42" s="493"/>
      <c r="AI42" s="493"/>
      <c r="AJ42" s="493">
        <v>12.3</v>
      </c>
      <c r="AK42" s="493"/>
      <c r="AL42" s="493"/>
      <c r="AM42" s="493"/>
      <c r="AN42" s="493"/>
      <c r="AO42" s="493"/>
      <c r="AP42" s="476">
        <v>1747.5</v>
      </c>
      <c r="AQ42" s="476"/>
      <c r="AR42" s="476"/>
      <c r="AS42" s="476"/>
      <c r="AT42" s="476"/>
      <c r="AU42" s="476"/>
      <c r="AV42" s="476"/>
      <c r="AW42" s="476"/>
      <c r="AX42" s="476"/>
      <c r="AY42" s="476"/>
      <c r="AZ42" s="476">
        <v>1936</v>
      </c>
      <c r="BA42" s="476"/>
      <c r="BB42" s="476"/>
      <c r="BC42" s="476"/>
      <c r="BD42" s="476"/>
      <c r="BE42" s="476"/>
      <c r="BF42" s="476"/>
      <c r="BG42" s="476"/>
      <c r="BH42" s="476"/>
    </row>
    <row r="43" spans="2:62">
      <c r="F43" s="496">
        <v>23</v>
      </c>
      <c r="G43" s="496"/>
      <c r="H43" s="496"/>
      <c r="K43" s="274"/>
      <c r="L43" s="495">
        <v>15.9</v>
      </c>
      <c r="M43" s="493"/>
      <c r="N43" s="493"/>
      <c r="O43" s="493"/>
      <c r="P43" s="493"/>
      <c r="Q43" s="493"/>
      <c r="R43" s="493">
        <v>37.9</v>
      </c>
      <c r="S43" s="493"/>
      <c r="T43" s="493"/>
      <c r="U43" s="493"/>
      <c r="V43" s="493"/>
      <c r="W43" s="493"/>
      <c r="X43" s="493">
        <v>20.8</v>
      </c>
      <c r="Y43" s="493"/>
      <c r="Z43" s="493"/>
      <c r="AA43" s="493"/>
      <c r="AB43" s="493"/>
      <c r="AC43" s="493"/>
      <c r="AD43" s="493">
        <v>-3.6</v>
      </c>
      <c r="AE43" s="493"/>
      <c r="AF43" s="493"/>
      <c r="AG43" s="493"/>
      <c r="AH43" s="493"/>
      <c r="AI43" s="493"/>
      <c r="AJ43" s="493">
        <v>11.9</v>
      </c>
      <c r="AK43" s="493"/>
      <c r="AL43" s="493"/>
      <c r="AM43" s="493"/>
      <c r="AN43" s="493"/>
      <c r="AO43" s="493"/>
      <c r="AP43" s="476">
        <v>1553.5</v>
      </c>
      <c r="AQ43" s="476"/>
      <c r="AR43" s="476"/>
      <c r="AS43" s="476"/>
      <c r="AT43" s="476"/>
      <c r="AU43" s="476"/>
      <c r="AV43" s="476"/>
      <c r="AW43" s="476"/>
      <c r="AX43" s="476"/>
      <c r="AY43" s="476"/>
      <c r="AZ43" s="476">
        <v>1978.1</v>
      </c>
      <c r="BA43" s="476"/>
      <c r="BB43" s="476"/>
      <c r="BC43" s="476"/>
      <c r="BD43" s="476"/>
      <c r="BE43" s="476"/>
      <c r="BF43" s="476"/>
      <c r="BG43" s="476"/>
      <c r="BH43" s="476"/>
    </row>
    <row r="44" spans="2:62">
      <c r="F44" s="489">
        <v>24</v>
      </c>
      <c r="G44" s="489"/>
      <c r="H44" s="489"/>
      <c r="K44" s="274"/>
      <c r="L44" s="490" t="s">
        <v>460</v>
      </c>
      <c r="M44" s="477"/>
      <c r="N44" s="477"/>
      <c r="O44" s="477"/>
      <c r="P44" s="477"/>
      <c r="Q44" s="477"/>
      <c r="R44" s="477" t="s">
        <v>460</v>
      </c>
      <c r="S44" s="477"/>
      <c r="T44" s="477"/>
      <c r="U44" s="477"/>
      <c r="V44" s="477"/>
      <c r="W44" s="477"/>
      <c r="X44" s="477" t="s">
        <v>460</v>
      </c>
      <c r="Y44" s="477"/>
      <c r="Z44" s="477"/>
      <c r="AA44" s="477"/>
      <c r="AB44" s="477"/>
      <c r="AC44" s="477"/>
      <c r="AD44" s="477" t="s">
        <v>460</v>
      </c>
      <c r="AE44" s="477"/>
      <c r="AF44" s="477"/>
      <c r="AG44" s="477"/>
      <c r="AH44" s="477"/>
      <c r="AI44" s="477"/>
      <c r="AJ44" s="494" t="s">
        <v>460</v>
      </c>
      <c r="AK44" s="494"/>
      <c r="AL44" s="494"/>
      <c r="AM44" s="494"/>
      <c r="AN44" s="494"/>
      <c r="AO44" s="494"/>
      <c r="AP44" s="477" t="s">
        <v>459</v>
      </c>
      <c r="AQ44" s="477"/>
      <c r="AR44" s="477"/>
      <c r="AS44" s="477"/>
      <c r="AT44" s="477"/>
      <c r="AU44" s="477"/>
      <c r="AV44" s="477"/>
      <c r="AW44" s="477"/>
      <c r="AX44" s="477"/>
      <c r="AY44" s="477"/>
      <c r="AZ44" s="477" t="s">
        <v>459</v>
      </c>
      <c r="BA44" s="477"/>
      <c r="BB44" s="477"/>
      <c r="BC44" s="477"/>
      <c r="BD44" s="477"/>
      <c r="BE44" s="477"/>
      <c r="BF44" s="477"/>
      <c r="BG44" s="477"/>
      <c r="BH44" s="477"/>
    </row>
    <row r="45" spans="2:62">
      <c r="K45" s="274"/>
    </row>
    <row r="46" spans="2:62">
      <c r="B46" s="496" t="s">
        <v>458</v>
      </c>
      <c r="C46" s="496"/>
      <c r="D46" s="496"/>
      <c r="E46" s="496"/>
      <c r="F46" s="496"/>
      <c r="G46" s="502" t="s">
        <v>457</v>
      </c>
      <c r="H46" s="502"/>
      <c r="I46" s="496" t="s">
        <v>456</v>
      </c>
      <c r="J46" s="496"/>
      <c r="K46" s="420"/>
      <c r="L46" s="495">
        <v>3.4</v>
      </c>
      <c r="M46" s="493"/>
      <c r="N46" s="493"/>
      <c r="O46" s="493"/>
      <c r="P46" s="493"/>
      <c r="Q46" s="493"/>
      <c r="R46" s="493">
        <v>11</v>
      </c>
      <c r="S46" s="493"/>
      <c r="T46" s="493"/>
      <c r="U46" s="493"/>
      <c r="V46" s="493"/>
      <c r="W46" s="493"/>
      <c r="X46" s="493">
        <v>8.1</v>
      </c>
      <c r="Y46" s="493"/>
      <c r="Z46" s="493"/>
      <c r="AA46" s="493"/>
      <c r="AB46" s="493"/>
      <c r="AC46" s="493"/>
      <c r="AD46" s="493">
        <v>-3.2</v>
      </c>
      <c r="AE46" s="493"/>
      <c r="AF46" s="493"/>
      <c r="AG46" s="493"/>
      <c r="AH46" s="493"/>
      <c r="AI46" s="493"/>
      <c r="AJ46" s="493">
        <v>-0.3</v>
      </c>
      <c r="AK46" s="493"/>
      <c r="AL46" s="493"/>
      <c r="AM46" s="493"/>
      <c r="AN46" s="493"/>
      <c r="AO46" s="493"/>
      <c r="AP46" s="476">
        <v>55.5</v>
      </c>
      <c r="AQ46" s="476"/>
      <c r="AR46" s="476"/>
      <c r="AS46" s="476"/>
      <c r="AT46" s="476"/>
      <c r="AU46" s="476"/>
      <c r="AV46" s="476"/>
      <c r="AW46" s="476"/>
      <c r="AX46" s="476"/>
      <c r="AY46" s="476"/>
      <c r="AZ46" s="476">
        <v>183.1</v>
      </c>
      <c r="BA46" s="476"/>
      <c r="BB46" s="476"/>
      <c r="BC46" s="476"/>
      <c r="BD46" s="476"/>
      <c r="BE46" s="476"/>
      <c r="BF46" s="476"/>
      <c r="BG46" s="476"/>
      <c r="BH46" s="476"/>
    </row>
    <row r="47" spans="2:62">
      <c r="B47" s="421"/>
      <c r="C47" s="421"/>
      <c r="D47" s="421"/>
      <c r="E47" s="421"/>
      <c r="F47" s="421"/>
      <c r="G47" s="502" t="s">
        <v>455</v>
      </c>
      <c r="H47" s="502"/>
      <c r="I47" s="421"/>
      <c r="J47" s="421"/>
      <c r="K47" s="420"/>
      <c r="L47" s="495">
        <v>4.4000000000000004</v>
      </c>
      <c r="M47" s="493"/>
      <c r="N47" s="493"/>
      <c r="O47" s="493"/>
      <c r="P47" s="493"/>
      <c r="Q47" s="493"/>
      <c r="R47" s="493">
        <v>16</v>
      </c>
      <c r="S47" s="493"/>
      <c r="T47" s="493"/>
      <c r="U47" s="493"/>
      <c r="V47" s="493"/>
      <c r="W47" s="493"/>
      <c r="X47" s="493">
        <v>9.1</v>
      </c>
      <c r="Y47" s="493"/>
      <c r="Z47" s="493"/>
      <c r="AA47" s="493"/>
      <c r="AB47" s="493"/>
      <c r="AC47" s="493"/>
      <c r="AD47" s="493">
        <v>-3.9</v>
      </c>
      <c r="AE47" s="493"/>
      <c r="AF47" s="493"/>
      <c r="AG47" s="493"/>
      <c r="AH47" s="493"/>
      <c r="AI47" s="493"/>
      <c r="AJ47" s="493">
        <v>0.6</v>
      </c>
      <c r="AK47" s="493"/>
      <c r="AL47" s="493"/>
      <c r="AM47" s="493"/>
      <c r="AN47" s="493"/>
      <c r="AO47" s="493"/>
      <c r="AP47" s="476">
        <v>94</v>
      </c>
      <c r="AQ47" s="476"/>
      <c r="AR47" s="476"/>
      <c r="AS47" s="476"/>
      <c r="AT47" s="476"/>
      <c r="AU47" s="476"/>
      <c r="AV47" s="476"/>
      <c r="AW47" s="476"/>
      <c r="AX47" s="476"/>
      <c r="AY47" s="476"/>
      <c r="AZ47" s="476">
        <v>143.80000000000001</v>
      </c>
      <c r="BA47" s="476"/>
      <c r="BB47" s="476"/>
      <c r="BC47" s="476"/>
      <c r="BD47" s="476"/>
      <c r="BE47" s="476"/>
      <c r="BF47" s="476"/>
      <c r="BG47" s="476"/>
      <c r="BH47" s="476"/>
    </row>
    <row r="48" spans="2:62">
      <c r="B48" s="421"/>
      <c r="C48" s="421"/>
      <c r="D48" s="421"/>
      <c r="E48" s="421"/>
      <c r="F48" s="421"/>
      <c r="G48" s="502" t="s">
        <v>454</v>
      </c>
      <c r="H48" s="502"/>
      <c r="I48" s="421"/>
      <c r="J48" s="421"/>
      <c r="K48" s="420"/>
      <c r="L48" s="495">
        <v>7.9</v>
      </c>
      <c r="M48" s="493"/>
      <c r="N48" s="493"/>
      <c r="O48" s="493"/>
      <c r="P48" s="493"/>
      <c r="Q48" s="493"/>
      <c r="R48" s="493">
        <v>20.3</v>
      </c>
      <c r="S48" s="493"/>
      <c r="T48" s="493"/>
      <c r="U48" s="493"/>
      <c r="V48" s="493"/>
      <c r="W48" s="493"/>
      <c r="X48" s="493">
        <v>12.8</v>
      </c>
      <c r="Y48" s="493"/>
      <c r="Z48" s="493"/>
      <c r="AA48" s="493"/>
      <c r="AB48" s="493"/>
      <c r="AC48" s="493"/>
      <c r="AD48" s="493">
        <v>0.5</v>
      </c>
      <c r="AE48" s="493"/>
      <c r="AF48" s="493"/>
      <c r="AG48" s="493"/>
      <c r="AH48" s="493"/>
      <c r="AI48" s="493"/>
      <c r="AJ48" s="493">
        <v>3.7</v>
      </c>
      <c r="AK48" s="493"/>
      <c r="AL48" s="493"/>
      <c r="AM48" s="493"/>
      <c r="AN48" s="493"/>
      <c r="AO48" s="493"/>
      <c r="AP48" s="476">
        <v>135</v>
      </c>
      <c r="AQ48" s="476"/>
      <c r="AR48" s="476"/>
      <c r="AS48" s="476"/>
      <c r="AT48" s="476"/>
      <c r="AU48" s="476"/>
      <c r="AV48" s="476"/>
      <c r="AW48" s="476"/>
      <c r="AX48" s="476"/>
      <c r="AY48" s="476"/>
      <c r="AZ48" s="476">
        <v>148.19999999999999</v>
      </c>
      <c r="BA48" s="476"/>
      <c r="BB48" s="476"/>
      <c r="BC48" s="476"/>
      <c r="BD48" s="476"/>
      <c r="BE48" s="476"/>
      <c r="BF48" s="476"/>
      <c r="BG48" s="476"/>
      <c r="BH48" s="476"/>
    </row>
    <row r="49" spans="2:60">
      <c r="B49" s="421"/>
      <c r="C49" s="421"/>
      <c r="D49" s="421"/>
      <c r="E49" s="421"/>
      <c r="F49" s="421"/>
      <c r="G49" s="502" t="s">
        <v>453</v>
      </c>
      <c r="H49" s="502"/>
      <c r="I49" s="421"/>
      <c r="J49" s="421"/>
      <c r="K49" s="420"/>
      <c r="L49" s="495">
        <v>14</v>
      </c>
      <c r="M49" s="493"/>
      <c r="N49" s="493"/>
      <c r="O49" s="493"/>
      <c r="P49" s="493"/>
      <c r="Q49" s="493"/>
      <c r="R49" s="493">
        <v>28.2</v>
      </c>
      <c r="S49" s="493"/>
      <c r="T49" s="493"/>
      <c r="U49" s="493"/>
      <c r="V49" s="493"/>
      <c r="W49" s="493"/>
      <c r="X49" s="493">
        <v>19.2</v>
      </c>
      <c r="Y49" s="493"/>
      <c r="Z49" s="493"/>
      <c r="AA49" s="493"/>
      <c r="AB49" s="493"/>
      <c r="AC49" s="493"/>
      <c r="AD49" s="493">
        <v>3.3</v>
      </c>
      <c r="AE49" s="493"/>
      <c r="AF49" s="493"/>
      <c r="AG49" s="493"/>
      <c r="AH49" s="493"/>
      <c r="AI49" s="493"/>
      <c r="AJ49" s="493">
        <v>9.6</v>
      </c>
      <c r="AK49" s="493"/>
      <c r="AL49" s="493"/>
      <c r="AM49" s="493"/>
      <c r="AN49" s="493"/>
      <c r="AO49" s="493"/>
      <c r="AP49" s="476">
        <v>120</v>
      </c>
      <c r="AQ49" s="476"/>
      <c r="AR49" s="476"/>
      <c r="AS49" s="476"/>
      <c r="AT49" s="476"/>
      <c r="AU49" s="476"/>
      <c r="AV49" s="476"/>
      <c r="AW49" s="476"/>
      <c r="AX49" s="476"/>
      <c r="AY49" s="476"/>
      <c r="AZ49" s="476">
        <v>156.4</v>
      </c>
      <c r="BA49" s="476"/>
      <c r="BB49" s="476"/>
      <c r="BC49" s="476"/>
      <c r="BD49" s="476"/>
      <c r="BE49" s="476"/>
      <c r="BF49" s="476"/>
      <c r="BG49" s="476"/>
      <c r="BH49" s="476"/>
    </row>
    <row r="50" spans="2:60">
      <c r="B50" s="421"/>
      <c r="C50" s="421"/>
      <c r="D50" s="421"/>
      <c r="E50" s="421"/>
      <c r="F50" s="421"/>
      <c r="G50" s="502" t="s">
        <v>452</v>
      </c>
      <c r="H50" s="502"/>
      <c r="I50" s="421"/>
      <c r="J50" s="421"/>
      <c r="K50" s="420"/>
      <c r="L50" s="495">
        <v>19.2</v>
      </c>
      <c r="M50" s="493"/>
      <c r="N50" s="493"/>
      <c r="O50" s="493"/>
      <c r="P50" s="493"/>
      <c r="Q50" s="493"/>
      <c r="R50" s="493">
        <v>28.2</v>
      </c>
      <c r="S50" s="493"/>
      <c r="T50" s="493"/>
      <c r="U50" s="493"/>
      <c r="V50" s="493"/>
      <c r="W50" s="493"/>
      <c r="X50" s="493">
        <v>24.5</v>
      </c>
      <c r="Y50" s="493"/>
      <c r="Z50" s="493"/>
      <c r="AA50" s="493"/>
      <c r="AB50" s="493"/>
      <c r="AC50" s="493"/>
      <c r="AD50" s="493">
        <v>10</v>
      </c>
      <c r="AE50" s="493"/>
      <c r="AF50" s="493"/>
      <c r="AG50" s="493"/>
      <c r="AH50" s="493"/>
      <c r="AI50" s="493"/>
      <c r="AJ50" s="493">
        <v>14.8</v>
      </c>
      <c r="AK50" s="493"/>
      <c r="AL50" s="493"/>
      <c r="AM50" s="493"/>
      <c r="AN50" s="493"/>
      <c r="AO50" s="493"/>
      <c r="AP50" s="476">
        <v>246.5</v>
      </c>
      <c r="AQ50" s="476"/>
      <c r="AR50" s="476"/>
      <c r="AS50" s="476"/>
      <c r="AT50" s="476"/>
      <c r="AU50" s="476"/>
      <c r="AV50" s="476"/>
      <c r="AW50" s="476"/>
      <c r="AX50" s="476"/>
      <c r="AY50" s="476"/>
      <c r="AZ50" s="476">
        <v>191.3</v>
      </c>
      <c r="BA50" s="476"/>
      <c r="BB50" s="476"/>
      <c r="BC50" s="476"/>
      <c r="BD50" s="476"/>
      <c r="BE50" s="476"/>
      <c r="BF50" s="476"/>
      <c r="BG50" s="476"/>
      <c r="BH50" s="476"/>
    </row>
    <row r="51" spans="2:60">
      <c r="B51" s="421"/>
      <c r="C51" s="421"/>
      <c r="D51" s="421"/>
      <c r="E51" s="421"/>
      <c r="F51" s="421"/>
      <c r="G51" s="502" t="s">
        <v>451</v>
      </c>
      <c r="H51" s="502"/>
      <c r="I51" s="421"/>
      <c r="J51" s="421"/>
      <c r="K51" s="420"/>
      <c r="L51" s="495">
        <v>21.2</v>
      </c>
      <c r="M51" s="493"/>
      <c r="N51" s="493"/>
      <c r="O51" s="493"/>
      <c r="P51" s="493"/>
      <c r="Q51" s="493"/>
      <c r="R51" s="493">
        <v>31.3</v>
      </c>
      <c r="S51" s="493"/>
      <c r="T51" s="493"/>
      <c r="U51" s="493"/>
      <c r="V51" s="493"/>
      <c r="W51" s="493"/>
      <c r="X51" s="493">
        <v>25.8</v>
      </c>
      <c r="Y51" s="493"/>
      <c r="Z51" s="493"/>
      <c r="AA51" s="493"/>
      <c r="AB51" s="493"/>
      <c r="AC51" s="493"/>
      <c r="AD51" s="493">
        <v>14.7</v>
      </c>
      <c r="AE51" s="493"/>
      <c r="AF51" s="493"/>
      <c r="AG51" s="493"/>
      <c r="AH51" s="493"/>
      <c r="AI51" s="493"/>
      <c r="AJ51" s="493">
        <v>17.899999999999999</v>
      </c>
      <c r="AK51" s="493"/>
      <c r="AL51" s="493"/>
      <c r="AM51" s="493"/>
      <c r="AN51" s="493"/>
      <c r="AO51" s="493"/>
      <c r="AP51" s="476">
        <v>208</v>
      </c>
      <c r="AQ51" s="476"/>
      <c r="AR51" s="476"/>
      <c r="AS51" s="476"/>
      <c r="AT51" s="476"/>
      <c r="AU51" s="476"/>
      <c r="AV51" s="476"/>
      <c r="AW51" s="476"/>
      <c r="AX51" s="476"/>
      <c r="AY51" s="476"/>
      <c r="AZ51" s="476">
        <v>125</v>
      </c>
      <c r="BA51" s="476"/>
      <c r="BB51" s="476"/>
      <c r="BC51" s="476"/>
      <c r="BD51" s="476"/>
      <c r="BE51" s="476"/>
      <c r="BF51" s="476"/>
      <c r="BG51" s="476"/>
      <c r="BH51" s="476"/>
    </row>
    <row r="52" spans="2:60">
      <c r="B52" s="421"/>
      <c r="C52" s="421"/>
      <c r="D52" s="421"/>
      <c r="E52" s="421"/>
      <c r="F52" s="421"/>
      <c r="G52" s="502" t="s">
        <v>450</v>
      </c>
      <c r="H52" s="502"/>
      <c r="I52" s="421"/>
      <c r="J52" s="421"/>
      <c r="K52" s="420"/>
      <c r="L52" s="495">
        <v>26.5</v>
      </c>
      <c r="M52" s="493"/>
      <c r="N52" s="493"/>
      <c r="O52" s="493"/>
      <c r="P52" s="493"/>
      <c r="Q52" s="493"/>
      <c r="R52" s="493">
        <v>37.200000000000003</v>
      </c>
      <c r="S52" s="493"/>
      <c r="T52" s="493"/>
      <c r="U52" s="493"/>
      <c r="V52" s="493"/>
      <c r="W52" s="493"/>
      <c r="X52" s="493">
        <v>31.4</v>
      </c>
      <c r="Y52" s="493"/>
      <c r="Z52" s="493"/>
      <c r="AA52" s="493"/>
      <c r="AB52" s="493"/>
      <c r="AC52" s="493"/>
      <c r="AD52" s="493">
        <v>16.899999999999999</v>
      </c>
      <c r="AE52" s="493"/>
      <c r="AF52" s="493"/>
      <c r="AG52" s="493"/>
      <c r="AH52" s="493"/>
      <c r="AI52" s="493"/>
      <c r="AJ52" s="493">
        <v>22.9</v>
      </c>
      <c r="AK52" s="493"/>
      <c r="AL52" s="493"/>
      <c r="AM52" s="493"/>
      <c r="AN52" s="493"/>
      <c r="AO52" s="493"/>
      <c r="AP52" s="476">
        <v>151.5</v>
      </c>
      <c r="AQ52" s="476"/>
      <c r="AR52" s="476"/>
      <c r="AS52" s="476"/>
      <c r="AT52" s="476"/>
      <c r="AU52" s="476"/>
      <c r="AV52" s="476"/>
      <c r="AW52" s="476"/>
      <c r="AX52" s="476"/>
      <c r="AY52" s="476"/>
      <c r="AZ52" s="476">
        <v>168.6</v>
      </c>
      <c r="BA52" s="476"/>
      <c r="BB52" s="476"/>
      <c r="BC52" s="476"/>
      <c r="BD52" s="476"/>
      <c r="BE52" s="476"/>
      <c r="BF52" s="476"/>
      <c r="BG52" s="476"/>
      <c r="BH52" s="476"/>
    </row>
    <row r="53" spans="2:60">
      <c r="B53" s="421"/>
      <c r="C53" s="421"/>
      <c r="D53" s="421"/>
      <c r="E53" s="421"/>
      <c r="F53" s="421"/>
      <c r="G53" s="502" t="s">
        <v>449</v>
      </c>
      <c r="H53" s="502"/>
      <c r="I53" s="421"/>
      <c r="J53" s="421"/>
      <c r="K53" s="420"/>
      <c r="L53" s="495">
        <v>29</v>
      </c>
      <c r="M53" s="493"/>
      <c r="N53" s="493"/>
      <c r="O53" s="493"/>
      <c r="P53" s="493"/>
      <c r="Q53" s="493"/>
      <c r="R53" s="493">
        <v>36.700000000000003</v>
      </c>
      <c r="S53" s="493"/>
      <c r="T53" s="493"/>
      <c r="U53" s="493"/>
      <c r="V53" s="493"/>
      <c r="W53" s="493"/>
      <c r="X53" s="493">
        <v>34.1</v>
      </c>
      <c r="Y53" s="493"/>
      <c r="Z53" s="493"/>
      <c r="AA53" s="493"/>
      <c r="AB53" s="493"/>
      <c r="AC53" s="493"/>
      <c r="AD53" s="493">
        <v>22</v>
      </c>
      <c r="AE53" s="493"/>
      <c r="AF53" s="493"/>
      <c r="AG53" s="493"/>
      <c r="AH53" s="493"/>
      <c r="AI53" s="493"/>
      <c r="AJ53" s="493">
        <v>25.2</v>
      </c>
      <c r="AK53" s="493"/>
      <c r="AL53" s="493"/>
      <c r="AM53" s="493"/>
      <c r="AN53" s="493"/>
      <c r="AO53" s="493"/>
      <c r="AP53" s="476">
        <v>47.5</v>
      </c>
      <c r="AQ53" s="476"/>
      <c r="AR53" s="476"/>
      <c r="AS53" s="476"/>
      <c r="AT53" s="476"/>
      <c r="AU53" s="476"/>
      <c r="AV53" s="476"/>
      <c r="AW53" s="476"/>
      <c r="AX53" s="476"/>
      <c r="AY53" s="476"/>
      <c r="AZ53" s="476">
        <v>224.2</v>
      </c>
      <c r="BA53" s="476"/>
      <c r="BB53" s="476"/>
      <c r="BC53" s="476"/>
      <c r="BD53" s="476"/>
      <c r="BE53" s="476"/>
      <c r="BF53" s="476"/>
      <c r="BG53" s="476"/>
      <c r="BH53" s="476"/>
    </row>
    <row r="54" spans="2:60">
      <c r="B54" s="421"/>
      <c r="C54" s="421"/>
      <c r="D54" s="421"/>
      <c r="E54" s="421"/>
      <c r="F54" s="421"/>
      <c r="G54" s="502" t="s">
        <v>448</v>
      </c>
      <c r="H54" s="502"/>
      <c r="I54" s="421"/>
      <c r="J54" s="421"/>
      <c r="K54" s="420"/>
      <c r="L54" s="495">
        <v>25.5</v>
      </c>
      <c r="M54" s="493"/>
      <c r="N54" s="493"/>
      <c r="O54" s="493"/>
      <c r="P54" s="493"/>
      <c r="Q54" s="493"/>
      <c r="R54" s="493">
        <v>34.9</v>
      </c>
      <c r="S54" s="493"/>
      <c r="T54" s="493"/>
      <c r="U54" s="493"/>
      <c r="V54" s="493"/>
      <c r="W54" s="493"/>
      <c r="X54" s="493">
        <v>30.1</v>
      </c>
      <c r="Y54" s="493"/>
      <c r="Z54" s="493"/>
      <c r="AA54" s="493"/>
      <c r="AB54" s="493"/>
      <c r="AC54" s="493"/>
      <c r="AD54" s="493">
        <v>17.3</v>
      </c>
      <c r="AE54" s="493"/>
      <c r="AF54" s="493"/>
      <c r="AG54" s="493"/>
      <c r="AH54" s="493"/>
      <c r="AI54" s="493"/>
      <c r="AJ54" s="493">
        <v>22.1</v>
      </c>
      <c r="AK54" s="493"/>
      <c r="AL54" s="493"/>
      <c r="AM54" s="493"/>
      <c r="AN54" s="493"/>
      <c r="AO54" s="493"/>
      <c r="AP54" s="476">
        <v>194.5</v>
      </c>
      <c r="AQ54" s="476"/>
      <c r="AR54" s="476"/>
      <c r="AS54" s="476"/>
      <c r="AT54" s="476"/>
      <c r="AU54" s="476"/>
      <c r="AV54" s="476"/>
      <c r="AW54" s="476"/>
      <c r="AX54" s="476"/>
      <c r="AY54" s="476"/>
      <c r="AZ54" s="476">
        <v>149.80000000000001</v>
      </c>
      <c r="BA54" s="476"/>
      <c r="BB54" s="476"/>
      <c r="BC54" s="476"/>
      <c r="BD54" s="476"/>
      <c r="BE54" s="476"/>
      <c r="BF54" s="476"/>
      <c r="BG54" s="476"/>
      <c r="BH54" s="476"/>
    </row>
    <row r="55" spans="2:60">
      <c r="B55" s="421"/>
      <c r="C55" s="421"/>
      <c r="D55" s="421"/>
      <c r="E55" s="421"/>
      <c r="F55" s="421"/>
      <c r="G55" s="500">
        <v>10</v>
      </c>
      <c r="H55" s="500"/>
      <c r="I55" s="421"/>
      <c r="J55" s="421"/>
      <c r="K55" s="420"/>
      <c r="L55" s="495">
        <v>18.5</v>
      </c>
      <c r="M55" s="493"/>
      <c r="N55" s="493"/>
      <c r="O55" s="493"/>
      <c r="P55" s="493"/>
      <c r="Q55" s="493"/>
      <c r="R55" s="493">
        <v>31.7</v>
      </c>
      <c r="S55" s="493"/>
      <c r="T55" s="493"/>
      <c r="U55" s="493"/>
      <c r="V55" s="493"/>
      <c r="W55" s="493"/>
      <c r="X55" s="493">
        <v>23</v>
      </c>
      <c r="Y55" s="493"/>
      <c r="Z55" s="493"/>
      <c r="AA55" s="493"/>
      <c r="AB55" s="493"/>
      <c r="AC55" s="493"/>
      <c r="AD55" s="493">
        <v>9.5</v>
      </c>
      <c r="AE55" s="493"/>
      <c r="AF55" s="493"/>
      <c r="AG55" s="493"/>
      <c r="AH55" s="493"/>
      <c r="AI55" s="493"/>
      <c r="AJ55" s="493">
        <v>14.6</v>
      </c>
      <c r="AK55" s="493"/>
      <c r="AL55" s="493"/>
      <c r="AM55" s="493"/>
      <c r="AN55" s="493"/>
      <c r="AO55" s="493"/>
      <c r="AP55" s="476">
        <v>131.5</v>
      </c>
      <c r="AQ55" s="476"/>
      <c r="AR55" s="476"/>
      <c r="AS55" s="476"/>
      <c r="AT55" s="476"/>
      <c r="AU55" s="476"/>
      <c r="AV55" s="476"/>
      <c r="AW55" s="476"/>
      <c r="AX55" s="476"/>
      <c r="AY55" s="476"/>
      <c r="AZ55" s="476">
        <v>144.6</v>
      </c>
      <c r="BA55" s="476"/>
      <c r="BB55" s="476"/>
      <c r="BC55" s="476"/>
      <c r="BD55" s="476"/>
      <c r="BE55" s="476"/>
      <c r="BF55" s="476"/>
      <c r="BG55" s="476"/>
      <c r="BH55" s="476"/>
    </row>
    <row r="56" spans="2:60">
      <c r="B56" s="421"/>
      <c r="C56" s="421"/>
      <c r="D56" s="421"/>
      <c r="E56" s="421"/>
      <c r="F56" s="421"/>
      <c r="G56" s="500">
        <v>11</v>
      </c>
      <c r="H56" s="500"/>
      <c r="I56" s="421"/>
      <c r="J56" s="421"/>
      <c r="K56" s="420"/>
      <c r="L56" s="495">
        <v>11.1</v>
      </c>
      <c r="M56" s="493"/>
      <c r="N56" s="493"/>
      <c r="O56" s="493"/>
      <c r="P56" s="493"/>
      <c r="Q56" s="493"/>
      <c r="R56" s="493">
        <v>21.1</v>
      </c>
      <c r="S56" s="493"/>
      <c r="T56" s="493"/>
      <c r="U56" s="493"/>
      <c r="V56" s="493"/>
      <c r="W56" s="493"/>
      <c r="X56" s="493">
        <v>15.5</v>
      </c>
      <c r="Y56" s="493"/>
      <c r="Z56" s="493"/>
      <c r="AA56" s="493"/>
      <c r="AB56" s="493"/>
      <c r="AC56" s="493"/>
      <c r="AD56" s="493">
        <v>1.9</v>
      </c>
      <c r="AE56" s="493"/>
      <c r="AF56" s="493"/>
      <c r="AG56" s="493"/>
      <c r="AH56" s="493"/>
      <c r="AI56" s="493"/>
      <c r="AJ56" s="493">
        <v>7.5</v>
      </c>
      <c r="AK56" s="493"/>
      <c r="AL56" s="493"/>
      <c r="AM56" s="493"/>
      <c r="AN56" s="493"/>
      <c r="AO56" s="493"/>
      <c r="AP56" s="476">
        <v>131</v>
      </c>
      <c r="AQ56" s="476"/>
      <c r="AR56" s="476"/>
      <c r="AS56" s="476"/>
      <c r="AT56" s="476"/>
      <c r="AU56" s="476"/>
      <c r="AV56" s="476"/>
      <c r="AW56" s="476"/>
      <c r="AX56" s="476"/>
      <c r="AY56" s="476"/>
      <c r="AZ56" s="476">
        <v>148.69999999999999</v>
      </c>
      <c r="BA56" s="476"/>
      <c r="BB56" s="476"/>
      <c r="BC56" s="476"/>
      <c r="BD56" s="476"/>
      <c r="BE56" s="476"/>
      <c r="BF56" s="476"/>
      <c r="BG56" s="476"/>
      <c r="BH56" s="476"/>
    </row>
    <row r="57" spans="2:60">
      <c r="B57" s="421"/>
      <c r="C57" s="421"/>
      <c r="D57" s="421"/>
      <c r="E57" s="421"/>
      <c r="F57" s="421"/>
      <c r="G57" s="500">
        <v>12</v>
      </c>
      <c r="H57" s="500"/>
      <c r="I57" s="421"/>
      <c r="J57" s="421"/>
      <c r="K57" s="420"/>
      <c r="L57" s="497" t="s">
        <v>447</v>
      </c>
      <c r="M57" s="498"/>
      <c r="N57" s="498"/>
      <c r="O57" s="498"/>
      <c r="P57" s="498"/>
      <c r="Q57" s="498"/>
      <c r="R57" s="499" t="s">
        <v>447</v>
      </c>
      <c r="S57" s="499"/>
      <c r="T57" s="499"/>
      <c r="U57" s="499"/>
      <c r="V57" s="499"/>
      <c r="W57" s="499"/>
      <c r="X57" s="499" t="s">
        <v>447</v>
      </c>
      <c r="Y57" s="499"/>
      <c r="Z57" s="499"/>
      <c r="AA57" s="499"/>
      <c r="AB57" s="499"/>
      <c r="AC57" s="499"/>
      <c r="AD57" s="499" t="s">
        <v>447</v>
      </c>
      <c r="AE57" s="499"/>
      <c r="AF57" s="499"/>
      <c r="AG57" s="499"/>
      <c r="AH57" s="499"/>
      <c r="AI57" s="499"/>
      <c r="AJ57" s="499" t="s">
        <v>447</v>
      </c>
      <c r="AK57" s="499"/>
      <c r="AL57" s="499"/>
      <c r="AM57" s="499"/>
      <c r="AN57" s="499"/>
      <c r="AO57" s="499"/>
      <c r="AP57" s="499" t="s">
        <v>447</v>
      </c>
      <c r="AQ57" s="499"/>
      <c r="AR57" s="499"/>
      <c r="AS57" s="499"/>
      <c r="AT57" s="499"/>
      <c r="AU57" s="499"/>
      <c r="AV57" s="499"/>
      <c r="AW57" s="499"/>
      <c r="AX57" s="499"/>
      <c r="AY57" s="499"/>
      <c r="AZ57" s="499" t="s">
        <v>446</v>
      </c>
      <c r="BA57" s="499"/>
      <c r="BB57" s="499"/>
      <c r="BC57" s="499"/>
      <c r="BD57" s="499"/>
      <c r="BE57" s="499"/>
      <c r="BF57" s="499"/>
      <c r="BG57" s="499"/>
      <c r="BH57" s="499"/>
    </row>
    <row r="58" spans="2:60">
      <c r="B58" s="1"/>
      <c r="C58" s="1"/>
      <c r="D58" s="1"/>
      <c r="E58" s="1"/>
      <c r="F58" s="1"/>
      <c r="G58" s="1"/>
      <c r="H58" s="1"/>
      <c r="I58" s="1"/>
      <c r="J58" s="1"/>
      <c r="K58" s="27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2:60">
      <c r="C59" s="501" t="s">
        <v>11</v>
      </c>
      <c r="D59" s="501"/>
      <c r="E59" s="339" t="s">
        <v>443</v>
      </c>
      <c r="F59" s="485">
        <v>-1</v>
      </c>
      <c r="G59" s="485"/>
      <c r="H59" s="3" t="s">
        <v>523</v>
      </c>
    </row>
    <row r="60" spans="2:60">
      <c r="C60" s="350"/>
      <c r="D60" s="350"/>
      <c r="E60" s="339"/>
      <c r="F60" s="485">
        <v>-2</v>
      </c>
      <c r="G60" s="485"/>
      <c r="H60" s="3" t="s">
        <v>524</v>
      </c>
    </row>
    <row r="61" spans="2:60">
      <c r="F61" s="485">
        <v>-3</v>
      </c>
      <c r="G61" s="485"/>
      <c r="H61" s="3" t="s">
        <v>445</v>
      </c>
    </row>
    <row r="62" spans="2:60">
      <c r="H62" s="3" t="s">
        <v>444</v>
      </c>
    </row>
    <row r="63" spans="2:60">
      <c r="B63" s="488" t="s">
        <v>16</v>
      </c>
      <c r="C63" s="488"/>
      <c r="D63" s="488"/>
      <c r="E63" s="339" t="s">
        <v>443</v>
      </c>
      <c r="F63" s="3" t="s">
        <v>442</v>
      </c>
    </row>
  </sheetData>
  <mergeCells count="273">
    <mergeCell ref="C10:F10"/>
    <mergeCell ref="G10:I10"/>
    <mergeCell ref="J10:M10"/>
    <mergeCell ref="O10:V10"/>
    <mergeCell ref="W10:AD10"/>
    <mergeCell ref="AE10:AL10"/>
    <mergeCell ref="A1:N2"/>
    <mergeCell ref="B5:BJ5"/>
    <mergeCell ref="B7:N8"/>
    <mergeCell ref="O7:V8"/>
    <mergeCell ref="W7:BB7"/>
    <mergeCell ref="BC7:BJ8"/>
    <mergeCell ref="W8:AD8"/>
    <mergeCell ref="AE8:AL8"/>
    <mergeCell ref="AM8:AT8"/>
    <mergeCell ref="AU8:BB8"/>
    <mergeCell ref="AM10:AT10"/>
    <mergeCell ref="AU10:BB10"/>
    <mergeCell ref="BC10:BJ10"/>
    <mergeCell ref="U9:V9"/>
    <mergeCell ref="AC9:AD9"/>
    <mergeCell ref="AK9:AL9"/>
    <mergeCell ref="AS9:AT9"/>
    <mergeCell ref="BA9:BB9"/>
    <mergeCell ref="G11:I11"/>
    <mergeCell ref="O11:V11"/>
    <mergeCell ref="W11:AD11"/>
    <mergeCell ref="AE11:AL11"/>
    <mergeCell ref="AM11:AT11"/>
    <mergeCell ref="AU11:BB11"/>
    <mergeCell ref="BC11:BJ11"/>
    <mergeCell ref="BC12:BJ12"/>
    <mergeCell ref="G13:I13"/>
    <mergeCell ref="O13:V13"/>
    <mergeCell ref="W13:AD13"/>
    <mergeCell ref="AE13:AL13"/>
    <mergeCell ref="AM13:AT13"/>
    <mergeCell ref="AU13:BB13"/>
    <mergeCell ref="BC13:BJ13"/>
    <mergeCell ref="G12:I12"/>
    <mergeCell ref="O12:V12"/>
    <mergeCell ref="W12:AD12"/>
    <mergeCell ref="AE12:AL12"/>
    <mergeCell ref="AM12:AT12"/>
    <mergeCell ref="AU12:BB12"/>
    <mergeCell ref="C19:F19"/>
    <mergeCell ref="G19:I19"/>
    <mergeCell ref="J19:M19"/>
    <mergeCell ref="O19:V19"/>
    <mergeCell ref="W19:AD19"/>
    <mergeCell ref="AE19:AL19"/>
    <mergeCell ref="BC14:BJ14"/>
    <mergeCell ref="B16:N17"/>
    <mergeCell ref="O16:V17"/>
    <mergeCell ref="W16:AD17"/>
    <mergeCell ref="AE16:AL17"/>
    <mergeCell ref="AM16:AT17"/>
    <mergeCell ref="AU16:BB17"/>
    <mergeCell ref="BC16:BJ17"/>
    <mergeCell ref="G14:I14"/>
    <mergeCell ref="O14:V14"/>
    <mergeCell ref="W14:AD14"/>
    <mergeCell ref="AE14:AL14"/>
    <mergeCell ref="AM14:AT14"/>
    <mergeCell ref="AU14:BB14"/>
    <mergeCell ref="AM19:AT19"/>
    <mergeCell ref="AU19:BB19"/>
    <mergeCell ref="BC19:BJ19"/>
    <mergeCell ref="BC20:BJ20"/>
    <mergeCell ref="BC21:BJ21"/>
    <mergeCell ref="G22:I22"/>
    <mergeCell ref="O22:V22"/>
    <mergeCell ref="W22:AD22"/>
    <mergeCell ref="AE22:AL22"/>
    <mergeCell ref="AM22:AT22"/>
    <mergeCell ref="AU22:BB22"/>
    <mergeCell ref="BC22:BJ22"/>
    <mergeCell ref="G21:I21"/>
    <mergeCell ref="O21:V21"/>
    <mergeCell ref="W21:AD21"/>
    <mergeCell ref="AE21:AL21"/>
    <mergeCell ref="AM21:AT21"/>
    <mergeCell ref="AU21:BB21"/>
    <mergeCell ref="AM23:AT23"/>
    <mergeCell ref="AU23:BB23"/>
    <mergeCell ref="R36:AC36"/>
    <mergeCell ref="R37:W37"/>
    <mergeCell ref="X37:AC37"/>
    <mergeCell ref="C25:D25"/>
    <mergeCell ref="F25:G25"/>
    <mergeCell ref="G20:I20"/>
    <mergeCell ref="O20:V20"/>
    <mergeCell ref="W20:AD20"/>
    <mergeCell ref="AE20:AL20"/>
    <mergeCell ref="AM20:AT20"/>
    <mergeCell ref="AU20:BB20"/>
    <mergeCell ref="C40:E40"/>
    <mergeCell ref="F40:H40"/>
    <mergeCell ref="I40:J40"/>
    <mergeCell ref="P38:Q38"/>
    <mergeCell ref="V38:W38"/>
    <mergeCell ref="AB38:AC38"/>
    <mergeCell ref="AH38:AI38"/>
    <mergeCell ref="AN38:AO38"/>
    <mergeCell ref="AP38:AQ38"/>
    <mergeCell ref="X40:AC40"/>
    <mergeCell ref="L40:Q40"/>
    <mergeCell ref="AZ50:BH50"/>
    <mergeCell ref="G49:H49"/>
    <mergeCell ref="AJ49:AO49"/>
    <mergeCell ref="AZ47:BH47"/>
    <mergeCell ref="AZ48:BH48"/>
    <mergeCell ref="AZ49:BH49"/>
    <mergeCell ref="G48:H48"/>
    <mergeCell ref="G47:H47"/>
    <mergeCell ref="B46:F46"/>
    <mergeCell ref="G46:H46"/>
    <mergeCell ref="I46:J46"/>
    <mergeCell ref="L46:Q46"/>
    <mergeCell ref="AD46:AI46"/>
    <mergeCell ref="L48:Q48"/>
    <mergeCell ref="L49:Q49"/>
    <mergeCell ref="L50:Q50"/>
    <mergeCell ref="G50:H50"/>
    <mergeCell ref="X46:AC46"/>
    <mergeCell ref="X47:AC47"/>
    <mergeCell ref="R48:W48"/>
    <mergeCell ref="R49:W49"/>
    <mergeCell ref="R50:W50"/>
    <mergeCell ref="X48:AC48"/>
    <mergeCell ref="X49:AC49"/>
    <mergeCell ref="AZ54:BH54"/>
    <mergeCell ref="G53:H53"/>
    <mergeCell ref="AJ53:AO53"/>
    <mergeCell ref="AZ53:BH53"/>
    <mergeCell ref="G52:H52"/>
    <mergeCell ref="AJ52:AO52"/>
    <mergeCell ref="AZ52:BH52"/>
    <mergeCell ref="G51:H51"/>
    <mergeCell ref="AJ51:AO51"/>
    <mergeCell ref="AZ51:BH51"/>
    <mergeCell ref="L51:Q51"/>
    <mergeCell ref="L52:Q52"/>
    <mergeCell ref="L53:Q53"/>
    <mergeCell ref="L54:Q54"/>
    <mergeCell ref="G54:H54"/>
    <mergeCell ref="R51:W51"/>
    <mergeCell ref="R52:W52"/>
    <mergeCell ref="R53:W53"/>
    <mergeCell ref="R54:W54"/>
    <mergeCell ref="AP57:AY57"/>
    <mergeCell ref="AZ57:BH57"/>
    <mergeCell ref="G56:H56"/>
    <mergeCell ref="L56:Q56"/>
    <mergeCell ref="AD56:AI56"/>
    <mergeCell ref="AJ56:AO56"/>
    <mergeCell ref="AP56:AY56"/>
    <mergeCell ref="AZ56:BH56"/>
    <mergeCell ref="G55:H55"/>
    <mergeCell ref="AJ55:AO55"/>
    <mergeCell ref="AP55:AY55"/>
    <mergeCell ref="AZ55:BH55"/>
    <mergeCell ref="L55:Q55"/>
    <mergeCell ref="X56:AC56"/>
    <mergeCell ref="R55:W55"/>
    <mergeCell ref="R56:W56"/>
    <mergeCell ref="AD55:AI55"/>
    <mergeCell ref="B63:D63"/>
    <mergeCell ref="F60:G60"/>
    <mergeCell ref="L57:Q57"/>
    <mergeCell ref="R57:W57"/>
    <mergeCell ref="X57:AC57"/>
    <mergeCell ref="AD57:AI57"/>
    <mergeCell ref="AJ57:AO57"/>
    <mergeCell ref="G57:H57"/>
    <mergeCell ref="C59:D59"/>
    <mergeCell ref="F59:G59"/>
    <mergeCell ref="R46:W46"/>
    <mergeCell ref="R47:W47"/>
    <mergeCell ref="R40:W40"/>
    <mergeCell ref="R41:W41"/>
    <mergeCell ref="R42:W42"/>
    <mergeCell ref="R43:W43"/>
    <mergeCell ref="R44:W44"/>
    <mergeCell ref="L47:Q47"/>
    <mergeCell ref="F61:G61"/>
    <mergeCell ref="F44:H44"/>
    <mergeCell ref="F43:H43"/>
    <mergeCell ref="F42:H42"/>
    <mergeCell ref="F41:H41"/>
    <mergeCell ref="L41:Q41"/>
    <mergeCell ref="L42:Q42"/>
    <mergeCell ref="L43:Q43"/>
    <mergeCell ref="X50:AC50"/>
    <mergeCell ref="X51:AC51"/>
    <mergeCell ref="X52:AC52"/>
    <mergeCell ref="X53:AC53"/>
    <mergeCell ref="X54:AC54"/>
    <mergeCell ref="X55:AC55"/>
    <mergeCell ref="AD37:AI37"/>
    <mergeCell ref="AJ46:AO46"/>
    <mergeCell ref="AJ47:AO47"/>
    <mergeCell ref="AJ48:AO48"/>
    <mergeCell ref="AJ40:AO40"/>
    <mergeCell ref="AJ41:AO41"/>
    <mergeCell ref="AJ42:AO42"/>
    <mergeCell ref="AJ43:AO43"/>
    <mergeCell ref="AJ44:AO44"/>
    <mergeCell ref="AJ37:AO37"/>
    <mergeCell ref="AD47:AI47"/>
    <mergeCell ref="AD48:AI48"/>
    <mergeCell ref="X41:AC41"/>
    <mergeCell ref="X42:AC42"/>
    <mergeCell ref="X43:AC43"/>
    <mergeCell ref="X44:AC44"/>
    <mergeCell ref="AP48:AY48"/>
    <mergeCell ref="AP49:AY49"/>
    <mergeCell ref="AP50:AY50"/>
    <mergeCell ref="AP51:AY51"/>
    <mergeCell ref="AP52:AY52"/>
    <mergeCell ref="AP53:AY53"/>
    <mergeCell ref="AP54:AY54"/>
    <mergeCell ref="AD40:AI40"/>
    <mergeCell ref="AD41:AI41"/>
    <mergeCell ref="AD42:AI42"/>
    <mergeCell ref="AD43:AI43"/>
    <mergeCell ref="AD44:AI44"/>
    <mergeCell ref="AD49:AI49"/>
    <mergeCell ref="AD50:AI50"/>
    <mergeCell ref="AD51:AI51"/>
    <mergeCell ref="AD52:AI52"/>
    <mergeCell ref="AD53:AI53"/>
    <mergeCell ref="AD54:AI54"/>
    <mergeCell ref="AJ54:AO54"/>
    <mergeCell ref="AJ50:AO50"/>
    <mergeCell ref="AP40:AY40"/>
    <mergeCell ref="AP41:AY41"/>
    <mergeCell ref="AP42:AY42"/>
    <mergeCell ref="AZ46:BH46"/>
    <mergeCell ref="AZ40:BH40"/>
    <mergeCell ref="AZ41:BH41"/>
    <mergeCell ref="AZ42:BH42"/>
    <mergeCell ref="AZ43:BH43"/>
    <mergeCell ref="AZ44:BH44"/>
    <mergeCell ref="AP36:AY37"/>
    <mergeCell ref="AP46:AY46"/>
    <mergeCell ref="AP47:AY47"/>
    <mergeCell ref="BF38:BH38"/>
    <mergeCell ref="AX38:AY38"/>
    <mergeCell ref="BI9:BJ9"/>
    <mergeCell ref="U18:V18"/>
    <mergeCell ref="AC18:AD18"/>
    <mergeCell ref="AK18:AL18"/>
    <mergeCell ref="AS18:AT18"/>
    <mergeCell ref="BA18:BB18"/>
    <mergeCell ref="BI18:BJ18"/>
    <mergeCell ref="AP43:AY43"/>
    <mergeCell ref="AP44:AY44"/>
    <mergeCell ref="AZ36:BH37"/>
    <mergeCell ref="B34:BJ34"/>
    <mergeCell ref="B36:K37"/>
    <mergeCell ref="AD36:AO36"/>
    <mergeCell ref="L36:Q37"/>
    <mergeCell ref="BC23:BJ23"/>
    <mergeCell ref="F26:G26"/>
    <mergeCell ref="F28:G28"/>
    <mergeCell ref="F30:G30"/>
    <mergeCell ref="B31:D31"/>
    <mergeCell ref="G23:I23"/>
    <mergeCell ref="O23:V23"/>
    <mergeCell ref="W23:AD23"/>
    <mergeCell ref="AE23:AL23"/>
    <mergeCell ref="L44:Q44"/>
  </mergeCells>
  <phoneticPr fontId="2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2"/>
  <sheetViews>
    <sheetView view="pageBreakPreview" zoomScaleNormal="100" zoomScaleSheetLayoutView="100" workbookViewId="0"/>
  </sheetViews>
  <sheetFormatPr defaultRowHeight="13.5"/>
  <cols>
    <col min="1" max="1" width="1.625" customWidth="1"/>
    <col min="2" max="12" width="9" customWidth="1"/>
    <col min="13" max="13" width="1.625" customWidth="1"/>
    <col min="14" max="59" width="9" customWidth="1"/>
  </cols>
  <sheetData>
    <row r="1" spans="2:13" ht="11.1" customHeight="1">
      <c r="K1" s="470">
        <f>'14'!A1+1</f>
        <v>15</v>
      </c>
      <c r="L1" s="470"/>
      <c r="M1" s="470"/>
    </row>
    <row r="2" spans="2:13" ht="18" customHeight="1">
      <c r="K2" s="470"/>
      <c r="L2" s="470"/>
      <c r="M2" s="470"/>
    </row>
    <row r="3" spans="2:13" ht="18" customHeight="1"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13" ht="18" customHeight="1">
      <c r="B4" s="471" t="s">
        <v>564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2:13" ht="13.5" customHeight="1"/>
    <row r="6" spans="2:13" ht="13.5" customHeight="1">
      <c r="K6" s="394"/>
    </row>
    <row r="7" spans="2:13" ht="13.5" customHeight="1"/>
    <row r="8" spans="2:13" ht="13.5" customHeight="1"/>
    <row r="9" spans="2:13" ht="13.5" customHeight="1"/>
    <row r="10" spans="2:13" ht="13.5" customHeight="1"/>
    <row r="11" spans="2:13" ht="13.5" customHeight="1"/>
    <row r="12" spans="2:13" ht="13.5" customHeight="1"/>
    <row r="13" spans="2:13" ht="13.5" customHeight="1"/>
    <row r="14" spans="2:13" ht="13.5" customHeight="1"/>
    <row r="15" spans="2:13" ht="13.5" customHeight="1"/>
    <row r="16" spans="2:1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spans="2:12" ht="13.5" customHeight="1"/>
    <row r="34" spans="2:12" ht="13.5" customHeight="1"/>
    <row r="35" spans="2:12" ht="13.5" customHeight="1"/>
    <row r="36" spans="2:12" ht="13.5" customHeight="1"/>
    <row r="37" spans="2:12" ht="13.5" customHeight="1"/>
    <row r="38" spans="2:12" ht="13.5" customHeight="1"/>
    <row r="39" spans="2:12" ht="13.5" customHeight="1"/>
    <row r="40" spans="2:12" ht="13.5" customHeight="1"/>
    <row r="41" spans="2:12" ht="13.5" customHeight="1"/>
    <row r="42" spans="2:12" ht="13.5" customHeight="1"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</row>
    <row r="43" spans="2:12" ht="13.5" customHeight="1"/>
    <row r="44" spans="2:12" ht="13.5" customHeight="1"/>
    <row r="45" spans="2:12" ht="13.5" customHeight="1"/>
    <row r="46" spans="2:12" ht="13.5" customHeight="1"/>
    <row r="47" spans="2:12" ht="13.5" customHeight="1"/>
    <row r="48" spans="2:12" ht="13.5" customHeight="1"/>
    <row r="49" spans="2:6" ht="13.5" customHeight="1"/>
    <row r="50" spans="2:6" ht="13.5" customHeight="1"/>
    <row r="51" spans="2:6" ht="13.5" customHeight="1"/>
    <row r="52" spans="2:6" ht="13.5" customHeight="1"/>
    <row r="53" spans="2:6" ht="13.5" customHeight="1"/>
    <row r="54" spans="2:6" ht="13.5" customHeight="1"/>
    <row r="55" spans="2:6" ht="13.5" customHeight="1"/>
    <row r="56" spans="2:6" ht="13.5" customHeight="1"/>
    <row r="57" spans="2:6" ht="13.5" customHeight="1"/>
    <row r="58" spans="2:6" ht="13.5" customHeight="1"/>
    <row r="59" spans="2:6" ht="13.5" customHeight="1"/>
    <row r="60" spans="2:6" ht="13.5" customHeight="1"/>
    <row r="61" spans="2:6" ht="13.5" customHeight="1"/>
    <row r="62" spans="2:6" ht="13.5" customHeight="1">
      <c r="C62" s="393"/>
      <c r="D62" s="393"/>
      <c r="E62" s="393"/>
      <c r="F62" s="393"/>
    </row>
    <row r="63" spans="2:6" ht="13.5" customHeight="1">
      <c r="B63" s="22" t="s">
        <v>68</v>
      </c>
      <c r="C63" s="393" t="s">
        <v>559</v>
      </c>
      <c r="D63" s="393"/>
      <c r="E63" s="393"/>
      <c r="F63" s="393"/>
    </row>
    <row r="64" spans="2:6" ht="13.5" customHeight="1">
      <c r="B64" s="22" t="s">
        <v>70</v>
      </c>
      <c r="C64" s="511" t="s">
        <v>71</v>
      </c>
      <c r="D64" s="511"/>
      <c r="E64" s="511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1.1" customHeight="1"/>
    <row r="82" ht="11.1" customHeight="1"/>
  </sheetData>
  <mergeCells count="4">
    <mergeCell ref="B4:L4"/>
    <mergeCell ref="B42:L42"/>
    <mergeCell ref="K1:M2"/>
    <mergeCell ref="C64:E64"/>
  </mergeCells>
  <phoneticPr fontId="2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view="pageBreakPreview" zoomScaleNormal="100" zoomScaleSheetLayoutView="100" workbookViewId="0">
      <selection sqref="A1:J2"/>
    </sheetView>
  </sheetViews>
  <sheetFormatPr defaultRowHeight="13.5"/>
  <cols>
    <col min="1" max="1" width="1" style="18" customWidth="1"/>
    <col min="2" max="9" width="1.625" style="18" customWidth="1"/>
    <col min="10" max="19" width="8.5" style="18" customWidth="1"/>
    <col min="20" max="20" width="1.625" style="18" customWidth="1"/>
    <col min="21" max="16384" width="9" style="18"/>
  </cols>
  <sheetData>
    <row r="1" spans="1:19" customFormat="1" ht="11.1" customHeight="1">
      <c r="A1" s="460">
        <f>'15'!K1+1</f>
        <v>16</v>
      </c>
      <c r="B1" s="460"/>
      <c r="C1" s="460"/>
      <c r="D1" s="460"/>
      <c r="E1" s="460"/>
      <c r="F1" s="460"/>
      <c r="G1" s="460"/>
      <c r="H1" s="460"/>
      <c r="I1" s="460"/>
      <c r="J1" s="460"/>
      <c r="K1" s="358"/>
      <c r="L1" s="15"/>
      <c r="M1" s="15"/>
      <c r="N1" s="15"/>
    </row>
    <row r="2" spans="1:19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358"/>
      <c r="L2" s="15"/>
      <c r="M2" s="15"/>
      <c r="N2" s="15"/>
    </row>
    <row r="3" spans="1:19" ht="15" customHeight="1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15" customHeight="1">
      <c r="B4" s="527" t="s">
        <v>503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</row>
    <row r="5" spans="1:19" ht="11.45" customHeight="1">
      <c r="S5" s="23"/>
    </row>
    <row r="6" spans="1:19" ht="18" customHeight="1">
      <c r="B6" s="528" t="s">
        <v>426</v>
      </c>
      <c r="C6" s="529"/>
      <c r="D6" s="529"/>
      <c r="E6" s="529"/>
      <c r="F6" s="529"/>
      <c r="G6" s="529"/>
      <c r="H6" s="529"/>
      <c r="I6" s="529"/>
      <c r="J6" s="529" t="s">
        <v>72</v>
      </c>
      <c r="K6" s="529" t="s">
        <v>73</v>
      </c>
      <c r="L6" s="529" t="s">
        <v>74</v>
      </c>
      <c r="M6" s="529"/>
      <c r="N6" s="529"/>
      <c r="O6" s="529" t="s">
        <v>75</v>
      </c>
      <c r="P6" s="529"/>
      <c r="Q6" s="529"/>
      <c r="R6" s="529" t="s">
        <v>76</v>
      </c>
      <c r="S6" s="532"/>
    </row>
    <row r="7" spans="1:19" ht="18" customHeight="1">
      <c r="B7" s="530"/>
      <c r="C7" s="531"/>
      <c r="D7" s="531"/>
      <c r="E7" s="531"/>
      <c r="F7" s="531"/>
      <c r="G7" s="531"/>
      <c r="H7" s="531"/>
      <c r="I7" s="531"/>
      <c r="J7" s="531"/>
      <c r="K7" s="531"/>
      <c r="L7" s="353" t="s">
        <v>1</v>
      </c>
      <c r="M7" s="353" t="s">
        <v>2</v>
      </c>
      <c r="N7" s="353" t="s">
        <v>3</v>
      </c>
      <c r="O7" s="353" t="s">
        <v>1</v>
      </c>
      <c r="P7" s="353" t="s">
        <v>2</v>
      </c>
      <c r="Q7" s="353" t="s">
        <v>3</v>
      </c>
      <c r="R7" s="353" t="s">
        <v>77</v>
      </c>
      <c r="S7" s="256" t="s">
        <v>78</v>
      </c>
    </row>
    <row r="8" spans="1:19">
      <c r="B8" s="24"/>
      <c r="C8" s="24"/>
      <c r="D8" s="24"/>
      <c r="E8" s="24"/>
      <c r="F8" s="24"/>
      <c r="G8" s="24"/>
      <c r="H8" s="24"/>
      <c r="I8" s="257"/>
      <c r="S8" s="451" t="s">
        <v>568</v>
      </c>
    </row>
    <row r="9" spans="1:19" ht="7.5" customHeight="1">
      <c r="B9" s="24"/>
      <c r="C9" s="24"/>
      <c r="D9" s="24"/>
      <c r="E9" s="24"/>
      <c r="F9" s="24"/>
      <c r="G9" s="24"/>
      <c r="H9" s="24"/>
      <c r="I9" s="258"/>
    </row>
    <row r="10" spans="1:19" ht="12.75" customHeight="1">
      <c r="B10" s="24"/>
      <c r="C10" s="515" t="s">
        <v>360</v>
      </c>
      <c r="D10" s="515"/>
      <c r="E10" s="515"/>
      <c r="F10" s="515"/>
      <c r="G10" s="515"/>
      <c r="H10" s="515"/>
      <c r="I10" s="258"/>
      <c r="J10" s="34">
        <v>26377</v>
      </c>
      <c r="K10" s="25">
        <v>123158</v>
      </c>
      <c r="L10" s="25">
        <f t="shared" ref="L10:L15" si="0">SUM(M10:N10)</f>
        <v>123158</v>
      </c>
      <c r="M10" s="25">
        <v>68921</v>
      </c>
      <c r="N10" s="34">
        <v>54237</v>
      </c>
      <c r="O10" s="518" t="s">
        <v>79</v>
      </c>
      <c r="P10" s="519"/>
      <c r="Q10" s="520"/>
      <c r="R10" s="25" t="s">
        <v>59</v>
      </c>
      <c r="S10" s="25" t="s">
        <v>59</v>
      </c>
    </row>
    <row r="11" spans="1:19" ht="12.75" customHeight="1">
      <c r="B11" s="24"/>
      <c r="C11" s="515" t="s">
        <v>361</v>
      </c>
      <c r="D11" s="515"/>
      <c r="E11" s="515"/>
      <c r="F11" s="515"/>
      <c r="G11" s="515"/>
      <c r="H11" s="515"/>
      <c r="I11" s="258"/>
      <c r="J11" s="34">
        <v>27003</v>
      </c>
      <c r="K11" s="25">
        <v>115175</v>
      </c>
      <c r="L11" s="25">
        <f t="shared" si="0"/>
        <v>115175</v>
      </c>
      <c r="M11" s="25">
        <v>58983</v>
      </c>
      <c r="N11" s="34">
        <v>56192</v>
      </c>
      <c r="O11" s="521"/>
      <c r="P11" s="522"/>
      <c r="Q11" s="523"/>
      <c r="R11" s="26">
        <v>-7983</v>
      </c>
      <c r="S11" s="27">
        <v>-6.48</v>
      </c>
    </row>
    <row r="12" spans="1:19" ht="12.75" customHeight="1">
      <c r="B12" s="24"/>
      <c r="C12" s="515" t="s">
        <v>80</v>
      </c>
      <c r="D12" s="515"/>
      <c r="E12" s="515"/>
      <c r="F12" s="515"/>
      <c r="G12" s="515"/>
      <c r="H12" s="515"/>
      <c r="I12" s="258"/>
      <c r="J12" s="34">
        <v>28536</v>
      </c>
      <c r="K12" s="25">
        <v>121246</v>
      </c>
      <c r="L12" s="25">
        <f t="shared" si="0"/>
        <v>121246</v>
      </c>
      <c r="M12" s="25">
        <v>61310</v>
      </c>
      <c r="N12" s="34">
        <v>59936</v>
      </c>
      <c r="O12" s="521"/>
      <c r="P12" s="522"/>
      <c r="Q12" s="523"/>
      <c r="R12" s="28">
        <f>SUM(K12-K11)</f>
        <v>6071</v>
      </c>
      <c r="S12" s="29">
        <f>ROUND((K12/K11%)-100,3)</f>
        <v>5.2709999999999999</v>
      </c>
    </row>
    <row r="13" spans="1:19" ht="12.75" customHeight="1">
      <c r="B13" s="24"/>
      <c r="C13" s="515" t="s">
        <v>362</v>
      </c>
      <c r="D13" s="515"/>
      <c r="E13" s="515"/>
      <c r="F13" s="515"/>
      <c r="G13" s="515"/>
      <c r="H13" s="515"/>
      <c r="I13" s="258"/>
      <c r="J13" s="34">
        <v>29835</v>
      </c>
      <c r="K13" s="25">
        <v>128245</v>
      </c>
      <c r="L13" s="25">
        <f t="shared" si="0"/>
        <v>128245</v>
      </c>
      <c r="M13" s="25">
        <v>64827</v>
      </c>
      <c r="N13" s="34">
        <v>63418</v>
      </c>
      <c r="O13" s="521"/>
      <c r="P13" s="522"/>
      <c r="Q13" s="523"/>
      <c r="R13" s="28">
        <f>SUM(K13-K12)</f>
        <v>6999</v>
      </c>
      <c r="S13" s="29">
        <f>ROUND((K13/K12%)-100,3)</f>
        <v>5.7729999999999997</v>
      </c>
    </row>
    <row r="14" spans="1:19" ht="12.75" customHeight="1">
      <c r="B14" s="24"/>
      <c r="C14" s="515" t="s">
        <v>363</v>
      </c>
      <c r="D14" s="515"/>
      <c r="E14" s="515"/>
      <c r="F14" s="515"/>
      <c r="G14" s="515"/>
      <c r="H14" s="515"/>
      <c r="I14" s="258"/>
      <c r="J14" s="34">
        <v>31464</v>
      </c>
      <c r="K14" s="25">
        <v>136930</v>
      </c>
      <c r="L14" s="25">
        <f t="shared" si="0"/>
        <v>136930</v>
      </c>
      <c r="M14" s="25">
        <v>69309</v>
      </c>
      <c r="N14" s="25">
        <v>67621</v>
      </c>
      <c r="O14" s="524"/>
      <c r="P14" s="525"/>
      <c r="Q14" s="526"/>
      <c r="R14" s="28">
        <f>SUM(K14-K13)</f>
        <v>8685</v>
      </c>
      <c r="S14" s="29">
        <f>ROUND((K14/K13%)-100,3)</f>
        <v>6.7720000000000002</v>
      </c>
    </row>
    <row r="15" spans="1:19" ht="12.75" customHeight="1">
      <c r="B15" s="24"/>
      <c r="C15" s="515" t="s">
        <v>364</v>
      </c>
      <c r="D15" s="515"/>
      <c r="E15" s="515"/>
      <c r="F15" s="515"/>
      <c r="G15" s="515"/>
      <c r="H15" s="515"/>
      <c r="I15" s="258"/>
      <c r="J15" s="34">
        <v>33820</v>
      </c>
      <c r="K15" s="25">
        <v>145857</v>
      </c>
      <c r="L15" s="25">
        <f t="shared" si="0"/>
        <v>145857</v>
      </c>
      <c r="M15" s="25">
        <v>74000</v>
      </c>
      <c r="N15" s="25">
        <v>71857</v>
      </c>
      <c r="O15" s="25" t="s">
        <v>385</v>
      </c>
      <c r="P15" s="25" t="s">
        <v>59</v>
      </c>
      <c r="Q15" s="25" t="s">
        <v>59</v>
      </c>
      <c r="R15" s="28">
        <f>SUM(K15-K14)</f>
        <v>8927</v>
      </c>
      <c r="S15" s="29">
        <f>ROUND((K15/K14%)-100,3)</f>
        <v>6.5190000000000001</v>
      </c>
    </row>
    <row r="16" spans="1:19" ht="12.75" customHeight="1">
      <c r="B16" s="24"/>
      <c r="C16" s="515" t="s">
        <v>365</v>
      </c>
      <c r="D16" s="515"/>
      <c r="E16" s="515"/>
      <c r="F16" s="515"/>
      <c r="G16" s="515"/>
      <c r="H16" s="515"/>
      <c r="I16" s="258"/>
      <c r="J16" s="34">
        <v>38646</v>
      </c>
      <c r="K16" s="25">
        <f>SUM(L16,O16)</f>
        <v>163075</v>
      </c>
      <c r="L16" s="25">
        <f>SUM(M16,N16)</f>
        <v>163075</v>
      </c>
      <c r="M16" s="25">
        <v>82951</v>
      </c>
      <c r="N16" s="25">
        <v>80124</v>
      </c>
      <c r="O16" s="25" t="s">
        <v>385</v>
      </c>
      <c r="P16" s="25" t="s">
        <v>59</v>
      </c>
      <c r="Q16" s="25" t="s">
        <v>59</v>
      </c>
      <c r="R16" s="30">
        <v>-17218</v>
      </c>
      <c r="S16" s="31">
        <v>-11.8</v>
      </c>
    </row>
    <row r="17" spans="2:19" ht="12.75" customHeight="1">
      <c r="B17" s="24"/>
      <c r="C17" s="515" t="s">
        <v>366</v>
      </c>
      <c r="D17" s="515"/>
      <c r="E17" s="515"/>
      <c r="F17" s="515"/>
      <c r="G17" s="515"/>
      <c r="H17" s="515"/>
      <c r="I17" s="258"/>
      <c r="J17" s="34">
        <v>42629</v>
      </c>
      <c r="K17" s="25">
        <f>SUM(L17+O17)</f>
        <v>174795</v>
      </c>
      <c r="L17" s="25">
        <f>SUM(M17,N17)</f>
        <v>173950</v>
      </c>
      <c r="M17" s="25">
        <v>88410</v>
      </c>
      <c r="N17" s="25">
        <v>85540</v>
      </c>
      <c r="O17" s="25">
        <v>845</v>
      </c>
      <c r="P17" s="25" t="s">
        <v>59</v>
      </c>
      <c r="Q17" s="25" t="s">
        <v>59</v>
      </c>
      <c r="R17" s="30">
        <v>-11720</v>
      </c>
      <c r="S17" s="31">
        <v>-7.19</v>
      </c>
    </row>
    <row r="18" spans="2:19" ht="7.5" customHeight="1">
      <c r="B18" s="24"/>
      <c r="C18" s="24"/>
      <c r="D18" s="24"/>
      <c r="E18" s="24"/>
      <c r="F18" s="24"/>
      <c r="G18" s="24"/>
      <c r="H18" s="24"/>
      <c r="I18" s="258"/>
    </row>
    <row r="19" spans="2:19" ht="12.75" customHeight="1">
      <c r="B19" s="24"/>
      <c r="C19" s="516" t="s">
        <v>367</v>
      </c>
      <c r="D19" s="515"/>
      <c r="E19" s="515"/>
      <c r="F19" s="515"/>
      <c r="G19" s="515"/>
      <c r="H19" s="515"/>
      <c r="I19" s="258"/>
      <c r="J19" s="34">
        <v>47271</v>
      </c>
      <c r="K19" s="25">
        <f>SUM(L19+O19)</f>
        <v>188343</v>
      </c>
      <c r="L19" s="25">
        <f t="shared" ref="L19:L28" si="1">SUM(M19,N19)</f>
        <v>187413</v>
      </c>
      <c r="M19" s="25">
        <v>95203</v>
      </c>
      <c r="N19" s="25">
        <v>92210</v>
      </c>
      <c r="O19" s="25">
        <v>930</v>
      </c>
      <c r="P19" s="25" t="s">
        <v>59</v>
      </c>
      <c r="Q19" s="25" t="s">
        <v>59</v>
      </c>
      <c r="R19" s="28">
        <f>SUM(K19-K17)</f>
        <v>13548</v>
      </c>
      <c r="S19" s="29">
        <f>ROUND((K19/K17%)-100,3)</f>
        <v>7.7510000000000003</v>
      </c>
    </row>
    <row r="20" spans="2:19" ht="12.75" customHeight="1">
      <c r="B20" s="24"/>
      <c r="C20" s="516" t="s">
        <v>81</v>
      </c>
      <c r="D20" s="515"/>
      <c r="E20" s="515"/>
      <c r="F20" s="515"/>
      <c r="G20" s="515"/>
      <c r="H20" s="515"/>
      <c r="I20" s="258"/>
      <c r="J20" s="34">
        <v>56127</v>
      </c>
      <c r="K20" s="25">
        <f t="shared" ref="K20:K28" si="2">SUM(L20+O20)</f>
        <v>210642</v>
      </c>
      <c r="L20" s="25">
        <f t="shared" si="1"/>
        <v>209527</v>
      </c>
      <c r="M20" s="25">
        <v>107732</v>
      </c>
      <c r="N20" s="25">
        <v>101795</v>
      </c>
      <c r="O20" s="25">
        <v>1115</v>
      </c>
      <c r="P20" s="25" t="s">
        <v>59</v>
      </c>
      <c r="Q20" s="25" t="s">
        <v>59</v>
      </c>
      <c r="R20" s="28">
        <f>SUM(K20-K19)</f>
        <v>22299</v>
      </c>
      <c r="S20" s="29">
        <f t="shared" ref="S20:S27" si="3">ROUND((K20/K19%)-100,3)</f>
        <v>11.84</v>
      </c>
    </row>
    <row r="21" spans="2:19" ht="12.75" customHeight="1">
      <c r="B21" s="24"/>
      <c r="C21" s="515" t="s">
        <v>368</v>
      </c>
      <c r="D21" s="515"/>
      <c r="E21" s="515"/>
      <c r="F21" s="515"/>
      <c r="G21" s="515"/>
      <c r="H21" s="515"/>
      <c r="I21" s="258"/>
      <c r="J21" s="34">
        <v>62625</v>
      </c>
      <c r="K21" s="25">
        <f t="shared" si="2"/>
        <v>233007</v>
      </c>
      <c r="L21" s="25">
        <f t="shared" si="1"/>
        <v>231743</v>
      </c>
      <c r="M21" s="25">
        <v>119061</v>
      </c>
      <c r="N21" s="25">
        <v>112682</v>
      </c>
      <c r="O21" s="25">
        <v>1264</v>
      </c>
      <c r="P21" s="25" t="s">
        <v>59</v>
      </c>
      <c r="Q21" s="25" t="s">
        <v>59</v>
      </c>
      <c r="R21" s="28">
        <f t="shared" ref="R21:R26" si="4">SUM(K21-K20)</f>
        <v>22365</v>
      </c>
      <c r="S21" s="29">
        <f t="shared" si="3"/>
        <v>10.618</v>
      </c>
    </row>
    <row r="22" spans="2:19" ht="12.75" customHeight="1">
      <c r="B22" s="24"/>
      <c r="C22" s="516" t="s">
        <v>369</v>
      </c>
      <c r="D22" s="515"/>
      <c r="E22" s="515"/>
      <c r="F22" s="515"/>
      <c r="G22" s="515"/>
      <c r="H22" s="515"/>
      <c r="I22" s="258"/>
      <c r="J22" s="34">
        <v>70246</v>
      </c>
      <c r="K22" s="25">
        <f t="shared" si="2"/>
        <v>260375</v>
      </c>
      <c r="L22" s="25">
        <f t="shared" si="1"/>
        <v>258998</v>
      </c>
      <c r="M22" s="25">
        <v>132663</v>
      </c>
      <c r="N22" s="25">
        <v>126335</v>
      </c>
      <c r="O22" s="25">
        <v>1377</v>
      </c>
      <c r="P22" s="25" t="s">
        <v>59</v>
      </c>
      <c r="Q22" s="25" t="s">
        <v>59</v>
      </c>
      <c r="R22" s="28">
        <f t="shared" si="4"/>
        <v>27368</v>
      </c>
      <c r="S22" s="29">
        <f t="shared" si="3"/>
        <v>11.746</v>
      </c>
    </row>
    <row r="23" spans="2:19" ht="12.75" customHeight="1">
      <c r="B23" s="24"/>
      <c r="C23" s="516" t="s">
        <v>370</v>
      </c>
      <c r="D23" s="515"/>
      <c r="E23" s="515"/>
      <c r="F23" s="515"/>
      <c r="G23" s="515"/>
      <c r="H23" s="515"/>
      <c r="I23" s="258"/>
      <c r="J23" s="34">
        <v>78171</v>
      </c>
      <c r="K23" s="25">
        <f t="shared" si="2"/>
        <v>286437</v>
      </c>
      <c r="L23" s="25">
        <f t="shared" si="1"/>
        <v>284849</v>
      </c>
      <c r="M23" s="25">
        <v>146187</v>
      </c>
      <c r="N23" s="25">
        <v>138662</v>
      </c>
      <c r="O23" s="25">
        <v>1588</v>
      </c>
      <c r="P23" s="25" t="s">
        <v>59</v>
      </c>
      <c r="Q23" s="25" t="s">
        <v>59</v>
      </c>
      <c r="R23" s="28">
        <f t="shared" si="4"/>
        <v>26062</v>
      </c>
      <c r="S23" s="29">
        <f t="shared" si="3"/>
        <v>10.009</v>
      </c>
    </row>
    <row r="24" spans="2:19" ht="12.75" customHeight="1">
      <c r="B24" s="24"/>
      <c r="C24" s="515" t="s">
        <v>371</v>
      </c>
      <c r="D24" s="515"/>
      <c r="E24" s="515"/>
      <c r="F24" s="515"/>
      <c r="G24" s="515"/>
      <c r="H24" s="515"/>
      <c r="I24" s="258"/>
      <c r="J24" s="34">
        <v>87447</v>
      </c>
      <c r="K24" s="25">
        <f t="shared" si="2"/>
        <v>311410</v>
      </c>
      <c r="L24" s="25">
        <f t="shared" si="1"/>
        <v>309625</v>
      </c>
      <c r="M24" s="25">
        <v>158538</v>
      </c>
      <c r="N24" s="25">
        <v>151087</v>
      </c>
      <c r="O24" s="25">
        <v>1785</v>
      </c>
      <c r="P24" s="25" t="s">
        <v>59</v>
      </c>
      <c r="Q24" s="25" t="s">
        <v>59</v>
      </c>
      <c r="R24" s="28">
        <f t="shared" si="4"/>
        <v>24973</v>
      </c>
      <c r="S24" s="29">
        <f t="shared" si="3"/>
        <v>8.718</v>
      </c>
    </row>
    <row r="25" spans="2:19" ht="12.75" customHeight="1">
      <c r="B25" s="24"/>
      <c r="C25" s="516" t="s">
        <v>372</v>
      </c>
      <c r="D25" s="515"/>
      <c r="E25" s="515"/>
      <c r="F25" s="515"/>
      <c r="G25" s="515"/>
      <c r="H25" s="515"/>
      <c r="I25" s="258"/>
      <c r="J25" s="34">
        <v>96257</v>
      </c>
      <c r="K25" s="25">
        <f t="shared" si="2"/>
        <v>333662</v>
      </c>
      <c r="L25" s="25">
        <f t="shared" si="1"/>
        <v>331753</v>
      </c>
      <c r="M25" s="25">
        <v>169816</v>
      </c>
      <c r="N25" s="25">
        <v>161937</v>
      </c>
      <c r="O25" s="25">
        <v>1909</v>
      </c>
      <c r="P25" s="25" t="s">
        <v>59</v>
      </c>
      <c r="Q25" s="25" t="s">
        <v>59</v>
      </c>
      <c r="R25" s="28">
        <f t="shared" si="4"/>
        <v>22252</v>
      </c>
      <c r="S25" s="29">
        <f t="shared" si="3"/>
        <v>7.1459999999999999</v>
      </c>
    </row>
    <row r="26" spans="2:19" ht="12.75" customHeight="1">
      <c r="B26" s="24"/>
      <c r="C26" s="516" t="s">
        <v>373</v>
      </c>
      <c r="D26" s="515"/>
      <c r="E26" s="515"/>
      <c r="F26" s="515"/>
      <c r="G26" s="515"/>
      <c r="H26" s="515"/>
      <c r="I26" s="258"/>
      <c r="J26" s="34">
        <v>103864</v>
      </c>
      <c r="K26" s="25">
        <f t="shared" si="2"/>
        <v>355830</v>
      </c>
      <c r="L26" s="25">
        <f t="shared" si="1"/>
        <v>353677</v>
      </c>
      <c r="M26" s="25">
        <v>180531</v>
      </c>
      <c r="N26" s="25">
        <v>173146</v>
      </c>
      <c r="O26" s="25">
        <v>2153</v>
      </c>
      <c r="P26" s="25" t="s">
        <v>59</v>
      </c>
      <c r="Q26" s="25" t="s">
        <v>59</v>
      </c>
      <c r="R26" s="28">
        <f t="shared" si="4"/>
        <v>22168</v>
      </c>
      <c r="S26" s="29">
        <f t="shared" si="3"/>
        <v>6.6440000000000001</v>
      </c>
    </row>
    <row r="27" spans="2:19" ht="12.75" customHeight="1">
      <c r="B27" s="24"/>
      <c r="C27" s="515" t="s">
        <v>374</v>
      </c>
      <c r="D27" s="515"/>
      <c r="E27" s="515"/>
      <c r="F27" s="515"/>
      <c r="G27" s="515"/>
      <c r="H27" s="515"/>
      <c r="I27" s="258"/>
      <c r="J27" s="34">
        <v>115770</v>
      </c>
      <c r="K27" s="25">
        <f t="shared" si="2"/>
        <v>383997</v>
      </c>
      <c r="L27" s="25">
        <f t="shared" si="1"/>
        <v>381794</v>
      </c>
      <c r="M27" s="25">
        <v>194554</v>
      </c>
      <c r="N27" s="25">
        <v>187240</v>
      </c>
      <c r="O27" s="25">
        <v>2203</v>
      </c>
      <c r="P27" s="25" t="s">
        <v>59</v>
      </c>
      <c r="Q27" s="25" t="s">
        <v>59</v>
      </c>
      <c r="R27" s="28">
        <f>SUM(K27-K26)</f>
        <v>28167</v>
      </c>
      <c r="S27" s="29">
        <f t="shared" si="3"/>
        <v>7.9160000000000004</v>
      </c>
    </row>
    <row r="28" spans="2:19" ht="12.75" customHeight="1">
      <c r="B28" s="24"/>
      <c r="C28" s="516" t="s">
        <v>375</v>
      </c>
      <c r="D28" s="515"/>
      <c r="E28" s="515"/>
      <c r="F28" s="515"/>
      <c r="G28" s="515"/>
      <c r="H28" s="515"/>
      <c r="I28" s="258"/>
      <c r="J28" s="34">
        <v>125086</v>
      </c>
      <c r="K28" s="25">
        <f t="shared" si="2"/>
        <v>407033</v>
      </c>
      <c r="L28" s="25">
        <f t="shared" si="1"/>
        <v>404629</v>
      </c>
      <c r="M28" s="25">
        <v>206180</v>
      </c>
      <c r="N28" s="25">
        <v>198449</v>
      </c>
      <c r="O28" s="25">
        <v>2404</v>
      </c>
      <c r="P28" s="25" t="s">
        <v>59</v>
      </c>
      <c r="Q28" s="25" t="s">
        <v>59</v>
      </c>
      <c r="R28" s="28">
        <f>SUM(K28-K27)</f>
        <v>23036</v>
      </c>
      <c r="S28" s="29">
        <f>ROUND((K28/K27%)-100,3)</f>
        <v>5.9989999999999997</v>
      </c>
    </row>
    <row r="29" spans="2:19" ht="7.5" customHeight="1">
      <c r="B29" s="24"/>
      <c r="C29" s="24"/>
      <c r="D29" s="24"/>
      <c r="E29" s="24"/>
      <c r="F29" s="24"/>
      <c r="G29" s="24"/>
      <c r="H29" s="24"/>
      <c r="I29" s="258"/>
    </row>
    <row r="30" spans="2:19" ht="12.75" customHeight="1">
      <c r="B30" s="24"/>
      <c r="C30" s="516" t="s">
        <v>376</v>
      </c>
      <c r="D30" s="515"/>
      <c r="E30" s="515"/>
      <c r="F30" s="515"/>
      <c r="G30" s="515"/>
      <c r="H30" s="515"/>
      <c r="I30" s="258"/>
      <c r="J30" s="34">
        <v>136750</v>
      </c>
      <c r="K30" s="25">
        <f t="shared" ref="K30:K39" si="5">SUM(L30+O30)</f>
        <v>435043</v>
      </c>
      <c r="L30" s="25">
        <f>SUM(M30,N30)</f>
        <v>432429</v>
      </c>
      <c r="M30" s="25">
        <v>221139</v>
      </c>
      <c r="N30" s="25">
        <v>211290</v>
      </c>
      <c r="O30" s="25">
        <v>2614</v>
      </c>
      <c r="P30" s="25" t="s">
        <v>59</v>
      </c>
      <c r="Q30" s="25" t="s">
        <v>59</v>
      </c>
      <c r="R30" s="28">
        <f>SUM(K30-K28)</f>
        <v>28010</v>
      </c>
      <c r="S30" s="29">
        <f>ROUND((K30/K28%)-100,3)</f>
        <v>6.8819999999999997</v>
      </c>
    </row>
    <row r="31" spans="2:19" ht="12.75" customHeight="1">
      <c r="B31" s="24"/>
      <c r="C31" s="516" t="s">
        <v>82</v>
      </c>
      <c r="D31" s="515"/>
      <c r="E31" s="515"/>
      <c r="F31" s="515"/>
      <c r="G31" s="515"/>
      <c r="H31" s="515"/>
      <c r="I31" s="258"/>
      <c r="J31" s="34">
        <v>146038</v>
      </c>
      <c r="K31" s="25">
        <f t="shared" si="5"/>
        <v>454833</v>
      </c>
      <c r="L31" s="25">
        <f t="shared" ref="L31:L39" si="6">SUM(M31:N31)</f>
        <v>452100</v>
      </c>
      <c r="M31" s="25">
        <v>231442</v>
      </c>
      <c r="N31" s="25">
        <v>220658</v>
      </c>
      <c r="O31" s="25">
        <v>2733</v>
      </c>
      <c r="P31" s="25" t="s">
        <v>385</v>
      </c>
      <c r="Q31" s="25" t="s">
        <v>385</v>
      </c>
      <c r="R31" s="28">
        <f>SUM(K31-K30)</f>
        <v>19790</v>
      </c>
      <c r="S31" s="29">
        <f t="shared" ref="S31:S38" si="7">ROUND((K31/K30%)-100,3)</f>
        <v>4.5490000000000004</v>
      </c>
    </row>
    <row r="32" spans="2:19" ht="12.75" customHeight="1">
      <c r="B32" s="24"/>
      <c r="C32" s="515" t="s">
        <v>377</v>
      </c>
      <c r="D32" s="515"/>
      <c r="E32" s="515"/>
      <c r="F32" s="515"/>
      <c r="G32" s="515"/>
      <c r="H32" s="515"/>
      <c r="I32" s="258"/>
      <c r="J32" s="34">
        <v>156452</v>
      </c>
      <c r="K32" s="25">
        <f t="shared" si="5"/>
        <v>479795</v>
      </c>
      <c r="L32" s="25">
        <f t="shared" si="6"/>
        <v>476908</v>
      </c>
      <c r="M32" s="25">
        <v>244304</v>
      </c>
      <c r="N32" s="25">
        <v>232604</v>
      </c>
      <c r="O32" s="25">
        <f t="shared" ref="O32:O39" si="8">SUM(P32:Q32)</f>
        <v>2887</v>
      </c>
      <c r="P32" s="25">
        <v>1600</v>
      </c>
      <c r="Q32" s="25">
        <v>1287</v>
      </c>
      <c r="R32" s="28">
        <f t="shared" ref="R32:R38" si="9">SUM(K32-K31)</f>
        <v>24962</v>
      </c>
      <c r="S32" s="29">
        <f t="shared" si="7"/>
        <v>5.4880000000000004</v>
      </c>
    </row>
    <row r="33" spans="2:19" ht="12.75" customHeight="1">
      <c r="B33" s="24"/>
      <c r="C33" s="515" t="s">
        <v>83</v>
      </c>
      <c r="D33" s="515"/>
      <c r="E33" s="515"/>
      <c r="F33" s="515"/>
      <c r="G33" s="515"/>
      <c r="H33" s="515"/>
      <c r="I33" s="258"/>
      <c r="J33" s="34">
        <v>164732</v>
      </c>
      <c r="K33" s="25">
        <f t="shared" si="5"/>
        <v>499606</v>
      </c>
      <c r="L33" s="25">
        <f t="shared" si="6"/>
        <v>496656</v>
      </c>
      <c r="M33" s="25">
        <v>254885</v>
      </c>
      <c r="N33" s="25">
        <v>241771</v>
      </c>
      <c r="O33" s="25">
        <f t="shared" si="8"/>
        <v>2950</v>
      </c>
      <c r="P33" s="25">
        <v>1653</v>
      </c>
      <c r="Q33" s="25">
        <v>1297</v>
      </c>
      <c r="R33" s="28">
        <f t="shared" si="9"/>
        <v>19811</v>
      </c>
      <c r="S33" s="29">
        <f t="shared" si="7"/>
        <v>4.1289999999999996</v>
      </c>
    </row>
    <row r="34" spans="2:19" ht="12.75" customHeight="1">
      <c r="B34" s="24"/>
      <c r="C34" s="515" t="s">
        <v>84</v>
      </c>
      <c r="D34" s="515"/>
      <c r="E34" s="515"/>
      <c r="F34" s="515"/>
      <c r="G34" s="515"/>
      <c r="H34" s="515"/>
      <c r="I34" s="258"/>
      <c r="J34" s="34">
        <v>172317</v>
      </c>
      <c r="K34" s="25">
        <f t="shared" si="5"/>
        <v>514440</v>
      </c>
      <c r="L34" s="25">
        <f t="shared" si="6"/>
        <v>511334</v>
      </c>
      <c r="M34" s="25">
        <v>262498</v>
      </c>
      <c r="N34" s="25">
        <v>248836</v>
      </c>
      <c r="O34" s="25">
        <f t="shared" si="8"/>
        <v>3106</v>
      </c>
      <c r="P34" s="25">
        <v>1726</v>
      </c>
      <c r="Q34" s="25">
        <v>1380</v>
      </c>
      <c r="R34" s="28">
        <f t="shared" si="9"/>
        <v>14834</v>
      </c>
      <c r="S34" s="29">
        <f t="shared" si="7"/>
        <v>2.9689999999999999</v>
      </c>
    </row>
    <row r="35" spans="2:19" ht="12.75" customHeight="1">
      <c r="B35" s="24"/>
      <c r="C35" s="515" t="s">
        <v>85</v>
      </c>
      <c r="D35" s="515"/>
      <c r="E35" s="515"/>
      <c r="F35" s="515"/>
      <c r="G35" s="515"/>
      <c r="H35" s="515"/>
      <c r="I35" s="258"/>
      <c r="J35" s="34">
        <v>177749</v>
      </c>
      <c r="K35" s="25">
        <f t="shared" si="5"/>
        <v>522649</v>
      </c>
      <c r="L35" s="25">
        <f t="shared" si="6"/>
        <v>519517</v>
      </c>
      <c r="M35" s="25">
        <v>266847</v>
      </c>
      <c r="N35" s="25">
        <v>252670</v>
      </c>
      <c r="O35" s="25">
        <f t="shared" si="8"/>
        <v>3132</v>
      </c>
      <c r="P35" s="25">
        <v>1744</v>
      </c>
      <c r="Q35" s="25">
        <v>1388</v>
      </c>
      <c r="R35" s="28">
        <f t="shared" si="9"/>
        <v>8209</v>
      </c>
      <c r="S35" s="29">
        <f t="shared" si="7"/>
        <v>1.5960000000000001</v>
      </c>
    </row>
    <row r="36" spans="2:19" ht="12.75" customHeight="1">
      <c r="B36" s="24"/>
      <c r="C36" s="515" t="s">
        <v>86</v>
      </c>
      <c r="D36" s="515"/>
      <c r="E36" s="515"/>
      <c r="F36" s="515"/>
      <c r="G36" s="515"/>
      <c r="H36" s="515"/>
      <c r="I36" s="258"/>
      <c r="J36" s="34">
        <v>183408</v>
      </c>
      <c r="K36" s="25">
        <f t="shared" si="5"/>
        <v>530999</v>
      </c>
      <c r="L36" s="25">
        <f t="shared" si="6"/>
        <v>527692</v>
      </c>
      <c r="M36" s="25">
        <v>270924</v>
      </c>
      <c r="N36" s="25">
        <v>256768</v>
      </c>
      <c r="O36" s="25">
        <f t="shared" si="8"/>
        <v>3307</v>
      </c>
      <c r="P36" s="25">
        <v>1824</v>
      </c>
      <c r="Q36" s="25">
        <v>1483</v>
      </c>
      <c r="R36" s="28">
        <f t="shared" si="9"/>
        <v>8350</v>
      </c>
      <c r="S36" s="29">
        <f t="shared" si="7"/>
        <v>1.5980000000000001</v>
      </c>
    </row>
    <row r="37" spans="2:19" ht="12.75" customHeight="1">
      <c r="B37" s="24"/>
      <c r="C37" s="515" t="s">
        <v>87</v>
      </c>
      <c r="D37" s="515"/>
      <c r="E37" s="515"/>
      <c r="F37" s="515"/>
      <c r="G37" s="515"/>
      <c r="H37" s="515"/>
      <c r="I37" s="258"/>
      <c r="J37" s="34">
        <v>187852</v>
      </c>
      <c r="K37" s="25">
        <f t="shared" si="5"/>
        <v>536542</v>
      </c>
      <c r="L37" s="25">
        <f t="shared" si="6"/>
        <v>533273</v>
      </c>
      <c r="M37" s="25">
        <v>273536</v>
      </c>
      <c r="N37" s="25">
        <v>259737</v>
      </c>
      <c r="O37" s="25">
        <f t="shared" si="8"/>
        <v>3269</v>
      </c>
      <c r="P37" s="25">
        <v>1824</v>
      </c>
      <c r="Q37" s="25">
        <v>1445</v>
      </c>
      <c r="R37" s="28">
        <f t="shared" si="9"/>
        <v>5543</v>
      </c>
      <c r="S37" s="29">
        <f t="shared" si="7"/>
        <v>1.044</v>
      </c>
    </row>
    <row r="38" spans="2:19" ht="12.75" customHeight="1">
      <c r="B38" s="24"/>
      <c r="C38" s="517" t="s">
        <v>378</v>
      </c>
      <c r="D38" s="515"/>
      <c r="E38" s="515"/>
      <c r="F38" s="515"/>
      <c r="G38" s="515"/>
      <c r="H38" s="515"/>
      <c r="I38" s="258"/>
      <c r="J38" s="34">
        <v>192063</v>
      </c>
      <c r="K38" s="25">
        <f t="shared" si="5"/>
        <v>544625</v>
      </c>
      <c r="L38" s="25">
        <f t="shared" si="6"/>
        <v>541418</v>
      </c>
      <c r="M38" s="25">
        <v>277318</v>
      </c>
      <c r="N38" s="25">
        <v>264100</v>
      </c>
      <c r="O38" s="25">
        <f t="shared" si="8"/>
        <v>3207</v>
      </c>
      <c r="P38" s="25">
        <v>1794</v>
      </c>
      <c r="Q38" s="25">
        <v>1413</v>
      </c>
      <c r="R38" s="28">
        <f t="shared" si="9"/>
        <v>8083</v>
      </c>
      <c r="S38" s="29">
        <f t="shared" si="7"/>
        <v>1.506</v>
      </c>
    </row>
    <row r="39" spans="2:19" ht="12.75" customHeight="1">
      <c r="B39" s="24"/>
      <c r="C39" s="515" t="s">
        <v>88</v>
      </c>
      <c r="D39" s="515"/>
      <c r="E39" s="515"/>
      <c r="F39" s="515"/>
      <c r="G39" s="515"/>
      <c r="H39" s="515"/>
      <c r="I39" s="258"/>
      <c r="J39" s="34">
        <v>194579</v>
      </c>
      <c r="K39" s="25">
        <f t="shared" si="5"/>
        <v>548235</v>
      </c>
      <c r="L39" s="25">
        <f t="shared" si="6"/>
        <v>544961</v>
      </c>
      <c r="M39" s="25">
        <v>278366</v>
      </c>
      <c r="N39" s="25">
        <v>266595</v>
      </c>
      <c r="O39" s="25">
        <f t="shared" si="8"/>
        <v>3274</v>
      </c>
      <c r="P39" s="25">
        <v>1808</v>
      </c>
      <c r="Q39" s="25">
        <v>1466</v>
      </c>
      <c r="R39" s="28">
        <f>SUM(K39-K38)</f>
        <v>3610</v>
      </c>
      <c r="S39" s="29">
        <f>ROUND((K39/K38%)-100,3)</f>
        <v>0.66300000000000003</v>
      </c>
    </row>
    <row r="40" spans="2:19" ht="7.5" customHeight="1">
      <c r="B40" s="24"/>
      <c r="C40" s="24"/>
      <c r="D40" s="24"/>
      <c r="E40" s="24"/>
      <c r="F40" s="24"/>
      <c r="G40" s="24"/>
      <c r="H40" s="24"/>
      <c r="I40" s="258"/>
    </row>
    <row r="41" spans="2:19" ht="12.75" customHeight="1">
      <c r="B41" s="24"/>
      <c r="C41" s="516" t="s">
        <v>379</v>
      </c>
      <c r="D41" s="515"/>
      <c r="E41" s="515"/>
      <c r="F41" s="515"/>
      <c r="G41" s="515"/>
      <c r="H41" s="515"/>
      <c r="I41" s="258"/>
      <c r="J41" s="34">
        <v>197971</v>
      </c>
      <c r="K41" s="25">
        <f t="shared" ref="K41:K50" si="10">SUM(L41+O41)</f>
        <v>553147</v>
      </c>
      <c r="L41" s="25">
        <f t="shared" ref="L41:L50" si="11">SUM(M41:N41)</f>
        <v>549881</v>
      </c>
      <c r="M41" s="25">
        <v>280372</v>
      </c>
      <c r="N41" s="25">
        <v>269509</v>
      </c>
      <c r="O41" s="25">
        <f>SUM(P41:Q41)</f>
        <v>3266</v>
      </c>
      <c r="P41" s="25">
        <v>1792</v>
      </c>
      <c r="Q41" s="25">
        <v>1474</v>
      </c>
      <c r="R41" s="28">
        <f>SUM(K41-K39)</f>
        <v>4912</v>
      </c>
      <c r="S41" s="29">
        <f>ROUND((K41/K39%)-100,3)</f>
        <v>0.89600000000000002</v>
      </c>
    </row>
    <row r="42" spans="2:19" ht="12.75" customHeight="1">
      <c r="B42" s="24"/>
      <c r="C42" s="516" t="s">
        <v>89</v>
      </c>
      <c r="D42" s="515"/>
      <c r="E42" s="515"/>
      <c r="F42" s="515"/>
      <c r="G42" s="515"/>
      <c r="H42" s="515"/>
      <c r="I42" s="258"/>
      <c r="J42" s="34">
        <v>200640</v>
      </c>
      <c r="K42" s="25">
        <f t="shared" si="10"/>
        <v>557971</v>
      </c>
      <c r="L42" s="25">
        <f t="shared" si="11"/>
        <v>554735</v>
      </c>
      <c r="M42" s="25">
        <v>282397</v>
      </c>
      <c r="N42" s="25">
        <v>272338</v>
      </c>
      <c r="O42" s="25">
        <f t="shared" ref="O42:O50" si="12">SUM(P42:Q42)</f>
        <v>3236</v>
      </c>
      <c r="P42" s="25">
        <v>1771</v>
      </c>
      <c r="Q42" s="25">
        <v>1465</v>
      </c>
      <c r="R42" s="28">
        <f>SUM(K42-K41)</f>
        <v>4824</v>
      </c>
      <c r="S42" s="29">
        <f>ROUND((K42/K41%)-100,3)</f>
        <v>0.872</v>
      </c>
    </row>
    <row r="43" spans="2:19" ht="12.75" customHeight="1">
      <c r="B43" s="24"/>
      <c r="C43" s="515" t="s">
        <v>380</v>
      </c>
      <c r="D43" s="515"/>
      <c r="E43" s="515"/>
      <c r="F43" s="515"/>
      <c r="G43" s="515"/>
      <c r="H43" s="515"/>
      <c r="I43" s="258"/>
      <c r="J43" s="34">
        <v>202918</v>
      </c>
      <c r="K43" s="25">
        <f t="shared" si="10"/>
        <v>561452</v>
      </c>
      <c r="L43" s="25">
        <f t="shared" si="11"/>
        <v>558119</v>
      </c>
      <c r="M43" s="25">
        <v>283595</v>
      </c>
      <c r="N43" s="25">
        <v>274524</v>
      </c>
      <c r="O43" s="25">
        <f>SUM(P43,Q43)</f>
        <v>3333</v>
      </c>
      <c r="P43" s="25">
        <v>1798</v>
      </c>
      <c r="Q43" s="25">
        <v>1535</v>
      </c>
      <c r="R43" s="28">
        <f>SUM(K43-K42)</f>
        <v>3481</v>
      </c>
      <c r="S43" s="29">
        <f>ROUND((K43/K42%)-100,3)</f>
        <v>0.624</v>
      </c>
    </row>
    <row r="44" spans="2:19" ht="12.75" customHeight="1">
      <c r="B44" s="24"/>
      <c r="C44" s="515" t="s">
        <v>90</v>
      </c>
      <c r="D44" s="515"/>
      <c r="E44" s="515"/>
      <c r="F44" s="515"/>
      <c r="G44" s="515"/>
      <c r="H44" s="515"/>
      <c r="I44" s="258"/>
      <c r="J44" s="34">
        <v>204237</v>
      </c>
      <c r="K44" s="25">
        <f t="shared" si="10"/>
        <v>561239</v>
      </c>
      <c r="L44" s="25">
        <f t="shared" si="11"/>
        <v>558015</v>
      </c>
      <c r="M44" s="25">
        <v>283102</v>
      </c>
      <c r="N44" s="25">
        <v>274913</v>
      </c>
      <c r="O44" s="25">
        <f>SUM(P44,Q44)</f>
        <v>3224</v>
      </c>
      <c r="P44" s="25">
        <v>1726</v>
      </c>
      <c r="Q44" s="25">
        <v>1498</v>
      </c>
      <c r="R44" s="32">
        <v>-213</v>
      </c>
      <c r="S44" s="33">
        <v>-0.04</v>
      </c>
    </row>
    <row r="45" spans="2:19" ht="12.75" customHeight="1">
      <c r="B45" s="24"/>
      <c r="C45" s="515" t="s">
        <v>91</v>
      </c>
      <c r="D45" s="515"/>
      <c r="E45" s="515"/>
      <c r="F45" s="515"/>
      <c r="G45" s="515"/>
      <c r="H45" s="515"/>
      <c r="I45" s="258"/>
      <c r="J45" s="34">
        <v>204764</v>
      </c>
      <c r="K45" s="25">
        <f t="shared" si="10"/>
        <v>560249</v>
      </c>
      <c r="L45" s="25">
        <f t="shared" si="11"/>
        <v>556944</v>
      </c>
      <c r="M45" s="25">
        <v>282177</v>
      </c>
      <c r="N45" s="25">
        <v>274767</v>
      </c>
      <c r="O45" s="25">
        <f>SUM(P45,Q45)</f>
        <v>3305</v>
      </c>
      <c r="P45" s="25">
        <v>1782</v>
      </c>
      <c r="Q45" s="25">
        <v>1523</v>
      </c>
      <c r="R45" s="32">
        <v>-990</v>
      </c>
      <c r="S45" s="33">
        <v>-0.18</v>
      </c>
    </row>
    <row r="46" spans="2:19" ht="12.75" customHeight="1">
      <c r="B46" s="24"/>
      <c r="C46" s="515" t="s">
        <v>92</v>
      </c>
      <c r="D46" s="515"/>
      <c r="E46" s="515"/>
      <c r="F46" s="515"/>
      <c r="G46" s="515"/>
      <c r="H46" s="515"/>
      <c r="I46" s="258"/>
      <c r="J46" s="34">
        <v>205804</v>
      </c>
      <c r="K46" s="25">
        <f t="shared" si="10"/>
        <v>559716</v>
      </c>
      <c r="L46" s="25">
        <f t="shared" si="11"/>
        <v>556482</v>
      </c>
      <c r="M46" s="25">
        <v>282284</v>
      </c>
      <c r="N46" s="25">
        <v>274198</v>
      </c>
      <c r="O46" s="25">
        <f>SUM(P46,Q46)</f>
        <v>3234</v>
      </c>
      <c r="P46" s="25">
        <v>1758</v>
      </c>
      <c r="Q46" s="25">
        <v>1476</v>
      </c>
      <c r="R46" s="32">
        <v>-533</v>
      </c>
      <c r="S46" s="33">
        <v>-0.1</v>
      </c>
    </row>
    <row r="47" spans="2:19" ht="12.75" customHeight="1">
      <c r="B47" s="24"/>
      <c r="C47" s="515" t="s">
        <v>93</v>
      </c>
      <c r="D47" s="515"/>
      <c r="E47" s="515"/>
      <c r="F47" s="515"/>
      <c r="G47" s="515"/>
      <c r="H47" s="515"/>
      <c r="I47" s="258"/>
      <c r="J47" s="34">
        <v>207350</v>
      </c>
      <c r="K47" s="25">
        <f t="shared" si="10"/>
        <v>559368</v>
      </c>
      <c r="L47" s="25">
        <f t="shared" si="11"/>
        <v>556003</v>
      </c>
      <c r="M47" s="25">
        <v>282016</v>
      </c>
      <c r="N47" s="25">
        <v>273987</v>
      </c>
      <c r="O47" s="25">
        <f t="shared" si="12"/>
        <v>3365</v>
      </c>
      <c r="P47" s="25">
        <v>1831</v>
      </c>
      <c r="Q47" s="25">
        <v>1534</v>
      </c>
      <c r="R47" s="32">
        <v>-348</v>
      </c>
      <c r="S47" s="33">
        <v>-0.06</v>
      </c>
    </row>
    <row r="48" spans="2:19" ht="12.75" customHeight="1">
      <c r="B48" s="24"/>
      <c r="C48" s="515" t="s">
        <v>94</v>
      </c>
      <c r="D48" s="515"/>
      <c r="E48" s="515"/>
      <c r="F48" s="515"/>
      <c r="G48" s="515"/>
      <c r="H48" s="515"/>
      <c r="I48" s="258"/>
      <c r="J48" s="34">
        <v>209939</v>
      </c>
      <c r="K48" s="25">
        <f t="shared" si="10"/>
        <v>561868</v>
      </c>
      <c r="L48" s="25">
        <f t="shared" si="11"/>
        <v>558387</v>
      </c>
      <c r="M48" s="25">
        <v>283535</v>
      </c>
      <c r="N48" s="25">
        <v>274852</v>
      </c>
      <c r="O48" s="25">
        <f t="shared" si="12"/>
        <v>3481</v>
      </c>
      <c r="P48" s="25">
        <v>1860</v>
      </c>
      <c r="Q48" s="25">
        <v>1621</v>
      </c>
      <c r="R48" s="28">
        <f>SUM(K48-K47)</f>
        <v>2500</v>
      </c>
      <c r="S48" s="29">
        <f>ROUND((K48/K47%)-100,3)</f>
        <v>0.44700000000000001</v>
      </c>
    </row>
    <row r="49" spans="2:19" ht="12.75" customHeight="1">
      <c r="B49" s="24"/>
      <c r="C49" s="515" t="s">
        <v>381</v>
      </c>
      <c r="D49" s="515"/>
      <c r="E49" s="515"/>
      <c r="F49" s="515"/>
      <c r="G49" s="515"/>
      <c r="H49" s="515"/>
      <c r="I49" s="258"/>
      <c r="J49" s="34">
        <v>214723</v>
      </c>
      <c r="K49" s="25">
        <f t="shared" si="10"/>
        <v>569759</v>
      </c>
      <c r="L49" s="25">
        <f t="shared" si="11"/>
        <v>566055</v>
      </c>
      <c r="M49" s="25">
        <v>287170</v>
      </c>
      <c r="N49" s="25">
        <v>278885</v>
      </c>
      <c r="O49" s="25">
        <f t="shared" si="12"/>
        <v>3704</v>
      </c>
      <c r="P49" s="25">
        <v>1992</v>
      </c>
      <c r="Q49" s="25">
        <v>1712</v>
      </c>
      <c r="R49" s="28">
        <f>SUM(K49-K48)</f>
        <v>7891</v>
      </c>
      <c r="S49" s="29">
        <f>ROUND((K49/K48%)-100,3)</f>
        <v>1.4039999999999999</v>
      </c>
    </row>
    <row r="50" spans="2:19" ht="12.75" customHeight="1">
      <c r="B50" s="24"/>
      <c r="C50" s="515" t="s">
        <v>95</v>
      </c>
      <c r="D50" s="515"/>
      <c r="E50" s="515"/>
      <c r="F50" s="515"/>
      <c r="G50" s="515"/>
      <c r="H50" s="515"/>
      <c r="I50" s="258"/>
      <c r="J50" s="34">
        <v>220105</v>
      </c>
      <c r="K50" s="25">
        <f t="shared" si="10"/>
        <v>578920</v>
      </c>
      <c r="L50" s="25">
        <f t="shared" si="11"/>
        <v>574885</v>
      </c>
      <c r="M50" s="25">
        <v>291388</v>
      </c>
      <c r="N50" s="25">
        <v>283497</v>
      </c>
      <c r="O50" s="25">
        <f t="shared" si="12"/>
        <v>4035</v>
      </c>
      <c r="P50" s="25">
        <v>2131</v>
      </c>
      <c r="Q50" s="25">
        <v>1904</v>
      </c>
      <c r="R50" s="28">
        <f>SUM(K50-K49)</f>
        <v>9161</v>
      </c>
      <c r="S50" s="29">
        <f>ROUND((K50/K49%)-100,3)</f>
        <v>1.6080000000000001</v>
      </c>
    </row>
    <row r="51" spans="2:19" ht="7.5" customHeight="1">
      <c r="B51" s="24"/>
      <c r="C51" s="24"/>
      <c r="D51" s="24"/>
      <c r="E51" s="24"/>
      <c r="F51" s="24"/>
      <c r="G51" s="24"/>
      <c r="H51" s="24"/>
      <c r="I51" s="258"/>
    </row>
    <row r="52" spans="2:19" ht="12.75" customHeight="1">
      <c r="B52" s="24"/>
      <c r="C52" s="516" t="s">
        <v>382</v>
      </c>
      <c r="D52" s="515"/>
      <c r="E52" s="515"/>
      <c r="F52" s="515"/>
      <c r="G52" s="515"/>
      <c r="H52" s="515"/>
      <c r="I52" s="258"/>
      <c r="J52" s="34">
        <v>222874</v>
      </c>
      <c r="K52" s="25">
        <f>SUM(L52+O52)</f>
        <v>587326</v>
      </c>
      <c r="L52" s="25">
        <f>SUM(M52:N52)</f>
        <v>583031</v>
      </c>
      <c r="M52" s="25">
        <v>294614</v>
      </c>
      <c r="N52" s="25">
        <v>288417</v>
      </c>
      <c r="O52" s="25">
        <f>SUM(P52:Q52)</f>
        <v>4295</v>
      </c>
      <c r="P52" s="25">
        <v>2229</v>
      </c>
      <c r="Q52" s="25">
        <v>2066</v>
      </c>
      <c r="R52" s="28">
        <f>SUM(K52-K50)</f>
        <v>8406</v>
      </c>
      <c r="S52" s="29">
        <f>ROUND((K52/K50%)-100,3)</f>
        <v>1.452</v>
      </c>
    </row>
    <row r="53" spans="2:19" ht="12.75" customHeight="1">
      <c r="B53" s="24"/>
      <c r="C53" s="516" t="s">
        <v>96</v>
      </c>
      <c r="D53" s="515"/>
      <c r="E53" s="515"/>
      <c r="F53" s="515"/>
      <c r="G53" s="515"/>
      <c r="H53" s="515"/>
      <c r="I53" s="258"/>
      <c r="J53" s="34">
        <v>229415</v>
      </c>
      <c r="K53" s="25">
        <f>SUM(L53+O53)</f>
        <v>599134</v>
      </c>
      <c r="L53" s="25">
        <f>SUM(M53:N53)</f>
        <v>594325</v>
      </c>
      <c r="M53" s="25">
        <v>300039</v>
      </c>
      <c r="N53" s="25">
        <v>294286</v>
      </c>
      <c r="O53" s="25">
        <f>SUM(P53:Q53)</f>
        <v>4809</v>
      </c>
      <c r="P53" s="25">
        <v>2474</v>
      </c>
      <c r="Q53" s="25">
        <v>2335</v>
      </c>
      <c r="R53" s="28">
        <f>SUM(K53-K52)</f>
        <v>11808</v>
      </c>
      <c r="S53" s="29">
        <f>ROUND((K53/K52%)-100,3)</f>
        <v>2.0099999999999998</v>
      </c>
    </row>
    <row r="54" spans="2:19" ht="12.75" customHeight="1">
      <c r="B54" s="24"/>
      <c r="C54" s="515" t="s">
        <v>383</v>
      </c>
      <c r="D54" s="515"/>
      <c r="E54" s="515"/>
      <c r="F54" s="515"/>
      <c r="G54" s="515"/>
      <c r="H54" s="515"/>
      <c r="I54" s="258"/>
      <c r="J54" s="34">
        <v>234583</v>
      </c>
      <c r="K54" s="25">
        <f>SUM(L54+O54)</f>
        <v>606007</v>
      </c>
      <c r="L54" s="25">
        <f>SUM(M54:N54)</f>
        <v>600655</v>
      </c>
      <c r="M54" s="25">
        <v>303546</v>
      </c>
      <c r="N54" s="25">
        <v>297109</v>
      </c>
      <c r="O54" s="25">
        <f>SUM(P54:Q54)</f>
        <v>5352</v>
      </c>
      <c r="P54" s="25">
        <v>2684</v>
      </c>
      <c r="Q54" s="25">
        <v>2668</v>
      </c>
      <c r="R54" s="28">
        <f>SUM(K54-K53)</f>
        <v>6873</v>
      </c>
      <c r="S54" s="29">
        <f>ROUND((K54/K53%)-100,3)</f>
        <v>1.147</v>
      </c>
    </row>
    <row r="55" spans="2:19" ht="12.75" customHeight="1">
      <c r="B55" s="24"/>
      <c r="C55" s="514" t="s">
        <v>384</v>
      </c>
      <c r="D55" s="515"/>
      <c r="E55" s="515"/>
      <c r="F55" s="515"/>
      <c r="G55" s="515"/>
      <c r="H55" s="515"/>
      <c r="I55" s="258"/>
      <c r="J55" s="34">
        <v>239297</v>
      </c>
      <c r="K55" s="25">
        <f>SUM(L55+O55)</f>
        <v>613258</v>
      </c>
      <c r="L55" s="25">
        <f>SUM(M55:N55)</f>
        <v>606501</v>
      </c>
      <c r="M55" s="25">
        <v>306491</v>
      </c>
      <c r="N55" s="25">
        <v>300010</v>
      </c>
      <c r="O55" s="25">
        <f>SUM(P55:Q55)</f>
        <v>6757</v>
      </c>
      <c r="P55" s="25">
        <v>3681</v>
      </c>
      <c r="Q55" s="25">
        <v>3076</v>
      </c>
      <c r="R55" s="28">
        <f>SUM(K55-K54)</f>
        <v>7251</v>
      </c>
      <c r="S55" s="29">
        <f>ROUND((K55/K54%)-100,3)</f>
        <v>1.1970000000000001</v>
      </c>
    </row>
    <row r="56" spans="2:19" ht="7.5" customHeight="1">
      <c r="B56" s="39"/>
      <c r="C56" s="40"/>
      <c r="D56" s="40"/>
      <c r="E56" s="40"/>
      <c r="F56" s="40"/>
      <c r="G56" s="40"/>
      <c r="H56" s="40"/>
      <c r="I56" s="25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2:19" ht="13.5" customHeight="1">
      <c r="B57" s="512" t="s">
        <v>11</v>
      </c>
      <c r="C57" s="512"/>
      <c r="D57" s="512"/>
      <c r="E57" s="41" t="s">
        <v>119</v>
      </c>
      <c r="F57" s="513">
        <v>-1</v>
      </c>
      <c r="G57" s="513"/>
      <c r="H57" s="42" t="s">
        <v>386</v>
      </c>
      <c r="I57" s="41"/>
    </row>
    <row r="58" spans="2:19" ht="13.5" customHeight="1">
      <c r="D58" s="41"/>
      <c r="E58" s="41"/>
      <c r="F58" s="513">
        <v>-2</v>
      </c>
      <c r="G58" s="513"/>
      <c r="H58" s="43" t="s">
        <v>120</v>
      </c>
      <c r="I58" s="41"/>
    </row>
    <row r="59" spans="2:19" ht="13.5" customHeight="1">
      <c r="D59" s="41"/>
      <c r="E59" s="41"/>
      <c r="F59" s="44"/>
      <c r="G59" s="44"/>
      <c r="H59" s="43" t="s">
        <v>121</v>
      </c>
      <c r="I59" s="41"/>
    </row>
    <row r="60" spans="2:19" ht="13.5" customHeight="1">
      <c r="F60" s="513">
        <v>-3</v>
      </c>
      <c r="G60" s="513"/>
      <c r="H60" s="43" t="s">
        <v>122</v>
      </c>
    </row>
    <row r="61" spans="2:19" ht="13.5" customHeight="1">
      <c r="F61" s="45"/>
      <c r="G61" s="45"/>
      <c r="H61" s="43" t="s">
        <v>123</v>
      </c>
    </row>
    <row r="62" spans="2:19" ht="13.5" customHeight="1">
      <c r="F62" s="513">
        <v>-4</v>
      </c>
      <c r="G62" s="513"/>
      <c r="H62" s="43" t="s">
        <v>124</v>
      </c>
    </row>
    <row r="63" spans="2:19" ht="13.5" customHeight="1">
      <c r="B63" s="488" t="s">
        <v>16</v>
      </c>
      <c r="C63" s="488"/>
      <c r="D63" s="488"/>
      <c r="E63" s="21" t="s">
        <v>119</v>
      </c>
      <c r="F63" s="43" t="s">
        <v>125</v>
      </c>
    </row>
  </sheetData>
  <mergeCells count="57">
    <mergeCell ref="A1:J2"/>
    <mergeCell ref="B4:S4"/>
    <mergeCell ref="B6:I7"/>
    <mergeCell ref="J6:J7"/>
    <mergeCell ref="K6:K7"/>
    <mergeCell ref="L6:N6"/>
    <mergeCell ref="O6:Q6"/>
    <mergeCell ref="R6:S6"/>
    <mergeCell ref="C21:H21"/>
    <mergeCell ref="C10:H10"/>
    <mergeCell ref="O10:Q14"/>
    <mergeCell ref="C11:H11"/>
    <mergeCell ref="C12:H12"/>
    <mergeCell ref="C13:H13"/>
    <mergeCell ref="C14:H14"/>
    <mergeCell ref="C15:H15"/>
    <mergeCell ref="C16:H16"/>
    <mergeCell ref="C17:H17"/>
    <mergeCell ref="C19:H19"/>
    <mergeCell ref="C20:H20"/>
    <mergeCell ref="C34:H34"/>
    <mergeCell ref="C22:H22"/>
    <mergeCell ref="C23:H23"/>
    <mergeCell ref="C24:H24"/>
    <mergeCell ref="C25:H25"/>
    <mergeCell ref="C26:H26"/>
    <mergeCell ref="C27:H27"/>
    <mergeCell ref="C28:H28"/>
    <mergeCell ref="C30:H30"/>
    <mergeCell ref="C31:H31"/>
    <mergeCell ref="C32:H32"/>
    <mergeCell ref="C33:H33"/>
    <mergeCell ref="C47:H47"/>
    <mergeCell ref="C35:H35"/>
    <mergeCell ref="C36:H36"/>
    <mergeCell ref="C37:H37"/>
    <mergeCell ref="C38:H38"/>
    <mergeCell ref="C39:H39"/>
    <mergeCell ref="C41:H41"/>
    <mergeCell ref="C42:H42"/>
    <mergeCell ref="C43:H43"/>
    <mergeCell ref="C44:H44"/>
    <mergeCell ref="C45:H45"/>
    <mergeCell ref="C46:H46"/>
    <mergeCell ref="C55:H55"/>
    <mergeCell ref="C48:H48"/>
    <mergeCell ref="C49:H49"/>
    <mergeCell ref="C50:H50"/>
    <mergeCell ref="C52:H52"/>
    <mergeCell ref="C53:H53"/>
    <mergeCell ref="C54:H54"/>
    <mergeCell ref="B63:D63"/>
    <mergeCell ref="B57:D57"/>
    <mergeCell ref="F57:G57"/>
    <mergeCell ref="F58:G58"/>
    <mergeCell ref="F60:G60"/>
    <mergeCell ref="F62:G62"/>
  </mergeCells>
  <phoneticPr fontId="26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3"/>
  <sheetViews>
    <sheetView view="pageBreakPreview" zoomScaleNormal="100" zoomScaleSheetLayoutView="100" workbookViewId="0"/>
  </sheetViews>
  <sheetFormatPr defaultRowHeight="13.5"/>
  <cols>
    <col min="1" max="1" width="1" style="18" customWidth="1"/>
    <col min="2" max="9" width="1.625" style="18" customWidth="1"/>
    <col min="10" max="19" width="8.5" style="18" customWidth="1"/>
    <col min="20" max="20" width="1.625" style="18" customWidth="1"/>
    <col min="21" max="16384" width="9" style="18"/>
  </cols>
  <sheetData>
    <row r="1" spans="2:39" customFormat="1" ht="13.5" customHeight="1">
      <c r="Q1" s="470">
        <f>'16'!A1+1</f>
        <v>17</v>
      </c>
      <c r="R1" s="470"/>
      <c r="S1" s="470"/>
      <c r="T1" s="470"/>
      <c r="AJ1" s="18"/>
      <c r="AK1" s="18"/>
      <c r="AL1" s="18"/>
      <c r="AM1" s="18"/>
    </row>
    <row r="2" spans="2:39" customFormat="1" ht="13.5" customHeight="1">
      <c r="Q2" s="470"/>
      <c r="R2" s="470"/>
      <c r="S2" s="470"/>
      <c r="T2" s="470"/>
      <c r="AJ2" s="18"/>
      <c r="AK2" s="18"/>
      <c r="AL2" s="18"/>
      <c r="AM2" s="18"/>
    </row>
    <row r="3" spans="2:39" ht="15" customHeight="1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2:39" ht="15" customHeight="1">
      <c r="B4" s="546" t="s">
        <v>498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</row>
    <row r="5" spans="2:39" ht="11.45" customHeight="1">
      <c r="S5" s="23" t="s">
        <v>61</v>
      </c>
    </row>
    <row r="6" spans="2:39" ht="18" customHeight="1">
      <c r="B6" s="528" t="s">
        <v>426</v>
      </c>
      <c r="C6" s="529"/>
      <c r="D6" s="529"/>
      <c r="E6" s="529"/>
      <c r="F6" s="529"/>
      <c r="G6" s="529"/>
      <c r="H6" s="529"/>
      <c r="I6" s="529"/>
      <c r="J6" s="529" t="s">
        <v>72</v>
      </c>
      <c r="K6" s="529" t="s">
        <v>73</v>
      </c>
      <c r="L6" s="529" t="s">
        <v>496</v>
      </c>
      <c r="M6" s="529"/>
      <c r="N6" s="529"/>
      <c r="O6" s="529" t="s">
        <v>75</v>
      </c>
      <c r="P6" s="529"/>
      <c r="Q6" s="529"/>
      <c r="R6" s="529" t="s">
        <v>76</v>
      </c>
      <c r="S6" s="532"/>
    </row>
    <row r="7" spans="2:39" ht="18" customHeight="1">
      <c r="B7" s="530"/>
      <c r="C7" s="531"/>
      <c r="D7" s="531"/>
      <c r="E7" s="531"/>
      <c r="F7" s="531"/>
      <c r="G7" s="531"/>
      <c r="H7" s="531"/>
      <c r="I7" s="531"/>
      <c r="J7" s="531"/>
      <c r="K7" s="531"/>
      <c r="L7" s="353" t="s">
        <v>1</v>
      </c>
      <c r="M7" s="353" t="s">
        <v>2</v>
      </c>
      <c r="N7" s="353" t="s">
        <v>3</v>
      </c>
      <c r="O7" s="353" t="s">
        <v>1</v>
      </c>
      <c r="P7" s="353" t="s">
        <v>2</v>
      </c>
      <c r="Q7" s="353" t="s">
        <v>3</v>
      </c>
      <c r="R7" s="353" t="s">
        <v>77</v>
      </c>
      <c r="S7" s="256" t="s">
        <v>78</v>
      </c>
    </row>
    <row r="8" spans="2:39">
      <c r="B8" s="24"/>
      <c r="C8" s="24"/>
      <c r="D8" s="24"/>
      <c r="E8" s="24"/>
      <c r="F8" s="24"/>
      <c r="G8" s="24"/>
      <c r="H8" s="24"/>
      <c r="I8" s="257"/>
      <c r="S8" s="451" t="s">
        <v>567</v>
      </c>
    </row>
    <row r="9" spans="2:39" ht="7.5" customHeight="1">
      <c r="B9" s="24"/>
      <c r="C9" s="24"/>
      <c r="D9" s="24"/>
      <c r="E9" s="24"/>
      <c r="F9" s="24"/>
      <c r="G9" s="24"/>
      <c r="H9" s="24"/>
      <c r="I9" s="258"/>
    </row>
    <row r="10" spans="2:39" ht="12.75" customHeight="1">
      <c r="B10" s="24"/>
      <c r="C10" s="514" t="s">
        <v>97</v>
      </c>
      <c r="D10" s="515"/>
      <c r="E10" s="515"/>
      <c r="F10" s="515"/>
      <c r="G10" s="515"/>
      <c r="H10" s="515"/>
      <c r="I10" s="258"/>
      <c r="J10" s="34">
        <v>243366</v>
      </c>
      <c r="K10" s="25">
        <f t="shared" ref="K10:K15" si="0">SUM(L10+O10)</f>
        <v>616826</v>
      </c>
      <c r="L10" s="25">
        <f t="shared" ref="L10:L15" si="1">SUM(M10:N10)</f>
        <v>609645</v>
      </c>
      <c r="M10" s="25">
        <v>307637</v>
      </c>
      <c r="N10" s="25">
        <v>302008</v>
      </c>
      <c r="O10" s="25">
        <f t="shared" ref="O10:O15" si="2">SUM(P10:Q10)</f>
        <v>7181</v>
      </c>
      <c r="P10" s="25">
        <v>3775</v>
      </c>
      <c r="Q10" s="25">
        <v>3406</v>
      </c>
      <c r="R10" s="28">
        <v>3568</v>
      </c>
      <c r="S10" s="29">
        <v>0.57999999999999996</v>
      </c>
    </row>
    <row r="11" spans="2:39" ht="12.75" customHeight="1">
      <c r="B11" s="24"/>
      <c r="C11" s="516" t="s">
        <v>98</v>
      </c>
      <c r="D11" s="515"/>
      <c r="E11" s="515"/>
      <c r="F11" s="515"/>
      <c r="G11" s="515"/>
      <c r="H11" s="515"/>
      <c r="I11" s="258"/>
      <c r="J11" s="34">
        <v>247600</v>
      </c>
      <c r="K11" s="25">
        <f t="shared" si="0"/>
        <v>620679</v>
      </c>
      <c r="L11" s="25">
        <f t="shared" si="1"/>
        <v>612975</v>
      </c>
      <c r="M11" s="25">
        <v>309084</v>
      </c>
      <c r="N11" s="25">
        <v>303891</v>
      </c>
      <c r="O11" s="25">
        <f t="shared" si="2"/>
        <v>7704</v>
      </c>
      <c r="P11" s="25">
        <v>3950</v>
      </c>
      <c r="Q11" s="25">
        <v>3754</v>
      </c>
      <c r="R11" s="28">
        <f>SUM(K11-K10)</f>
        <v>3853</v>
      </c>
      <c r="S11" s="29">
        <f>ROUND((K11/K10%)-100,3)</f>
        <v>0.625</v>
      </c>
    </row>
    <row r="12" spans="2:39" ht="12.75" customHeight="1">
      <c r="B12" s="24"/>
      <c r="C12" s="516" t="s">
        <v>99</v>
      </c>
      <c r="D12" s="515"/>
      <c r="E12" s="515"/>
      <c r="F12" s="515"/>
      <c r="G12" s="515"/>
      <c r="H12" s="515"/>
      <c r="I12" s="258"/>
      <c r="J12" s="34">
        <v>253516</v>
      </c>
      <c r="K12" s="25">
        <f t="shared" si="0"/>
        <v>627269</v>
      </c>
      <c r="L12" s="25">
        <f t="shared" si="1"/>
        <v>618402</v>
      </c>
      <c r="M12" s="25">
        <v>311631</v>
      </c>
      <c r="N12" s="25">
        <v>306771</v>
      </c>
      <c r="O12" s="25">
        <f t="shared" si="2"/>
        <v>8867</v>
      </c>
      <c r="P12" s="25">
        <v>4567</v>
      </c>
      <c r="Q12" s="25">
        <v>4300</v>
      </c>
      <c r="R12" s="28">
        <f>SUM(K12-K11)</f>
        <v>6590</v>
      </c>
      <c r="S12" s="29">
        <f>ROUND((K12/K11%)-100,3)</f>
        <v>1.0620000000000001</v>
      </c>
    </row>
    <row r="13" spans="2:39" ht="12.75" customHeight="1">
      <c r="B13" s="24"/>
      <c r="C13" s="516" t="s">
        <v>100</v>
      </c>
      <c r="D13" s="515"/>
      <c r="E13" s="515"/>
      <c r="F13" s="515"/>
      <c r="G13" s="515"/>
      <c r="H13" s="515"/>
      <c r="I13" s="258"/>
      <c r="J13" s="34">
        <v>258219</v>
      </c>
      <c r="K13" s="25">
        <f t="shared" si="0"/>
        <v>630759</v>
      </c>
      <c r="L13" s="25">
        <f t="shared" si="1"/>
        <v>621140</v>
      </c>
      <c r="M13" s="25">
        <v>312543</v>
      </c>
      <c r="N13" s="25">
        <v>308597</v>
      </c>
      <c r="O13" s="25">
        <f t="shared" si="2"/>
        <v>9619</v>
      </c>
      <c r="P13" s="25">
        <v>4971</v>
      </c>
      <c r="Q13" s="25">
        <v>4648</v>
      </c>
      <c r="R13" s="28">
        <f>SUM(K13-K12)</f>
        <v>3490</v>
      </c>
      <c r="S13" s="29">
        <f>ROUND((K13/K12%)-100,3)</f>
        <v>0.55600000000000005</v>
      </c>
    </row>
    <row r="14" spans="2:39" ht="12.75" customHeight="1">
      <c r="B14" s="24"/>
      <c r="C14" s="516" t="s">
        <v>101</v>
      </c>
      <c r="D14" s="515"/>
      <c r="E14" s="515"/>
      <c r="F14" s="515"/>
      <c r="G14" s="515"/>
      <c r="H14" s="515"/>
      <c r="I14" s="258"/>
      <c r="J14" s="34">
        <v>261193</v>
      </c>
      <c r="K14" s="25">
        <f t="shared" si="0"/>
        <v>632478</v>
      </c>
      <c r="L14" s="25">
        <f t="shared" si="1"/>
        <v>622415</v>
      </c>
      <c r="M14" s="25">
        <v>312575</v>
      </c>
      <c r="N14" s="25">
        <v>309840</v>
      </c>
      <c r="O14" s="25">
        <f t="shared" si="2"/>
        <v>10063</v>
      </c>
      <c r="P14" s="25">
        <v>5135</v>
      </c>
      <c r="Q14" s="25">
        <v>4928</v>
      </c>
      <c r="R14" s="28">
        <f>SUM(K14-K13)</f>
        <v>1719</v>
      </c>
      <c r="S14" s="29">
        <f>ROUND((K14/K13%)-100,3)</f>
        <v>0.27300000000000002</v>
      </c>
    </row>
    <row r="15" spans="2:39" ht="12.75" customHeight="1">
      <c r="B15" s="24"/>
      <c r="C15" s="516" t="s">
        <v>102</v>
      </c>
      <c r="D15" s="515"/>
      <c r="E15" s="515"/>
      <c r="F15" s="515"/>
      <c r="G15" s="515"/>
      <c r="H15" s="515"/>
      <c r="I15" s="258"/>
      <c r="J15" s="34">
        <v>264547</v>
      </c>
      <c r="K15" s="25">
        <f t="shared" si="0"/>
        <v>634785</v>
      </c>
      <c r="L15" s="25">
        <f t="shared" si="1"/>
        <v>624754</v>
      </c>
      <c r="M15" s="25">
        <v>313408</v>
      </c>
      <c r="N15" s="25">
        <v>311346</v>
      </c>
      <c r="O15" s="25">
        <f t="shared" si="2"/>
        <v>10031</v>
      </c>
      <c r="P15" s="25">
        <v>5046</v>
      </c>
      <c r="Q15" s="25">
        <v>4985</v>
      </c>
      <c r="R15" s="28">
        <f>SUM(K15-K14)</f>
        <v>2307</v>
      </c>
      <c r="S15" s="29">
        <f>ROUND((K15/K14%)-100,3)</f>
        <v>0.36499999999999999</v>
      </c>
    </row>
    <row r="16" spans="2:39" ht="7.5" customHeight="1">
      <c r="B16" s="24"/>
      <c r="C16" s="24"/>
      <c r="D16" s="24"/>
      <c r="E16" s="24"/>
      <c r="F16" s="24"/>
      <c r="G16" s="24"/>
      <c r="H16" s="24"/>
      <c r="I16" s="258"/>
    </row>
    <row r="17" spans="2:19" ht="12.75" customHeight="1">
      <c r="B17" s="24"/>
      <c r="C17" s="516" t="s">
        <v>103</v>
      </c>
      <c r="D17" s="515"/>
      <c r="E17" s="515"/>
      <c r="F17" s="515"/>
      <c r="G17" s="515"/>
      <c r="H17" s="515"/>
      <c r="I17" s="258"/>
      <c r="J17" s="34">
        <v>268548</v>
      </c>
      <c r="K17" s="25">
        <f t="shared" ref="K17:K22" si="3">SUM(L17+O17)</f>
        <v>637448</v>
      </c>
      <c r="L17" s="25">
        <f t="shared" ref="L17:L23" si="4">SUM(M17:N17)</f>
        <v>627662</v>
      </c>
      <c r="M17" s="25">
        <v>314412</v>
      </c>
      <c r="N17" s="25">
        <v>313250</v>
      </c>
      <c r="O17" s="25">
        <f t="shared" ref="O17:O23" si="5">SUM(P17:Q17)</f>
        <v>9786</v>
      </c>
      <c r="P17" s="25">
        <v>4916</v>
      </c>
      <c r="Q17" s="25">
        <v>4870</v>
      </c>
      <c r="R17" s="28">
        <f>SUM(K17-K15)</f>
        <v>2663</v>
      </c>
      <c r="S17" s="29">
        <f>ROUND((K17/K15%)-100,3)</f>
        <v>0.42</v>
      </c>
    </row>
    <row r="18" spans="2:19" ht="12.75" customHeight="1">
      <c r="B18" s="24"/>
      <c r="C18" s="516" t="s">
        <v>104</v>
      </c>
      <c r="D18" s="515"/>
      <c r="E18" s="515"/>
      <c r="F18" s="515"/>
      <c r="G18" s="515"/>
      <c r="H18" s="515"/>
      <c r="I18" s="258"/>
      <c r="J18" s="34">
        <v>272482</v>
      </c>
      <c r="K18" s="25">
        <f t="shared" si="3"/>
        <v>641017</v>
      </c>
      <c r="L18" s="25">
        <f t="shared" si="4"/>
        <v>631140</v>
      </c>
      <c r="M18" s="25">
        <v>315654</v>
      </c>
      <c r="N18" s="25">
        <v>315486</v>
      </c>
      <c r="O18" s="25">
        <f t="shared" si="5"/>
        <v>9877</v>
      </c>
      <c r="P18" s="25">
        <v>4848</v>
      </c>
      <c r="Q18" s="25">
        <v>5029</v>
      </c>
      <c r="R18" s="28">
        <f>SUM(K18-K17)</f>
        <v>3569</v>
      </c>
      <c r="S18" s="29">
        <f t="shared" ref="S18:S25" si="6">ROUND((K18/K17%)-100,3)</f>
        <v>0.56000000000000005</v>
      </c>
    </row>
    <row r="19" spans="2:19" ht="12.75" customHeight="1">
      <c r="B19" s="24"/>
      <c r="C19" s="516" t="s">
        <v>105</v>
      </c>
      <c r="D19" s="515"/>
      <c r="E19" s="515"/>
      <c r="F19" s="515"/>
      <c r="G19" s="515"/>
      <c r="H19" s="515"/>
      <c r="I19" s="258"/>
      <c r="J19" s="34">
        <v>277532</v>
      </c>
      <c r="K19" s="25">
        <f t="shared" si="3"/>
        <v>645859</v>
      </c>
      <c r="L19" s="25">
        <f t="shared" si="4"/>
        <v>635827</v>
      </c>
      <c r="M19" s="25">
        <v>317822</v>
      </c>
      <c r="N19" s="25">
        <v>318005</v>
      </c>
      <c r="O19" s="25">
        <f t="shared" si="5"/>
        <v>10032</v>
      </c>
      <c r="P19" s="25">
        <v>4864</v>
      </c>
      <c r="Q19" s="25">
        <v>5168</v>
      </c>
      <c r="R19" s="28">
        <f t="shared" ref="R19:R25" si="7">SUM(K19-K18)</f>
        <v>4842</v>
      </c>
      <c r="S19" s="29">
        <f t="shared" si="6"/>
        <v>0.755</v>
      </c>
    </row>
    <row r="20" spans="2:19" ht="12.75" customHeight="1">
      <c r="B20" s="24"/>
      <c r="C20" s="516" t="s">
        <v>106</v>
      </c>
      <c r="D20" s="515"/>
      <c r="E20" s="515"/>
      <c r="F20" s="515"/>
      <c r="G20" s="515"/>
      <c r="H20" s="515"/>
      <c r="I20" s="258"/>
      <c r="J20" s="34">
        <v>282976</v>
      </c>
      <c r="K20" s="25">
        <f t="shared" si="3"/>
        <v>651901</v>
      </c>
      <c r="L20" s="25">
        <f t="shared" si="4"/>
        <v>641821</v>
      </c>
      <c r="M20" s="25">
        <v>320505</v>
      </c>
      <c r="N20" s="25">
        <v>321316</v>
      </c>
      <c r="O20" s="25">
        <f t="shared" si="5"/>
        <v>10080</v>
      </c>
      <c r="P20" s="25">
        <v>4870</v>
      </c>
      <c r="Q20" s="25">
        <v>5210</v>
      </c>
      <c r="R20" s="28">
        <f t="shared" si="7"/>
        <v>6042</v>
      </c>
      <c r="S20" s="29">
        <f t="shared" si="6"/>
        <v>0.93500000000000005</v>
      </c>
    </row>
    <row r="21" spans="2:19" ht="12.75" customHeight="1">
      <c r="B21" s="24"/>
      <c r="C21" s="516" t="s">
        <v>107</v>
      </c>
      <c r="D21" s="515"/>
      <c r="E21" s="515"/>
      <c r="F21" s="515"/>
      <c r="G21" s="515"/>
      <c r="H21" s="515"/>
      <c r="I21" s="258"/>
      <c r="J21" s="34">
        <v>287745</v>
      </c>
      <c r="K21" s="25">
        <f t="shared" si="3"/>
        <v>657119</v>
      </c>
      <c r="L21" s="25">
        <f t="shared" si="4"/>
        <v>646729</v>
      </c>
      <c r="M21" s="25">
        <v>322436</v>
      </c>
      <c r="N21" s="25">
        <v>324293</v>
      </c>
      <c r="O21" s="25">
        <f t="shared" si="5"/>
        <v>10390</v>
      </c>
      <c r="P21" s="25">
        <v>4968</v>
      </c>
      <c r="Q21" s="25">
        <v>5422</v>
      </c>
      <c r="R21" s="28">
        <f t="shared" si="7"/>
        <v>5218</v>
      </c>
      <c r="S21" s="29">
        <f t="shared" si="6"/>
        <v>0.8</v>
      </c>
    </row>
    <row r="22" spans="2:19" ht="12.75" customHeight="1">
      <c r="B22" s="24"/>
      <c r="C22" s="516" t="s">
        <v>108</v>
      </c>
      <c r="D22" s="515"/>
      <c r="E22" s="515"/>
      <c r="F22" s="515"/>
      <c r="G22" s="515"/>
      <c r="H22" s="515"/>
      <c r="I22" s="258"/>
      <c r="J22" s="34">
        <v>292305</v>
      </c>
      <c r="K22" s="25">
        <f t="shared" si="3"/>
        <v>662383</v>
      </c>
      <c r="L22" s="25">
        <f t="shared" si="4"/>
        <v>651618</v>
      </c>
      <c r="M22" s="25">
        <v>324905</v>
      </c>
      <c r="N22" s="25">
        <v>326713</v>
      </c>
      <c r="O22" s="25">
        <f t="shared" si="5"/>
        <v>10765</v>
      </c>
      <c r="P22" s="25">
        <v>5065</v>
      </c>
      <c r="Q22" s="25">
        <v>5700</v>
      </c>
      <c r="R22" s="28">
        <f t="shared" si="7"/>
        <v>5264</v>
      </c>
      <c r="S22" s="29">
        <f t="shared" si="6"/>
        <v>0.80100000000000005</v>
      </c>
    </row>
    <row r="23" spans="2:19" ht="12.75" customHeight="1">
      <c r="B23" s="24"/>
      <c r="C23" s="516" t="s">
        <v>109</v>
      </c>
      <c r="D23" s="515"/>
      <c r="E23" s="515"/>
      <c r="F23" s="515"/>
      <c r="G23" s="515"/>
      <c r="H23" s="515"/>
      <c r="I23" s="258"/>
      <c r="J23" s="34">
        <v>297517</v>
      </c>
      <c r="K23" s="25">
        <f>SUM(L23,O23)</f>
        <v>668842</v>
      </c>
      <c r="L23" s="25">
        <f t="shared" si="4"/>
        <v>657377</v>
      </c>
      <c r="M23" s="25">
        <v>327636</v>
      </c>
      <c r="N23" s="25">
        <v>329741</v>
      </c>
      <c r="O23" s="25">
        <f t="shared" si="5"/>
        <v>11465</v>
      </c>
      <c r="P23" s="25">
        <v>5332</v>
      </c>
      <c r="Q23" s="25">
        <v>6133</v>
      </c>
      <c r="R23" s="28">
        <f t="shared" si="7"/>
        <v>6459</v>
      </c>
      <c r="S23" s="29">
        <f t="shared" si="6"/>
        <v>0.97499999999999998</v>
      </c>
    </row>
    <row r="24" spans="2:19" ht="12.75" customHeight="1">
      <c r="B24" s="24"/>
      <c r="C24" s="516" t="s">
        <v>110</v>
      </c>
      <c r="D24" s="515"/>
      <c r="E24" s="515"/>
      <c r="F24" s="515"/>
      <c r="G24" s="515"/>
      <c r="H24" s="515"/>
      <c r="I24" s="258"/>
      <c r="J24" s="34">
        <v>302605</v>
      </c>
      <c r="K24" s="25">
        <f>SUM(L24,O24)</f>
        <v>674912</v>
      </c>
      <c r="L24" s="25">
        <f>SUM(M24:N24)</f>
        <v>662885</v>
      </c>
      <c r="M24" s="25">
        <v>330328</v>
      </c>
      <c r="N24" s="25">
        <v>332557</v>
      </c>
      <c r="O24" s="25">
        <f>SUM(P24:Q24)</f>
        <v>12027</v>
      </c>
      <c r="P24" s="25">
        <v>5640</v>
      </c>
      <c r="Q24" s="25">
        <v>6387</v>
      </c>
      <c r="R24" s="28">
        <f t="shared" si="7"/>
        <v>6070</v>
      </c>
      <c r="S24" s="29">
        <f t="shared" si="6"/>
        <v>0.90800000000000003</v>
      </c>
    </row>
    <row r="25" spans="2:19" ht="12.75" customHeight="1">
      <c r="B25" s="24"/>
      <c r="C25" s="516" t="s">
        <v>111</v>
      </c>
      <c r="D25" s="515"/>
      <c r="E25" s="515"/>
      <c r="F25" s="515"/>
      <c r="G25" s="515"/>
      <c r="H25" s="515"/>
      <c r="I25" s="258"/>
      <c r="J25" s="34">
        <v>306942</v>
      </c>
      <c r="K25" s="34">
        <f>SUM(L25,O25)</f>
        <v>679863</v>
      </c>
      <c r="L25" s="34">
        <f>SUM(M25:N25)</f>
        <v>667512</v>
      </c>
      <c r="M25" s="34">
        <v>332385</v>
      </c>
      <c r="N25" s="34">
        <v>335127</v>
      </c>
      <c r="O25" s="34">
        <f>SUM(P25:Q25)</f>
        <v>12351</v>
      </c>
      <c r="P25" s="34">
        <v>5740</v>
      </c>
      <c r="Q25" s="34">
        <v>6611</v>
      </c>
      <c r="R25" s="34">
        <f t="shared" si="7"/>
        <v>4951</v>
      </c>
      <c r="S25" s="29">
        <f t="shared" si="6"/>
        <v>0.73399999999999999</v>
      </c>
    </row>
    <row r="26" spans="2:19" ht="12.75" customHeight="1">
      <c r="B26" s="24"/>
      <c r="C26" s="516" t="s">
        <v>112</v>
      </c>
      <c r="D26" s="515"/>
      <c r="E26" s="515"/>
      <c r="F26" s="515"/>
      <c r="G26" s="515"/>
      <c r="H26" s="515"/>
      <c r="I26" s="258"/>
      <c r="J26" s="34">
        <v>310889</v>
      </c>
      <c r="K26" s="34">
        <f>SUM(L26,O26)</f>
        <v>684365</v>
      </c>
      <c r="L26" s="34">
        <f>SUM(M26:N26)</f>
        <v>672251</v>
      </c>
      <c r="M26" s="34">
        <v>334398</v>
      </c>
      <c r="N26" s="34">
        <v>337853</v>
      </c>
      <c r="O26" s="34">
        <f>SUM(P26:Q26)</f>
        <v>12114</v>
      </c>
      <c r="P26" s="34">
        <v>5492</v>
      </c>
      <c r="Q26" s="34">
        <v>6622</v>
      </c>
      <c r="R26" s="34">
        <f>SUM(K26-K25)</f>
        <v>4502</v>
      </c>
      <c r="S26" s="29">
        <f>ROUND((K26/K25%)-100,3)</f>
        <v>0.66200000000000003</v>
      </c>
    </row>
    <row r="27" spans="2:19" ht="7.5" customHeight="1">
      <c r="B27" s="24"/>
      <c r="C27" s="24"/>
      <c r="D27" s="24"/>
      <c r="E27" s="24"/>
      <c r="F27" s="24"/>
      <c r="G27" s="24"/>
      <c r="H27" s="24"/>
      <c r="I27" s="258"/>
    </row>
    <row r="28" spans="2:19" ht="12.75" customHeight="1">
      <c r="B28" s="24"/>
      <c r="C28" s="516" t="s">
        <v>113</v>
      </c>
      <c r="D28" s="515"/>
      <c r="E28" s="515"/>
      <c r="F28" s="515"/>
      <c r="G28" s="515"/>
      <c r="H28" s="515"/>
      <c r="I28" s="258"/>
      <c r="J28" s="34">
        <v>314248</v>
      </c>
      <c r="K28" s="34">
        <f t="shared" ref="K28:K34" si="8">L28+O28</f>
        <v>686237</v>
      </c>
      <c r="L28" s="34">
        <f t="shared" ref="L28:L40" si="9">SUM(M28:N28)</f>
        <v>674123</v>
      </c>
      <c r="M28" s="34">
        <v>334898</v>
      </c>
      <c r="N28" s="34">
        <v>339225</v>
      </c>
      <c r="O28" s="34">
        <f t="shared" ref="O28:O34" si="10">SUM(P28:Q28)</f>
        <v>12114</v>
      </c>
      <c r="P28" s="34">
        <v>5488</v>
      </c>
      <c r="Q28" s="34">
        <v>6626</v>
      </c>
      <c r="R28" s="34">
        <f>SUM(K28-K26)</f>
        <v>1872</v>
      </c>
      <c r="S28" s="29">
        <f>ROUND((K28/K26%)-100,3)</f>
        <v>0.27400000000000002</v>
      </c>
    </row>
    <row r="29" spans="2:19" ht="12.75" customHeight="1">
      <c r="B29" s="24"/>
      <c r="C29" s="516" t="s">
        <v>114</v>
      </c>
      <c r="D29" s="515"/>
      <c r="E29" s="515"/>
      <c r="F29" s="515"/>
      <c r="G29" s="515"/>
      <c r="H29" s="515"/>
      <c r="I29" s="258"/>
      <c r="J29" s="34">
        <v>318925</v>
      </c>
      <c r="K29" s="34">
        <f t="shared" si="8"/>
        <v>691230</v>
      </c>
      <c r="L29" s="34">
        <f t="shared" si="9"/>
        <v>678869</v>
      </c>
      <c r="M29" s="34">
        <v>337029</v>
      </c>
      <c r="N29" s="34">
        <v>341840</v>
      </c>
      <c r="O29" s="34">
        <f t="shared" si="10"/>
        <v>12361</v>
      </c>
      <c r="P29" s="34">
        <v>5554</v>
      </c>
      <c r="Q29" s="34">
        <v>6807</v>
      </c>
      <c r="R29" s="34">
        <f t="shared" ref="R29:R34" si="11">SUM(K29-K28)</f>
        <v>4993</v>
      </c>
      <c r="S29" s="29">
        <f t="shared" ref="S29:S34" si="12">ROUND((K29/K28%)-100,3)</f>
        <v>0.72799999999999998</v>
      </c>
    </row>
    <row r="30" spans="2:19" ht="12.75" customHeight="1">
      <c r="B30" s="24"/>
      <c r="C30" s="516" t="s">
        <v>115</v>
      </c>
      <c r="D30" s="515"/>
      <c r="E30" s="515"/>
      <c r="F30" s="515"/>
      <c r="G30" s="515"/>
      <c r="H30" s="515"/>
      <c r="I30" s="258"/>
      <c r="J30" s="35">
        <v>324194</v>
      </c>
      <c r="K30" s="35">
        <f t="shared" si="8"/>
        <v>697174</v>
      </c>
      <c r="L30" s="35">
        <f t="shared" si="9"/>
        <v>684107</v>
      </c>
      <c r="M30" s="35">
        <v>339385</v>
      </c>
      <c r="N30" s="35">
        <v>344722</v>
      </c>
      <c r="O30" s="35">
        <f t="shared" si="10"/>
        <v>13067</v>
      </c>
      <c r="P30" s="35">
        <v>5825</v>
      </c>
      <c r="Q30" s="35">
        <v>7242</v>
      </c>
      <c r="R30" s="35">
        <f t="shared" si="11"/>
        <v>5944</v>
      </c>
      <c r="S30" s="36">
        <f t="shared" si="12"/>
        <v>0.86</v>
      </c>
    </row>
    <row r="31" spans="2:19" ht="12.75" customHeight="1">
      <c r="B31" s="24"/>
      <c r="C31" s="516" t="s">
        <v>116</v>
      </c>
      <c r="D31" s="515"/>
      <c r="E31" s="515"/>
      <c r="F31" s="515"/>
      <c r="G31" s="515"/>
      <c r="H31" s="515"/>
      <c r="I31" s="258"/>
      <c r="J31" s="35">
        <v>329290</v>
      </c>
      <c r="K31" s="35">
        <f t="shared" si="8"/>
        <v>702922</v>
      </c>
      <c r="L31" s="35">
        <f t="shared" si="9"/>
        <v>689187</v>
      </c>
      <c r="M31" s="35">
        <v>341481</v>
      </c>
      <c r="N31" s="35">
        <v>347706</v>
      </c>
      <c r="O31" s="35">
        <f t="shared" si="10"/>
        <v>13735</v>
      </c>
      <c r="P31" s="35">
        <v>6145</v>
      </c>
      <c r="Q31" s="35">
        <v>7590</v>
      </c>
      <c r="R31" s="35">
        <f t="shared" si="11"/>
        <v>5748</v>
      </c>
      <c r="S31" s="36">
        <f t="shared" si="12"/>
        <v>0.82399999999999995</v>
      </c>
    </row>
    <row r="32" spans="2:19" ht="12.75" customHeight="1">
      <c r="B32" s="24"/>
      <c r="C32" s="516" t="s">
        <v>117</v>
      </c>
      <c r="D32" s="515"/>
      <c r="E32" s="515"/>
      <c r="F32" s="515"/>
      <c r="G32" s="515"/>
      <c r="H32" s="515"/>
      <c r="I32" s="258"/>
      <c r="J32" s="35">
        <v>332307</v>
      </c>
      <c r="K32" s="35">
        <f t="shared" si="8"/>
        <v>706449</v>
      </c>
      <c r="L32" s="35">
        <f t="shared" si="9"/>
        <v>692450</v>
      </c>
      <c r="M32" s="35">
        <v>342512</v>
      </c>
      <c r="N32" s="35">
        <v>349938</v>
      </c>
      <c r="O32" s="35">
        <f t="shared" si="10"/>
        <v>13999</v>
      </c>
      <c r="P32" s="35">
        <v>6202</v>
      </c>
      <c r="Q32" s="35">
        <v>7797</v>
      </c>
      <c r="R32" s="35">
        <f t="shared" si="11"/>
        <v>3527</v>
      </c>
      <c r="S32" s="36">
        <f t="shared" si="12"/>
        <v>0.502</v>
      </c>
    </row>
    <row r="33" spans="2:19" ht="12.75" customHeight="1">
      <c r="B33" s="24"/>
      <c r="C33" s="516" t="s">
        <v>118</v>
      </c>
      <c r="D33" s="515"/>
      <c r="E33" s="515"/>
      <c r="F33" s="515"/>
      <c r="G33" s="515"/>
      <c r="H33" s="515"/>
      <c r="I33" s="258"/>
      <c r="J33" s="35">
        <v>333414</v>
      </c>
      <c r="K33" s="253">
        <f t="shared" si="8"/>
        <v>707280</v>
      </c>
      <c r="L33" s="253">
        <f t="shared" si="9"/>
        <v>693368</v>
      </c>
      <c r="M33" s="253">
        <v>342158</v>
      </c>
      <c r="N33" s="253">
        <v>351210</v>
      </c>
      <c r="O33" s="253">
        <f t="shared" si="10"/>
        <v>13912</v>
      </c>
      <c r="P33" s="253">
        <v>6035</v>
      </c>
      <c r="Q33" s="253">
        <v>7877</v>
      </c>
      <c r="R33" s="253">
        <f t="shared" si="11"/>
        <v>831</v>
      </c>
      <c r="S33" s="254">
        <f t="shared" si="12"/>
        <v>0.11799999999999999</v>
      </c>
    </row>
    <row r="34" spans="2:19" ht="12.75" customHeight="1">
      <c r="B34" s="24"/>
      <c r="C34" s="516" t="s">
        <v>388</v>
      </c>
      <c r="D34" s="515"/>
      <c r="E34" s="515"/>
      <c r="F34" s="515"/>
      <c r="G34" s="515"/>
      <c r="H34" s="515"/>
      <c r="I34" s="258"/>
      <c r="J34" s="35">
        <v>335465</v>
      </c>
      <c r="K34" s="253">
        <f t="shared" si="8"/>
        <v>707903</v>
      </c>
      <c r="L34" s="253">
        <f t="shared" si="9"/>
        <v>694886</v>
      </c>
      <c r="M34" s="253">
        <v>342261</v>
      </c>
      <c r="N34" s="253">
        <v>352625</v>
      </c>
      <c r="O34" s="253">
        <f t="shared" si="10"/>
        <v>13017</v>
      </c>
      <c r="P34" s="253">
        <v>5679</v>
      </c>
      <c r="Q34" s="253">
        <v>7338</v>
      </c>
      <c r="R34" s="253">
        <f t="shared" si="11"/>
        <v>623</v>
      </c>
      <c r="S34" s="254">
        <f t="shared" si="12"/>
        <v>8.7999999999999995E-2</v>
      </c>
    </row>
    <row r="35" spans="2:19" ht="7.5" customHeight="1">
      <c r="B35" s="24"/>
      <c r="C35" s="351"/>
      <c r="D35" s="352"/>
      <c r="E35" s="352"/>
      <c r="F35" s="352"/>
      <c r="G35" s="352"/>
      <c r="H35" s="352"/>
      <c r="I35" s="258"/>
      <c r="J35" s="35"/>
      <c r="K35" s="253"/>
      <c r="L35" s="253"/>
      <c r="M35" s="253"/>
      <c r="N35" s="253"/>
      <c r="O35" s="253"/>
      <c r="P35" s="253"/>
      <c r="Q35" s="253"/>
      <c r="R35" s="253"/>
      <c r="S35" s="254"/>
    </row>
    <row r="36" spans="2:19" ht="13.5" customHeight="1">
      <c r="B36" s="24"/>
      <c r="C36" s="351"/>
      <c r="D36" s="352"/>
      <c r="E36" s="352"/>
      <c r="F36" s="352"/>
      <c r="G36" s="352"/>
      <c r="H36" s="352"/>
      <c r="I36" s="258"/>
      <c r="J36" s="531" t="s">
        <v>72</v>
      </c>
      <c r="K36" s="531" t="s">
        <v>73</v>
      </c>
      <c r="L36" s="539" t="s">
        <v>497</v>
      </c>
      <c r="M36" s="540"/>
      <c r="N36" s="540"/>
      <c r="O36" s="540"/>
      <c r="P36" s="540"/>
      <c r="Q36" s="541"/>
      <c r="R36" s="531" t="s">
        <v>76</v>
      </c>
      <c r="S36" s="534"/>
    </row>
    <row r="37" spans="2:19" ht="13.5" customHeight="1">
      <c r="B37" s="24"/>
      <c r="C37" s="351"/>
      <c r="D37" s="352"/>
      <c r="E37" s="352"/>
      <c r="F37" s="352"/>
      <c r="G37" s="352"/>
      <c r="H37" s="352"/>
      <c r="I37" s="258"/>
      <c r="J37" s="531"/>
      <c r="K37" s="531"/>
      <c r="L37" s="533" t="s">
        <v>490</v>
      </c>
      <c r="M37" s="533"/>
      <c r="N37" s="533"/>
      <c r="O37" s="533" t="s">
        <v>491</v>
      </c>
      <c r="P37" s="533"/>
      <c r="Q37" s="533"/>
      <c r="R37" s="535" t="s">
        <v>77</v>
      </c>
      <c r="S37" s="537" t="s">
        <v>78</v>
      </c>
    </row>
    <row r="38" spans="2:19" ht="13.5" customHeight="1">
      <c r="B38" s="24"/>
      <c r="C38" s="351"/>
      <c r="D38" s="352"/>
      <c r="E38" s="352"/>
      <c r="F38" s="352"/>
      <c r="G38" s="352"/>
      <c r="H38" s="352"/>
      <c r="I38" s="258"/>
      <c r="J38" s="531"/>
      <c r="K38" s="531"/>
      <c r="L38" s="356" t="s">
        <v>492</v>
      </c>
      <c r="M38" s="356" t="s">
        <v>493</v>
      </c>
      <c r="N38" s="356" t="s">
        <v>494</v>
      </c>
      <c r="O38" s="356" t="s">
        <v>492</v>
      </c>
      <c r="P38" s="356" t="s">
        <v>493</v>
      </c>
      <c r="Q38" s="356" t="s">
        <v>494</v>
      </c>
      <c r="R38" s="536"/>
      <c r="S38" s="538"/>
    </row>
    <row r="39" spans="2:19" ht="7.5" customHeight="1">
      <c r="B39" s="24"/>
      <c r="C39" s="351"/>
      <c r="D39" s="352"/>
      <c r="E39" s="352"/>
      <c r="F39" s="352"/>
      <c r="G39" s="352"/>
      <c r="H39" s="352"/>
      <c r="I39" s="258"/>
      <c r="J39" s="35"/>
      <c r="K39" s="253"/>
      <c r="L39" s="253"/>
      <c r="M39" s="253"/>
      <c r="N39" s="253"/>
      <c r="O39" s="253"/>
      <c r="P39" s="253"/>
      <c r="Q39" s="253"/>
      <c r="R39" s="253"/>
      <c r="S39" s="254"/>
    </row>
    <row r="40" spans="2:19" ht="12.75" customHeight="1">
      <c r="B40" s="24"/>
      <c r="C40" s="544" t="s">
        <v>495</v>
      </c>
      <c r="D40" s="545"/>
      <c r="E40" s="545"/>
      <c r="F40" s="545"/>
      <c r="G40" s="545"/>
      <c r="H40" s="545"/>
      <c r="I40" s="258"/>
      <c r="J40" s="249">
        <v>344228</v>
      </c>
      <c r="K40" s="37">
        <f>SUM(L40,O40)</f>
        <v>709262</v>
      </c>
      <c r="L40" s="37">
        <f t="shared" si="9"/>
        <v>696522</v>
      </c>
      <c r="M40" s="37">
        <v>342647</v>
      </c>
      <c r="N40" s="37">
        <v>353875</v>
      </c>
      <c r="O40" s="255">
        <f>SUM(P40:Q40)</f>
        <v>12740</v>
      </c>
      <c r="P40" s="255">
        <v>5613</v>
      </c>
      <c r="Q40" s="255">
        <v>7127</v>
      </c>
      <c r="R40" s="37">
        <f>SUM(K40-K34)</f>
        <v>1359</v>
      </c>
      <c r="S40" s="38">
        <f>ROUND((K40/K34%)-100,3)</f>
        <v>0.192</v>
      </c>
    </row>
    <row r="41" spans="2:19" ht="7.5" customHeight="1">
      <c r="B41" s="39"/>
      <c r="C41" s="40"/>
      <c r="D41" s="40"/>
      <c r="E41" s="40"/>
      <c r="F41" s="40"/>
      <c r="G41" s="40"/>
      <c r="H41" s="40"/>
      <c r="I41" s="25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 ht="13.5" customHeight="1">
      <c r="B42" s="512" t="s">
        <v>11</v>
      </c>
      <c r="C42" s="512"/>
      <c r="D42" s="41" t="s">
        <v>119</v>
      </c>
      <c r="E42" s="542" t="s">
        <v>543</v>
      </c>
      <c r="F42" s="542"/>
      <c r="G42" s="42" t="s">
        <v>545</v>
      </c>
      <c r="H42" s="41"/>
    </row>
    <row r="43" spans="2:19" ht="13.5" customHeight="1">
      <c r="B43" s="359"/>
      <c r="C43" s="359"/>
      <c r="D43" s="41"/>
      <c r="E43" s="547" t="s">
        <v>544</v>
      </c>
      <c r="F43" s="547"/>
      <c r="G43" s="360" t="s">
        <v>565</v>
      </c>
    </row>
    <row r="44" spans="2:19" ht="13.5" customHeight="1">
      <c r="B44" s="543"/>
      <c r="C44" s="543"/>
      <c r="D44" s="21"/>
      <c r="E44" s="43"/>
    </row>
    <row r="46" spans="2:19" ht="15"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</row>
    <row r="47" spans="2:19" ht="12" customHeight="1">
      <c r="Q47" s="20"/>
    </row>
    <row r="72" spans="10:14">
      <c r="J72" s="22"/>
      <c r="K72" s="511"/>
      <c r="L72" s="511"/>
      <c r="M72" s="511"/>
      <c r="N72" s="511"/>
    </row>
    <row r="73" spans="10:14">
      <c r="J73" s="22"/>
      <c r="K73" s="511"/>
      <c r="L73" s="511"/>
      <c r="M73" s="511"/>
      <c r="N73" s="17"/>
    </row>
  </sheetData>
  <mergeCells count="46">
    <mergeCell ref="Q1:T2"/>
    <mergeCell ref="K73:M73"/>
    <mergeCell ref="B4:S4"/>
    <mergeCell ref="B6:I7"/>
    <mergeCell ref="J6:J7"/>
    <mergeCell ref="K6:K7"/>
    <mergeCell ref="L6:N6"/>
    <mergeCell ref="O6:Q6"/>
    <mergeCell ref="R6:S6"/>
    <mergeCell ref="K72:N72"/>
    <mergeCell ref="C15:H15"/>
    <mergeCell ref="C17:H17"/>
    <mergeCell ref="C18:H18"/>
    <mergeCell ref="C19:H19"/>
    <mergeCell ref="E43:F43"/>
    <mergeCell ref="C25:H25"/>
    <mergeCell ref="C10:H10"/>
    <mergeCell ref="C11:H11"/>
    <mergeCell ref="C12:H12"/>
    <mergeCell ref="C13:H13"/>
    <mergeCell ref="C14:H14"/>
    <mergeCell ref="C20:H20"/>
    <mergeCell ref="C21:H21"/>
    <mergeCell ref="C22:H22"/>
    <mergeCell ref="C23:H23"/>
    <mergeCell ref="C24:H24"/>
    <mergeCell ref="E42:F42"/>
    <mergeCell ref="B44:C44"/>
    <mergeCell ref="B42:C42"/>
    <mergeCell ref="C26:H26"/>
    <mergeCell ref="C28:H28"/>
    <mergeCell ref="C29:H29"/>
    <mergeCell ref="C30:H30"/>
    <mergeCell ref="C31:H31"/>
    <mergeCell ref="C32:H32"/>
    <mergeCell ref="C40:H40"/>
    <mergeCell ref="R36:S36"/>
    <mergeCell ref="R37:R38"/>
    <mergeCell ref="S37:S38"/>
    <mergeCell ref="O37:Q37"/>
    <mergeCell ref="L36:Q36"/>
    <mergeCell ref="J36:J38"/>
    <mergeCell ref="K36:K38"/>
    <mergeCell ref="C33:H33"/>
    <mergeCell ref="C34:H34"/>
    <mergeCell ref="L37:N37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4"/>
  <sheetViews>
    <sheetView view="pageBreakPreview" zoomScaleNormal="100" zoomScaleSheetLayoutView="100" workbookViewId="0">
      <selection sqref="A1:L2"/>
    </sheetView>
  </sheetViews>
  <sheetFormatPr defaultRowHeight="11.25"/>
  <cols>
    <col min="1" max="11" width="1.625" style="46" customWidth="1"/>
    <col min="12" max="19" width="10.25" style="46" customWidth="1"/>
    <col min="20" max="20" width="1.625" style="46" customWidth="1"/>
    <col min="21" max="21" width="9" style="46"/>
    <col min="22" max="30" width="1.625" style="46" customWidth="1"/>
    <col min="31" max="31" width="7.5" style="46" bestFit="1" customWidth="1"/>
    <col min="32" max="32" width="10.5" style="46" bestFit="1" customWidth="1"/>
    <col min="33" max="35" width="7.5" style="46" bestFit="1" customWidth="1"/>
    <col min="36" max="16384" width="9" style="46"/>
  </cols>
  <sheetData>
    <row r="1" spans="1:36" customFormat="1" ht="11.1" customHeight="1">
      <c r="A1" s="460">
        <f>'17'!Q1+1</f>
        <v>18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15"/>
      <c r="N1" s="15"/>
    </row>
    <row r="2" spans="1:36" customFormat="1" ht="11.1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15"/>
      <c r="N2" s="15"/>
    </row>
    <row r="3" spans="1:36" ht="11.1" customHeight="1">
      <c r="AE3" s="47"/>
    </row>
    <row r="4" spans="1:36" ht="11.1" customHeight="1">
      <c r="AE4" s="47"/>
    </row>
    <row r="5" spans="1:36" s="48" customFormat="1" ht="18" customHeight="1">
      <c r="B5" s="558" t="s">
        <v>504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49"/>
      <c r="U5" s="50"/>
      <c r="AE5" s="47"/>
      <c r="AJ5" s="50"/>
    </row>
    <row r="6" spans="1:36" ht="12.9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47"/>
      <c r="AH6" s="52"/>
      <c r="AI6" s="52"/>
      <c r="AJ6" s="51"/>
    </row>
    <row r="7" spans="1:36" ht="15.95" customHeight="1">
      <c r="B7" s="559" t="s">
        <v>126</v>
      </c>
      <c r="C7" s="560"/>
      <c r="D7" s="560"/>
      <c r="E7" s="560"/>
      <c r="F7" s="560"/>
      <c r="G7" s="560"/>
      <c r="H7" s="560"/>
      <c r="I7" s="560"/>
      <c r="J7" s="560"/>
      <c r="K7" s="560"/>
      <c r="L7" s="560" t="s">
        <v>127</v>
      </c>
      <c r="M7" s="560" t="s">
        <v>128</v>
      </c>
      <c r="N7" s="560"/>
      <c r="O7" s="560"/>
      <c r="P7" s="563" t="s">
        <v>129</v>
      </c>
      <c r="Q7" s="563" t="s">
        <v>130</v>
      </c>
      <c r="R7" s="560" t="s">
        <v>131</v>
      </c>
      <c r="S7" s="564"/>
      <c r="T7" s="51"/>
      <c r="U7" s="51"/>
      <c r="V7" s="53"/>
      <c r="W7" s="54"/>
      <c r="X7" s="54"/>
      <c r="Y7" s="54"/>
      <c r="Z7" s="54"/>
      <c r="AA7" s="54"/>
      <c r="AB7" s="54"/>
      <c r="AC7" s="54"/>
      <c r="AD7" s="54"/>
      <c r="AE7" s="551" t="s">
        <v>132</v>
      </c>
      <c r="AF7" s="553" t="s">
        <v>133</v>
      </c>
      <c r="AG7" s="555" t="s">
        <v>134</v>
      </c>
      <c r="AH7" s="556"/>
      <c r="AI7" s="556"/>
      <c r="AJ7" s="51"/>
    </row>
    <row r="8" spans="1:36" ht="15.95" customHeight="1">
      <c r="B8" s="561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262" t="s">
        <v>1</v>
      </c>
      <c r="N8" s="262" t="s">
        <v>135</v>
      </c>
      <c r="O8" s="262" t="s">
        <v>136</v>
      </c>
      <c r="P8" s="562"/>
      <c r="Q8" s="562"/>
      <c r="R8" s="262" t="s">
        <v>127</v>
      </c>
      <c r="S8" s="263" t="s">
        <v>137</v>
      </c>
      <c r="T8" s="55"/>
      <c r="U8" s="51"/>
      <c r="V8" s="56"/>
      <c r="W8" s="57"/>
      <c r="X8" s="57"/>
      <c r="Y8" s="57"/>
      <c r="Z8" s="57"/>
      <c r="AA8" s="57"/>
      <c r="AB8" s="57"/>
      <c r="AC8" s="57"/>
      <c r="AD8" s="57"/>
      <c r="AE8" s="552"/>
      <c r="AF8" s="554"/>
      <c r="AG8" s="59" t="s">
        <v>138</v>
      </c>
      <c r="AH8" s="60" t="s">
        <v>2</v>
      </c>
      <c r="AI8" s="59" t="s">
        <v>3</v>
      </c>
      <c r="AJ8" s="51"/>
    </row>
    <row r="9" spans="1:36" ht="11.1" customHeight="1">
      <c r="K9" s="264"/>
      <c r="L9" s="51"/>
      <c r="U9" s="51"/>
      <c r="V9" s="61"/>
      <c r="W9" s="51"/>
      <c r="X9" s="51"/>
      <c r="Y9" s="51"/>
      <c r="Z9" s="51"/>
      <c r="AA9" s="51"/>
      <c r="AB9" s="51"/>
      <c r="AC9" s="51"/>
      <c r="AD9" s="62"/>
      <c r="AF9" s="63"/>
      <c r="AG9" s="64"/>
      <c r="AH9" s="65"/>
      <c r="AI9" s="51"/>
      <c r="AJ9" s="51"/>
    </row>
    <row r="10" spans="1:36" s="66" customFormat="1" ht="11.1" customHeight="1">
      <c r="C10" s="557" t="s">
        <v>138</v>
      </c>
      <c r="D10" s="557"/>
      <c r="E10" s="557"/>
      <c r="F10" s="557"/>
      <c r="G10" s="557"/>
      <c r="H10" s="557"/>
      <c r="I10" s="557"/>
      <c r="J10" s="557"/>
      <c r="K10" s="422"/>
      <c r="L10" s="423">
        <v>347206</v>
      </c>
      <c r="M10" s="424">
        <v>711380</v>
      </c>
      <c r="N10" s="424">
        <v>349290</v>
      </c>
      <c r="O10" s="424">
        <v>362090</v>
      </c>
      <c r="P10" s="425">
        <f>SUM(M10/AE10)</f>
        <v>14771.179401993355</v>
      </c>
      <c r="Q10" s="426">
        <f>SUM(M10/L10)</f>
        <v>2.0488701232121564</v>
      </c>
      <c r="R10" s="425">
        <f>SUM(L10-AF10)</f>
        <v>2801</v>
      </c>
      <c r="S10" s="425">
        <f>SUM(M10-AG10)</f>
        <v>1953</v>
      </c>
      <c r="T10" s="71"/>
      <c r="U10" s="72"/>
      <c r="V10" s="73"/>
      <c r="W10" s="550" t="s">
        <v>138</v>
      </c>
      <c r="X10" s="550"/>
      <c r="Y10" s="550"/>
      <c r="Z10" s="550"/>
      <c r="AA10" s="550"/>
      <c r="AB10" s="550"/>
      <c r="AC10" s="550"/>
      <c r="AD10" s="72"/>
      <c r="AE10" s="74">
        <v>48.160000000000004</v>
      </c>
      <c r="AF10" s="75">
        <v>344405</v>
      </c>
      <c r="AG10" s="68">
        <v>709427</v>
      </c>
      <c r="AH10" s="68">
        <v>348343</v>
      </c>
      <c r="AI10" s="68">
        <v>361084</v>
      </c>
      <c r="AJ10" s="72"/>
    </row>
    <row r="11" spans="1:36" ht="6.2" customHeight="1">
      <c r="C11" s="76"/>
      <c r="D11" s="76"/>
      <c r="E11" s="76"/>
      <c r="F11" s="76"/>
      <c r="G11" s="76"/>
      <c r="H11" s="76"/>
      <c r="I11" s="76"/>
      <c r="J11" s="76"/>
      <c r="K11" s="82"/>
      <c r="L11" s="250"/>
      <c r="M11" s="77"/>
      <c r="N11" s="77"/>
      <c r="O11" s="77"/>
      <c r="P11" s="69"/>
      <c r="Q11" s="70"/>
      <c r="R11" s="69"/>
      <c r="S11" s="69"/>
      <c r="T11" s="78"/>
      <c r="U11" s="51"/>
      <c r="V11" s="61"/>
      <c r="W11" s="51"/>
      <c r="X11" s="51"/>
      <c r="Y11" s="51"/>
      <c r="Z11" s="51"/>
      <c r="AA11" s="51"/>
      <c r="AB11" s="51"/>
      <c r="AC11" s="51"/>
      <c r="AD11" s="51"/>
      <c r="AE11" s="79"/>
      <c r="AF11" s="80"/>
      <c r="AG11" s="77"/>
      <c r="AH11" s="77"/>
      <c r="AI11" s="77"/>
      <c r="AJ11" s="51"/>
    </row>
    <row r="12" spans="1:36" s="66" customFormat="1" ht="11.1" customHeight="1">
      <c r="C12" s="550" t="s">
        <v>139</v>
      </c>
      <c r="D12" s="550"/>
      <c r="E12" s="550"/>
      <c r="F12" s="550"/>
      <c r="G12" s="550"/>
      <c r="H12" s="550"/>
      <c r="I12" s="550"/>
      <c r="J12" s="550"/>
      <c r="K12" s="89"/>
      <c r="L12" s="81">
        <v>4450</v>
      </c>
      <c r="M12" s="81">
        <v>7068</v>
      </c>
      <c r="N12" s="81">
        <v>3571</v>
      </c>
      <c r="O12" s="81">
        <v>3497</v>
      </c>
      <c r="P12" s="69">
        <f>SUM(M12/AE12)</f>
        <v>17155.339805825242</v>
      </c>
      <c r="Q12" s="70">
        <f>SUM(M12/L12)</f>
        <v>1.588314606741573</v>
      </c>
      <c r="R12" s="69">
        <f t="shared" ref="R12:S14" si="0">SUM(L12-AF12)</f>
        <v>19</v>
      </c>
      <c r="S12" s="69">
        <f t="shared" si="0"/>
        <v>-77</v>
      </c>
      <c r="T12" s="71"/>
      <c r="U12" s="72"/>
      <c r="V12" s="73"/>
      <c r="W12" s="550" t="s">
        <v>139</v>
      </c>
      <c r="X12" s="550"/>
      <c r="Y12" s="550"/>
      <c r="Z12" s="550"/>
      <c r="AA12" s="550"/>
      <c r="AB12" s="550"/>
      <c r="AC12" s="550"/>
      <c r="AD12" s="72"/>
      <c r="AE12" s="74">
        <v>0.41200000000000003</v>
      </c>
      <c r="AF12" s="75">
        <v>4431</v>
      </c>
      <c r="AG12" s="81">
        <v>7145</v>
      </c>
      <c r="AH12" s="81">
        <v>3623</v>
      </c>
      <c r="AI12" s="81">
        <v>3522</v>
      </c>
      <c r="AJ12" s="72"/>
    </row>
    <row r="13" spans="1:36" ht="11.1" customHeight="1">
      <c r="C13" s="76"/>
      <c r="D13" s="76"/>
      <c r="E13" s="76"/>
      <c r="F13" s="76"/>
      <c r="G13" s="548" t="s">
        <v>140</v>
      </c>
      <c r="H13" s="548"/>
      <c r="I13" s="548"/>
      <c r="J13" s="548"/>
      <c r="K13" s="82"/>
      <c r="L13" s="83">
        <v>3058</v>
      </c>
      <c r="M13" s="84">
        <v>4697</v>
      </c>
      <c r="N13" s="84">
        <v>2409</v>
      </c>
      <c r="O13" s="83">
        <v>2288</v>
      </c>
      <c r="P13" s="85">
        <f>SUM(M13/AE13)</f>
        <v>21447.488584474886</v>
      </c>
      <c r="Q13" s="86">
        <f>SUM(M13/L13)</f>
        <v>1.5359712230215827</v>
      </c>
      <c r="R13" s="85">
        <f t="shared" si="0"/>
        <v>-7</v>
      </c>
      <c r="S13" s="85">
        <f t="shared" si="0"/>
        <v>-71</v>
      </c>
      <c r="T13" s="78"/>
      <c r="U13" s="51"/>
      <c r="V13" s="61"/>
      <c r="W13" s="76"/>
      <c r="X13" s="76"/>
      <c r="Y13" s="76"/>
      <c r="Z13" s="548" t="s">
        <v>140</v>
      </c>
      <c r="AA13" s="548"/>
      <c r="AB13" s="548"/>
      <c r="AC13" s="548"/>
      <c r="AD13" s="51"/>
      <c r="AE13" s="87">
        <v>0.219</v>
      </c>
      <c r="AF13" s="88">
        <v>3065</v>
      </c>
      <c r="AG13" s="84">
        <v>4768</v>
      </c>
      <c r="AH13" s="84">
        <v>2446</v>
      </c>
      <c r="AI13" s="83">
        <v>2322</v>
      </c>
      <c r="AJ13" s="51"/>
    </row>
    <row r="14" spans="1:36" ht="11.1" customHeight="1">
      <c r="C14" s="76"/>
      <c r="D14" s="76"/>
      <c r="E14" s="76"/>
      <c r="F14" s="76"/>
      <c r="G14" s="548" t="s">
        <v>141</v>
      </c>
      <c r="H14" s="548"/>
      <c r="I14" s="548"/>
      <c r="J14" s="548"/>
      <c r="K14" s="82"/>
      <c r="L14" s="83">
        <v>1392</v>
      </c>
      <c r="M14" s="84">
        <v>2371</v>
      </c>
      <c r="N14" s="84">
        <v>1162</v>
      </c>
      <c r="O14" s="83">
        <v>1209</v>
      </c>
      <c r="P14" s="85">
        <f>SUM(M14/AE14)</f>
        <v>12284.974093264249</v>
      </c>
      <c r="Q14" s="86">
        <f>SUM(M14/L14)</f>
        <v>1.7033045977011494</v>
      </c>
      <c r="R14" s="85">
        <f t="shared" si="0"/>
        <v>26</v>
      </c>
      <c r="S14" s="85">
        <f t="shared" si="0"/>
        <v>-6</v>
      </c>
      <c r="T14" s="78"/>
      <c r="U14" s="51"/>
      <c r="V14" s="61"/>
      <c r="W14" s="76"/>
      <c r="X14" s="76"/>
      <c r="Y14" s="76"/>
      <c r="Z14" s="548" t="s">
        <v>141</v>
      </c>
      <c r="AA14" s="548"/>
      <c r="AB14" s="548"/>
      <c r="AC14" s="548"/>
      <c r="AD14" s="51"/>
      <c r="AE14" s="87">
        <v>0.193</v>
      </c>
      <c r="AF14" s="88">
        <v>1366</v>
      </c>
      <c r="AG14" s="84">
        <v>2377</v>
      </c>
      <c r="AH14" s="84">
        <v>1177</v>
      </c>
      <c r="AI14" s="83">
        <v>1200</v>
      </c>
      <c r="AJ14" s="51"/>
    </row>
    <row r="15" spans="1:36" ht="6.2" customHeight="1">
      <c r="C15" s="76"/>
      <c r="D15" s="76"/>
      <c r="E15" s="76"/>
      <c r="F15" s="76"/>
      <c r="G15" s="76"/>
      <c r="H15" s="76"/>
      <c r="I15" s="76"/>
      <c r="J15" s="76"/>
      <c r="K15" s="82"/>
      <c r="L15" s="81"/>
      <c r="M15" s="81"/>
      <c r="N15" s="81"/>
      <c r="O15" s="68"/>
      <c r="P15" s="69"/>
      <c r="Q15" s="70"/>
      <c r="R15" s="69"/>
      <c r="S15" s="69"/>
      <c r="T15" s="78"/>
      <c r="U15" s="51"/>
      <c r="V15" s="61"/>
      <c r="W15" s="51"/>
      <c r="X15" s="51"/>
      <c r="Y15" s="51"/>
      <c r="Z15" s="51"/>
      <c r="AA15" s="51"/>
      <c r="AB15" s="51"/>
      <c r="AC15" s="51"/>
      <c r="AD15" s="51"/>
      <c r="AE15" s="87"/>
      <c r="AF15" s="75"/>
      <c r="AG15" s="81"/>
      <c r="AH15" s="81"/>
      <c r="AI15" s="68"/>
      <c r="AJ15" s="51"/>
    </row>
    <row r="16" spans="1:36" s="66" customFormat="1" ht="11.1" customHeight="1">
      <c r="C16" s="550" t="s">
        <v>142</v>
      </c>
      <c r="D16" s="550"/>
      <c r="E16" s="550"/>
      <c r="F16" s="550"/>
      <c r="G16" s="550"/>
      <c r="H16" s="550"/>
      <c r="I16" s="550"/>
      <c r="J16" s="550"/>
      <c r="K16" s="89"/>
      <c r="L16" s="81">
        <v>4922</v>
      </c>
      <c r="M16" s="81">
        <v>8475</v>
      </c>
      <c r="N16" s="81">
        <v>4075</v>
      </c>
      <c r="O16" s="81">
        <v>4400</v>
      </c>
      <c r="P16" s="69">
        <f>SUM(M16/AE16)</f>
        <v>16361.003861003861</v>
      </c>
      <c r="Q16" s="70">
        <f>SUM(M16/L16)</f>
        <v>1.7218610321007721</v>
      </c>
      <c r="R16" s="69">
        <f t="shared" ref="R16:S18" si="1">SUM(L16-AF16)</f>
        <v>46</v>
      </c>
      <c r="S16" s="69">
        <f t="shared" si="1"/>
        <v>39</v>
      </c>
      <c r="T16" s="71"/>
      <c r="U16" s="72"/>
      <c r="V16" s="73"/>
      <c r="W16" s="550" t="s">
        <v>142</v>
      </c>
      <c r="X16" s="550"/>
      <c r="Y16" s="550"/>
      <c r="Z16" s="550"/>
      <c r="AA16" s="550"/>
      <c r="AB16" s="550"/>
      <c r="AC16" s="550"/>
      <c r="AD16" s="72"/>
      <c r="AE16" s="74">
        <v>0.51800000000000002</v>
      </c>
      <c r="AF16" s="75">
        <v>4876</v>
      </c>
      <c r="AG16" s="81">
        <v>8436</v>
      </c>
      <c r="AH16" s="81">
        <v>4015</v>
      </c>
      <c r="AI16" s="81">
        <v>4421</v>
      </c>
      <c r="AJ16" s="72"/>
    </row>
    <row r="17" spans="3:37" ht="11.1" customHeight="1">
      <c r="C17" s="76"/>
      <c r="D17" s="76"/>
      <c r="E17" s="76"/>
      <c r="F17" s="76"/>
      <c r="G17" s="548" t="s">
        <v>140</v>
      </c>
      <c r="H17" s="548"/>
      <c r="I17" s="548"/>
      <c r="J17" s="548"/>
      <c r="K17" s="82"/>
      <c r="L17" s="90">
        <v>2796</v>
      </c>
      <c r="M17" s="91">
        <v>4798</v>
      </c>
      <c r="N17" s="91">
        <v>2374</v>
      </c>
      <c r="O17" s="90">
        <v>2424</v>
      </c>
      <c r="P17" s="85">
        <f>SUM(M17/AE17)</f>
        <v>19346.774193548386</v>
      </c>
      <c r="Q17" s="86">
        <f>SUM(M17/L17)</f>
        <v>1.7160228898426324</v>
      </c>
      <c r="R17" s="85">
        <f t="shared" si="1"/>
        <v>103</v>
      </c>
      <c r="S17" s="85">
        <f t="shared" si="1"/>
        <v>88</v>
      </c>
      <c r="T17" s="78"/>
      <c r="U17" s="51"/>
      <c r="V17" s="61"/>
      <c r="W17" s="76"/>
      <c r="X17" s="76"/>
      <c r="Y17" s="76"/>
      <c r="Z17" s="548" t="s">
        <v>140</v>
      </c>
      <c r="AA17" s="548"/>
      <c r="AB17" s="548"/>
      <c r="AC17" s="548"/>
      <c r="AD17" s="51"/>
      <c r="AE17" s="87">
        <v>0.248</v>
      </c>
      <c r="AF17" s="92">
        <v>2693</v>
      </c>
      <c r="AG17" s="91">
        <v>4710</v>
      </c>
      <c r="AH17" s="91">
        <v>2285</v>
      </c>
      <c r="AI17" s="90">
        <v>2425</v>
      </c>
      <c r="AJ17" s="51"/>
    </row>
    <row r="18" spans="3:37" ht="11.1" customHeight="1">
      <c r="C18" s="76"/>
      <c r="D18" s="76"/>
      <c r="E18" s="76"/>
      <c r="F18" s="76"/>
      <c r="G18" s="548" t="s">
        <v>141</v>
      </c>
      <c r="H18" s="548"/>
      <c r="I18" s="548"/>
      <c r="J18" s="548"/>
      <c r="K18" s="82"/>
      <c r="L18" s="90">
        <v>2126</v>
      </c>
      <c r="M18" s="91">
        <v>3677</v>
      </c>
      <c r="N18" s="91">
        <v>1701</v>
      </c>
      <c r="O18" s="90">
        <v>1976</v>
      </c>
      <c r="P18" s="85">
        <f>SUM(M18/AE18)</f>
        <v>13618.518518518518</v>
      </c>
      <c r="Q18" s="86">
        <f>SUM(M18/L18)</f>
        <v>1.7295390404515523</v>
      </c>
      <c r="R18" s="85">
        <f t="shared" si="1"/>
        <v>-57</v>
      </c>
      <c r="S18" s="85">
        <f t="shared" si="1"/>
        <v>-49</v>
      </c>
      <c r="T18" s="78"/>
      <c r="U18" s="51"/>
      <c r="V18" s="61"/>
      <c r="W18" s="76"/>
      <c r="X18" s="76"/>
      <c r="Y18" s="76"/>
      <c r="Z18" s="548" t="s">
        <v>141</v>
      </c>
      <c r="AA18" s="548"/>
      <c r="AB18" s="548"/>
      <c r="AC18" s="548"/>
      <c r="AD18" s="51"/>
      <c r="AE18" s="87">
        <v>0.27</v>
      </c>
      <c r="AF18" s="92">
        <v>2183</v>
      </c>
      <c r="AG18" s="91">
        <v>3726</v>
      </c>
      <c r="AH18" s="91">
        <v>1730</v>
      </c>
      <c r="AI18" s="90">
        <v>1996</v>
      </c>
      <c r="AJ18" s="51"/>
    </row>
    <row r="19" spans="3:37" ht="6.2" customHeight="1">
      <c r="C19" s="76"/>
      <c r="D19" s="76"/>
      <c r="E19" s="76"/>
      <c r="F19" s="76"/>
      <c r="G19" s="76"/>
      <c r="H19" s="76"/>
      <c r="I19" s="76"/>
      <c r="J19" s="76"/>
      <c r="K19" s="82"/>
      <c r="L19" s="81"/>
      <c r="M19" s="81"/>
      <c r="N19" s="81"/>
      <c r="O19" s="68"/>
      <c r="P19" s="69"/>
      <c r="Q19" s="70"/>
      <c r="R19" s="69"/>
      <c r="S19" s="69"/>
      <c r="T19" s="78"/>
      <c r="U19" s="51"/>
      <c r="V19" s="61"/>
      <c r="W19" s="51"/>
      <c r="X19" s="51"/>
      <c r="Y19" s="51"/>
      <c r="Z19" s="51"/>
      <c r="AA19" s="51"/>
      <c r="AB19" s="51"/>
      <c r="AC19" s="51"/>
      <c r="AD19" s="51"/>
      <c r="AE19" s="87"/>
      <c r="AF19" s="75"/>
      <c r="AG19" s="81"/>
      <c r="AH19" s="81"/>
      <c r="AI19" s="68"/>
      <c r="AJ19" s="51"/>
    </row>
    <row r="20" spans="3:37" s="66" customFormat="1" ht="11.1" customHeight="1">
      <c r="C20" s="550" t="s">
        <v>143</v>
      </c>
      <c r="D20" s="550"/>
      <c r="E20" s="550"/>
      <c r="F20" s="550"/>
      <c r="G20" s="550"/>
      <c r="H20" s="550"/>
      <c r="I20" s="550"/>
      <c r="J20" s="550"/>
      <c r="K20" s="89"/>
      <c r="L20" s="93">
        <v>2240</v>
      </c>
      <c r="M20" s="94">
        <v>3772</v>
      </c>
      <c r="N20" s="94">
        <v>1842</v>
      </c>
      <c r="O20" s="93">
        <v>1930</v>
      </c>
      <c r="P20" s="69">
        <f>SUM(M20/AE20)</f>
        <v>22586.826347305388</v>
      </c>
      <c r="Q20" s="70">
        <f>SUM(M20/L20)</f>
        <v>1.6839285714285714</v>
      </c>
      <c r="R20" s="69">
        <f>SUM(L20-AF20)</f>
        <v>103</v>
      </c>
      <c r="S20" s="69">
        <f>SUM(M20-AG20)</f>
        <v>269</v>
      </c>
      <c r="T20" s="71"/>
      <c r="U20" s="72"/>
      <c r="V20" s="73"/>
      <c r="W20" s="550" t="s">
        <v>143</v>
      </c>
      <c r="X20" s="550"/>
      <c r="Y20" s="550"/>
      <c r="Z20" s="550"/>
      <c r="AA20" s="550"/>
      <c r="AB20" s="550"/>
      <c r="AC20" s="550"/>
      <c r="AD20" s="72"/>
      <c r="AE20" s="74">
        <v>0.16700000000000001</v>
      </c>
      <c r="AF20" s="95">
        <v>2137</v>
      </c>
      <c r="AG20" s="94">
        <v>3503</v>
      </c>
      <c r="AH20" s="94">
        <v>1711</v>
      </c>
      <c r="AI20" s="93">
        <v>1792</v>
      </c>
      <c r="AJ20" s="72"/>
    </row>
    <row r="21" spans="3:37" ht="6.2" customHeight="1">
      <c r="C21" s="76"/>
      <c r="D21" s="76"/>
      <c r="E21" s="76"/>
      <c r="F21" s="76"/>
      <c r="G21" s="76"/>
      <c r="H21" s="76"/>
      <c r="I21" s="76"/>
      <c r="J21" s="76"/>
      <c r="K21" s="82"/>
      <c r="L21" s="81"/>
      <c r="M21" s="81"/>
      <c r="N21" s="81"/>
      <c r="O21" s="68"/>
      <c r="P21" s="69"/>
      <c r="Q21" s="70"/>
      <c r="R21" s="69"/>
      <c r="S21" s="69"/>
      <c r="T21" s="78"/>
      <c r="U21" s="51"/>
      <c r="V21" s="61"/>
      <c r="W21" s="51"/>
      <c r="X21" s="51"/>
      <c r="Y21" s="51"/>
      <c r="Z21" s="51"/>
      <c r="AA21" s="51"/>
      <c r="AB21" s="51"/>
      <c r="AC21" s="51"/>
      <c r="AD21" s="51"/>
      <c r="AE21" s="74"/>
      <c r="AF21" s="75"/>
      <c r="AG21" s="81"/>
      <c r="AH21" s="81"/>
      <c r="AI21" s="68"/>
      <c r="AJ21" s="51"/>
    </row>
    <row r="22" spans="3:37" s="66" customFormat="1" ht="10.5" customHeight="1">
      <c r="C22" s="550" t="s">
        <v>144</v>
      </c>
      <c r="D22" s="550"/>
      <c r="E22" s="550"/>
      <c r="F22" s="550"/>
      <c r="G22" s="550"/>
      <c r="H22" s="550"/>
      <c r="I22" s="550"/>
      <c r="J22" s="550"/>
      <c r="K22" s="89"/>
      <c r="L22" s="81">
        <v>3569</v>
      </c>
      <c r="M22" s="81">
        <v>6381</v>
      </c>
      <c r="N22" s="81">
        <v>3153</v>
      </c>
      <c r="O22" s="81">
        <v>3228</v>
      </c>
      <c r="P22" s="69">
        <f>SUM(M22/AE22)</f>
        <v>13693.133047210302</v>
      </c>
      <c r="Q22" s="70">
        <f>SUM(M22/L22)</f>
        <v>1.7878957691230037</v>
      </c>
      <c r="R22" s="69">
        <f t="shared" ref="R22:S25" si="2">SUM(L22-AF22)</f>
        <v>64</v>
      </c>
      <c r="S22" s="69">
        <f t="shared" si="2"/>
        <v>42</v>
      </c>
      <c r="T22" s="71"/>
      <c r="U22" s="72"/>
      <c r="V22" s="73"/>
      <c r="W22" s="550" t="s">
        <v>144</v>
      </c>
      <c r="X22" s="550"/>
      <c r="Y22" s="550"/>
      <c r="Z22" s="550"/>
      <c r="AA22" s="550"/>
      <c r="AB22" s="550"/>
      <c r="AC22" s="550"/>
      <c r="AD22" s="72"/>
      <c r="AE22" s="74">
        <v>0.46599999999999997</v>
      </c>
      <c r="AF22" s="75">
        <v>3505</v>
      </c>
      <c r="AG22" s="81">
        <v>6339</v>
      </c>
      <c r="AH22" s="81">
        <v>3134</v>
      </c>
      <c r="AI22" s="81">
        <v>3205</v>
      </c>
      <c r="AJ22" s="72"/>
      <c r="AK22" s="72"/>
    </row>
    <row r="23" spans="3:37" ht="11.1" customHeight="1">
      <c r="C23" s="76"/>
      <c r="D23" s="76"/>
      <c r="E23" s="76"/>
      <c r="F23" s="76"/>
      <c r="G23" s="548" t="s">
        <v>140</v>
      </c>
      <c r="H23" s="548"/>
      <c r="I23" s="548"/>
      <c r="J23" s="548"/>
      <c r="K23" s="82"/>
      <c r="L23" s="90">
        <v>830</v>
      </c>
      <c r="M23" s="91">
        <v>1287</v>
      </c>
      <c r="N23" s="91">
        <v>641</v>
      </c>
      <c r="O23" s="90">
        <v>646</v>
      </c>
      <c r="P23" s="85">
        <f>SUM(M23/AE23)</f>
        <v>18126.760563380285</v>
      </c>
      <c r="Q23" s="86">
        <f>SUM(M23/L23)</f>
        <v>1.5506024096385542</v>
      </c>
      <c r="R23" s="85">
        <f t="shared" si="2"/>
        <v>4</v>
      </c>
      <c r="S23" s="85">
        <f t="shared" si="2"/>
        <v>-1</v>
      </c>
      <c r="T23" s="78"/>
      <c r="U23" s="51"/>
      <c r="V23" s="61"/>
      <c r="W23" s="76"/>
      <c r="X23" s="76"/>
      <c r="Y23" s="76"/>
      <c r="Z23" s="548" t="s">
        <v>140</v>
      </c>
      <c r="AA23" s="548"/>
      <c r="AB23" s="548"/>
      <c r="AC23" s="548"/>
      <c r="AD23" s="51"/>
      <c r="AE23" s="87">
        <v>7.0999999999999994E-2</v>
      </c>
      <c r="AF23" s="92">
        <v>826</v>
      </c>
      <c r="AG23" s="91">
        <v>1288</v>
      </c>
      <c r="AH23" s="91">
        <v>640</v>
      </c>
      <c r="AI23" s="90">
        <v>648</v>
      </c>
      <c r="AJ23" s="51"/>
    </row>
    <row r="24" spans="3:37" ht="11.1" customHeight="1">
      <c r="C24" s="76"/>
      <c r="D24" s="76"/>
      <c r="E24" s="76"/>
      <c r="F24" s="76"/>
      <c r="G24" s="548" t="s">
        <v>141</v>
      </c>
      <c r="H24" s="548"/>
      <c r="I24" s="548"/>
      <c r="J24" s="548"/>
      <c r="K24" s="82"/>
      <c r="L24" s="90">
        <v>1813</v>
      </c>
      <c r="M24" s="91">
        <v>3316</v>
      </c>
      <c r="N24" s="91">
        <v>1601</v>
      </c>
      <c r="O24" s="90">
        <v>1715</v>
      </c>
      <c r="P24" s="85">
        <f>SUM(M24/AE24)</f>
        <v>14417.391304347826</v>
      </c>
      <c r="Q24" s="86">
        <f>SUM(M24/L24)</f>
        <v>1.8290126861555434</v>
      </c>
      <c r="R24" s="85">
        <f t="shared" si="2"/>
        <v>34</v>
      </c>
      <c r="S24" s="85">
        <f t="shared" si="2"/>
        <v>27</v>
      </c>
      <c r="T24" s="78"/>
      <c r="U24" s="51"/>
      <c r="V24" s="61"/>
      <c r="W24" s="76"/>
      <c r="X24" s="76"/>
      <c r="Y24" s="76"/>
      <c r="Z24" s="548" t="s">
        <v>141</v>
      </c>
      <c r="AA24" s="548"/>
      <c r="AB24" s="548"/>
      <c r="AC24" s="548"/>
      <c r="AD24" s="51"/>
      <c r="AE24" s="87">
        <v>0.23</v>
      </c>
      <c r="AF24" s="92">
        <v>1779</v>
      </c>
      <c r="AG24" s="91">
        <v>3289</v>
      </c>
      <c r="AH24" s="91">
        <v>1593</v>
      </c>
      <c r="AI24" s="90">
        <v>1696</v>
      </c>
      <c r="AJ24" s="51"/>
    </row>
    <row r="25" spans="3:37" ht="11.1" customHeight="1">
      <c r="C25" s="76"/>
      <c r="D25" s="76"/>
      <c r="E25" s="76"/>
      <c r="F25" s="76"/>
      <c r="G25" s="548" t="s">
        <v>145</v>
      </c>
      <c r="H25" s="548"/>
      <c r="I25" s="548"/>
      <c r="J25" s="548"/>
      <c r="K25" s="82"/>
      <c r="L25" s="90">
        <v>926</v>
      </c>
      <c r="M25" s="91">
        <v>1778</v>
      </c>
      <c r="N25" s="91">
        <v>911</v>
      </c>
      <c r="O25" s="90">
        <v>867</v>
      </c>
      <c r="P25" s="85">
        <f>SUM(M25/AE25)</f>
        <v>10775.757575757576</v>
      </c>
      <c r="Q25" s="86">
        <f>SUM(M25/L25)</f>
        <v>1.920086393088553</v>
      </c>
      <c r="R25" s="85">
        <f t="shared" si="2"/>
        <v>26</v>
      </c>
      <c r="S25" s="85">
        <f t="shared" si="2"/>
        <v>16</v>
      </c>
      <c r="T25" s="78"/>
      <c r="U25" s="51"/>
      <c r="V25" s="61"/>
      <c r="W25" s="76"/>
      <c r="X25" s="76"/>
      <c r="Y25" s="76"/>
      <c r="Z25" s="548" t="s">
        <v>145</v>
      </c>
      <c r="AA25" s="548"/>
      <c r="AB25" s="548"/>
      <c r="AC25" s="548"/>
      <c r="AD25" s="51"/>
      <c r="AE25" s="87">
        <v>0.16500000000000001</v>
      </c>
      <c r="AF25" s="92">
        <v>900</v>
      </c>
      <c r="AG25" s="91">
        <v>1762</v>
      </c>
      <c r="AH25" s="91">
        <v>901</v>
      </c>
      <c r="AI25" s="90">
        <v>861</v>
      </c>
      <c r="AJ25" s="51"/>
    </row>
    <row r="26" spans="3:37" ht="6.2" customHeight="1">
      <c r="C26" s="76"/>
      <c r="D26" s="76"/>
      <c r="E26" s="76"/>
      <c r="F26" s="76"/>
      <c r="G26" s="76"/>
      <c r="H26" s="76"/>
      <c r="I26" s="76"/>
      <c r="J26" s="76"/>
      <c r="K26" s="82"/>
      <c r="L26" s="81"/>
      <c r="M26" s="81"/>
      <c r="N26" s="81"/>
      <c r="O26" s="68"/>
      <c r="P26" s="69"/>
      <c r="Q26" s="70"/>
      <c r="R26" s="69"/>
      <c r="S26" s="69"/>
      <c r="T26" s="78"/>
      <c r="U26" s="51"/>
      <c r="V26" s="61"/>
      <c r="W26" s="51"/>
      <c r="X26" s="51"/>
      <c r="Y26" s="51"/>
      <c r="Z26" s="51"/>
      <c r="AA26" s="51"/>
      <c r="AB26" s="51"/>
      <c r="AC26" s="51"/>
      <c r="AD26" s="51"/>
      <c r="AE26" s="87"/>
      <c r="AF26" s="75"/>
      <c r="AG26" s="81"/>
      <c r="AH26" s="81"/>
      <c r="AI26" s="68"/>
      <c r="AJ26" s="51"/>
    </row>
    <row r="27" spans="3:37" s="66" customFormat="1" ht="11.1" customHeight="1">
      <c r="C27" s="550" t="s">
        <v>146</v>
      </c>
      <c r="D27" s="550"/>
      <c r="E27" s="550"/>
      <c r="F27" s="550"/>
      <c r="G27" s="550"/>
      <c r="H27" s="550"/>
      <c r="I27" s="550"/>
      <c r="J27" s="550"/>
      <c r="K27" s="89"/>
      <c r="L27" s="81">
        <v>3898</v>
      </c>
      <c r="M27" s="81">
        <v>6063</v>
      </c>
      <c r="N27" s="81">
        <v>2918</v>
      </c>
      <c r="O27" s="81">
        <v>3145</v>
      </c>
      <c r="P27" s="69">
        <f>SUM(M27/AE27)</f>
        <v>19370.607028753995</v>
      </c>
      <c r="Q27" s="70">
        <f>SUM(M27/L27)</f>
        <v>1.5554130323242688</v>
      </c>
      <c r="R27" s="69">
        <f t="shared" ref="R27:S29" si="3">SUM(L27-AF27)</f>
        <v>52</v>
      </c>
      <c r="S27" s="69">
        <f t="shared" si="3"/>
        <v>85</v>
      </c>
      <c r="T27" s="71"/>
      <c r="U27" s="72"/>
      <c r="V27" s="73"/>
      <c r="W27" s="550" t="s">
        <v>146</v>
      </c>
      <c r="X27" s="550"/>
      <c r="Y27" s="550"/>
      <c r="Z27" s="550"/>
      <c r="AA27" s="550"/>
      <c r="AB27" s="550"/>
      <c r="AC27" s="550"/>
      <c r="AD27" s="72"/>
      <c r="AE27" s="74">
        <v>0.313</v>
      </c>
      <c r="AF27" s="75">
        <v>3846</v>
      </c>
      <c r="AG27" s="81">
        <v>5978</v>
      </c>
      <c r="AH27" s="81">
        <v>2863</v>
      </c>
      <c r="AI27" s="81">
        <v>3115</v>
      </c>
      <c r="AJ27" s="72"/>
    </row>
    <row r="28" spans="3:37" ht="11.1" customHeight="1">
      <c r="C28" s="76"/>
      <c r="D28" s="76"/>
      <c r="E28" s="76"/>
      <c r="F28" s="76"/>
      <c r="G28" s="548" t="s">
        <v>140</v>
      </c>
      <c r="H28" s="548"/>
      <c r="I28" s="548"/>
      <c r="J28" s="548"/>
      <c r="K28" s="82"/>
      <c r="L28" s="90">
        <v>1384</v>
      </c>
      <c r="M28" s="91">
        <v>2172</v>
      </c>
      <c r="N28" s="91">
        <v>1091</v>
      </c>
      <c r="O28" s="90">
        <v>1081</v>
      </c>
      <c r="P28" s="85">
        <f>SUM(M28/AE28)</f>
        <v>12411.428571428572</v>
      </c>
      <c r="Q28" s="86">
        <f>SUM(M28/L28)</f>
        <v>1.5693641618497109</v>
      </c>
      <c r="R28" s="85">
        <f t="shared" si="3"/>
        <v>50</v>
      </c>
      <c r="S28" s="85">
        <f t="shared" si="3"/>
        <v>79</v>
      </c>
      <c r="T28" s="78"/>
      <c r="U28" s="51"/>
      <c r="V28" s="61"/>
      <c r="W28" s="76"/>
      <c r="X28" s="76"/>
      <c r="Y28" s="76"/>
      <c r="Z28" s="548" t="s">
        <v>140</v>
      </c>
      <c r="AA28" s="548"/>
      <c r="AB28" s="548"/>
      <c r="AC28" s="548"/>
      <c r="AD28" s="51"/>
      <c r="AE28" s="87">
        <v>0.17499999999999999</v>
      </c>
      <c r="AF28" s="92">
        <v>1334</v>
      </c>
      <c r="AG28" s="91">
        <v>2093</v>
      </c>
      <c r="AH28" s="91">
        <v>1055</v>
      </c>
      <c r="AI28" s="90">
        <v>1038</v>
      </c>
      <c r="AJ28" s="51"/>
    </row>
    <row r="29" spans="3:37" ht="11.1" customHeight="1">
      <c r="C29" s="76"/>
      <c r="D29" s="76"/>
      <c r="E29" s="76"/>
      <c r="F29" s="76"/>
      <c r="G29" s="548" t="s">
        <v>141</v>
      </c>
      <c r="H29" s="548"/>
      <c r="I29" s="548"/>
      <c r="J29" s="548"/>
      <c r="K29" s="82"/>
      <c r="L29" s="90">
        <v>2514</v>
      </c>
      <c r="M29" s="91">
        <v>3891</v>
      </c>
      <c r="N29" s="91">
        <v>1827</v>
      </c>
      <c r="O29" s="90">
        <v>2064</v>
      </c>
      <c r="P29" s="85">
        <f>SUM(M29/AE29)</f>
        <v>28195.65217391304</v>
      </c>
      <c r="Q29" s="86">
        <f>SUM(M29/L29)</f>
        <v>1.5477326968973748</v>
      </c>
      <c r="R29" s="85">
        <f t="shared" si="3"/>
        <v>2</v>
      </c>
      <c r="S29" s="85">
        <f t="shared" si="3"/>
        <v>6</v>
      </c>
      <c r="T29" s="78"/>
      <c r="U29" s="51"/>
      <c r="V29" s="61"/>
      <c r="W29" s="76"/>
      <c r="X29" s="76"/>
      <c r="Y29" s="76"/>
      <c r="Z29" s="548" t="s">
        <v>141</v>
      </c>
      <c r="AA29" s="548"/>
      <c r="AB29" s="548"/>
      <c r="AC29" s="548"/>
      <c r="AD29" s="51"/>
      <c r="AE29" s="87">
        <v>0.13800000000000001</v>
      </c>
      <c r="AF29" s="92">
        <v>2512</v>
      </c>
      <c r="AG29" s="91">
        <v>3885</v>
      </c>
      <c r="AH29" s="91">
        <v>1808</v>
      </c>
      <c r="AI29" s="90">
        <v>2077</v>
      </c>
      <c r="AJ29" s="51"/>
    </row>
    <row r="30" spans="3:37" ht="6.2" customHeight="1">
      <c r="C30" s="76"/>
      <c r="D30" s="76"/>
      <c r="E30" s="76"/>
      <c r="F30" s="76"/>
      <c r="G30" s="76"/>
      <c r="H30" s="76"/>
      <c r="I30" s="76"/>
      <c r="J30" s="76"/>
      <c r="K30" s="82"/>
      <c r="L30" s="81"/>
      <c r="M30" s="81"/>
      <c r="N30" s="81"/>
      <c r="O30" s="68"/>
      <c r="P30" s="69"/>
      <c r="Q30" s="70"/>
      <c r="R30" s="69"/>
      <c r="S30" s="69"/>
      <c r="T30" s="78"/>
      <c r="U30" s="51"/>
      <c r="V30" s="61"/>
      <c r="W30" s="51"/>
      <c r="X30" s="51"/>
      <c r="Y30" s="51"/>
      <c r="Z30" s="51"/>
      <c r="AA30" s="51"/>
      <c r="AB30" s="51"/>
      <c r="AC30" s="51"/>
      <c r="AD30" s="51"/>
      <c r="AE30" s="87"/>
      <c r="AF30" s="75"/>
      <c r="AG30" s="81"/>
      <c r="AH30" s="81"/>
      <c r="AI30" s="68"/>
      <c r="AJ30" s="51"/>
    </row>
    <row r="31" spans="3:37" s="66" customFormat="1" ht="11.1" customHeight="1">
      <c r="C31" s="550" t="s">
        <v>147</v>
      </c>
      <c r="D31" s="550"/>
      <c r="E31" s="550"/>
      <c r="F31" s="550"/>
      <c r="G31" s="550"/>
      <c r="H31" s="550"/>
      <c r="I31" s="550"/>
      <c r="J31" s="550"/>
      <c r="K31" s="89"/>
      <c r="L31" s="81">
        <v>5350</v>
      </c>
      <c r="M31" s="81">
        <v>9915</v>
      </c>
      <c r="N31" s="81">
        <v>5054</v>
      </c>
      <c r="O31" s="81">
        <v>4861</v>
      </c>
      <c r="P31" s="69">
        <f>SUM(M31/AE31)</f>
        <v>18361.111111111109</v>
      </c>
      <c r="Q31" s="70">
        <f>SUM(M31/L31)</f>
        <v>1.8532710280373832</v>
      </c>
      <c r="R31" s="69">
        <f t="shared" ref="R31:S35" si="4">SUM(L31-AF31)</f>
        <v>71</v>
      </c>
      <c r="S31" s="69">
        <f t="shared" si="4"/>
        <v>96</v>
      </c>
      <c r="T31" s="71"/>
      <c r="U31" s="72"/>
      <c r="V31" s="73"/>
      <c r="W31" s="550" t="s">
        <v>147</v>
      </c>
      <c r="X31" s="550"/>
      <c r="Y31" s="550"/>
      <c r="Z31" s="550"/>
      <c r="AA31" s="550"/>
      <c r="AB31" s="550"/>
      <c r="AC31" s="550"/>
      <c r="AD31" s="72"/>
      <c r="AE31" s="74">
        <v>0.54</v>
      </c>
      <c r="AF31" s="75">
        <v>5279</v>
      </c>
      <c r="AG31" s="81">
        <v>9819</v>
      </c>
      <c r="AH31" s="81">
        <v>4976</v>
      </c>
      <c r="AI31" s="81">
        <v>4843</v>
      </c>
      <c r="AJ31" s="72"/>
    </row>
    <row r="32" spans="3:37" ht="11.1" customHeight="1">
      <c r="C32" s="76"/>
      <c r="D32" s="76"/>
      <c r="E32" s="76"/>
      <c r="F32" s="76"/>
      <c r="G32" s="548" t="s">
        <v>140</v>
      </c>
      <c r="H32" s="548"/>
      <c r="I32" s="548"/>
      <c r="J32" s="548"/>
      <c r="K32" s="82"/>
      <c r="L32" s="90">
        <v>1268</v>
      </c>
      <c r="M32" s="91">
        <v>2457</v>
      </c>
      <c r="N32" s="91">
        <v>1267</v>
      </c>
      <c r="O32" s="90">
        <v>1190</v>
      </c>
      <c r="P32" s="85">
        <f>SUM(M32/AE32)</f>
        <v>18200</v>
      </c>
      <c r="Q32" s="86">
        <f>SUM(M32/L32)</f>
        <v>1.9376971608832807</v>
      </c>
      <c r="R32" s="85">
        <f t="shared" si="4"/>
        <v>-2</v>
      </c>
      <c r="S32" s="85">
        <f t="shared" si="4"/>
        <v>4</v>
      </c>
      <c r="T32" s="78"/>
      <c r="U32" s="51"/>
      <c r="V32" s="61"/>
      <c r="W32" s="76"/>
      <c r="X32" s="76"/>
      <c r="Y32" s="76"/>
      <c r="Z32" s="548" t="s">
        <v>140</v>
      </c>
      <c r="AA32" s="548"/>
      <c r="AB32" s="548"/>
      <c r="AC32" s="548"/>
      <c r="AD32" s="51"/>
      <c r="AE32" s="87">
        <v>0.13500000000000001</v>
      </c>
      <c r="AF32" s="92">
        <v>1270</v>
      </c>
      <c r="AG32" s="91">
        <v>2453</v>
      </c>
      <c r="AH32" s="91">
        <v>1245</v>
      </c>
      <c r="AI32" s="90">
        <v>1208</v>
      </c>
      <c r="AJ32" s="51"/>
    </row>
    <row r="33" spans="3:36" ht="11.1" customHeight="1">
      <c r="C33" s="76"/>
      <c r="D33" s="76"/>
      <c r="E33" s="76"/>
      <c r="F33" s="76"/>
      <c r="G33" s="548" t="s">
        <v>141</v>
      </c>
      <c r="H33" s="548"/>
      <c r="I33" s="548"/>
      <c r="J33" s="548"/>
      <c r="K33" s="82"/>
      <c r="L33" s="90">
        <v>1769</v>
      </c>
      <c r="M33" s="91">
        <v>3122</v>
      </c>
      <c r="N33" s="91">
        <v>1629</v>
      </c>
      <c r="O33" s="90">
        <v>1493</v>
      </c>
      <c r="P33" s="85">
        <f>SUM(M33/AE33)</f>
        <v>20141.93548387097</v>
      </c>
      <c r="Q33" s="86">
        <f>SUM(M33/L33)</f>
        <v>1.7648388920293951</v>
      </c>
      <c r="R33" s="85">
        <f t="shared" si="4"/>
        <v>34</v>
      </c>
      <c r="S33" s="85">
        <f t="shared" si="4"/>
        <v>50</v>
      </c>
      <c r="T33" s="78"/>
      <c r="U33" s="51"/>
      <c r="V33" s="61"/>
      <c r="W33" s="76"/>
      <c r="X33" s="76"/>
      <c r="Y33" s="76"/>
      <c r="Z33" s="548" t="s">
        <v>141</v>
      </c>
      <c r="AA33" s="548"/>
      <c r="AB33" s="548"/>
      <c r="AC33" s="548"/>
      <c r="AD33" s="51"/>
      <c r="AE33" s="87">
        <v>0.155</v>
      </c>
      <c r="AF33" s="92">
        <v>1735</v>
      </c>
      <c r="AG33" s="91">
        <v>3072</v>
      </c>
      <c r="AH33" s="91">
        <v>1594</v>
      </c>
      <c r="AI33" s="90">
        <v>1478</v>
      </c>
      <c r="AJ33" s="51"/>
    </row>
    <row r="34" spans="3:36" ht="11.1" customHeight="1">
      <c r="C34" s="76"/>
      <c r="D34" s="76"/>
      <c r="E34" s="76"/>
      <c r="F34" s="76"/>
      <c r="G34" s="548" t="s">
        <v>145</v>
      </c>
      <c r="H34" s="548"/>
      <c r="I34" s="548"/>
      <c r="J34" s="548"/>
      <c r="K34" s="82"/>
      <c r="L34" s="90">
        <v>1620</v>
      </c>
      <c r="M34" s="91">
        <v>2882</v>
      </c>
      <c r="N34" s="91">
        <v>1441</v>
      </c>
      <c r="O34" s="90">
        <v>1441</v>
      </c>
      <c r="P34" s="85">
        <f>SUM(M34/AE34)</f>
        <v>19605.442176870751</v>
      </c>
      <c r="Q34" s="86">
        <f>SUM(M34/L34)</f>
        <v>1.7790123456790123</v>
      </c>
      <c r="R34" s="85">
        <f t="shared" si="4"/>
        <v>28</v>
      </c>
      <c r="S34" s="85">
        <f t="shared" si="4"/>
        <v>36</v>
      </c>
      <c r="T34" s="78"/>
      <c r="U34" s="51"/>
      <c r="V34" s="61"/>
      <c r="W34" s="76"/>
      <c r="X34" s="76"/>
      <c r="Y34" s="76"/>
      <c r="Z34" s="548" t="s">
        <v>145</v>
      </c>
      <c r="AA34" s="548"/>
      <c r="AB34" s="548"/>
      <c r="AC34" s="548"/>
      <c r="AD34" s="51"/>
      <c r="AE34" s="87">
        <v>0.14699999999999999</v>
      </c>
      <c r="AF34" s="92">
        <v>1592</v>
      </c>
      <c r="AG34" s="91">
        <v>2846</v>
      </c>
      <c r="AH34" s="91">
        <v>1429</v>
      </c>
      <c r="AI34" s="90">
        <v>1417</v>
      </c>
      <c r="AJ34" s="51"/>
    </row>
    <row r="35" spans="3:36" ht="11.1" customHeight="1">
      <c r="C35" s="76"/>
      <c r="D35" s="76"/>
      <c r="E35" s="76"/>
      <c r="F35" s="76"/>
      <c r="G35" s="548" t="s">
        <v>148</v>
      </c>
      <c r="H35" s="548"/>
      <c r="I35" s="548"/>
      <c r="J35" s="548"/>
      <c r="K35" s="82"/>
      <c r="L35" s="90">
        <v>693</v>
      </c>
      <c r="M35" s="91">
        <v>1454</v>
      </c>
      <c r="N35" s="91">
        <v>717</v>
      </c>
      <c r="O35" s="90">
        <v>737</v>
      </c>
      <c r="P35" s="85">
        <f>SUM(M35/AE35)</f>
        <v>14116.504854368934</v>
      </c>
      <c r="Q35" s="86">
        <f>SUM(M35/L35)</f>
        <v>2.0981240981240981</v>
      </c>
      <c r="R35" s="85">
        <f t="shared" si="4"/>
        <v>11</v>
      </c>
      <c r="S35" s="85">
        <f t="shared" si="4"/>
        <v>6</v>
      </c>
      <c r="T35" s="78"/>
      <c r="U35" s="51"/>
      <c r="V35" s="61"/>
      <c r="W35" s="76"/>
      <c r="X35" s="76"/>
      <c r="Y35" s="76"/>
      <c r="Z35" s="548" t="s">
        <v>148</v>
      </c>
      <c r="AA35" s="548"/>
      <c r="AB35" s="548"/>
      <c r="AC35" s="548"/>
      <c r="AD35" s="51"/>
      <c r="AE35" s="87">
        <v>0.10299999999999999</v>
      </c>
      <c r="AF35" s="92">
        <v>682</v>
      </c>
      <c r="AG35" s="91">
        <v>1448</v>
      </c>
      <c r="AH35" s="91">
        <v>708</v>
      </c>
      <c r="AI35" s="90">
        <v>740</v>
      </c>
      <c r="AJ35" s="51"/>
    </row>
    <row r="36" spans="3:36" ht="6.2" customHeight="1">
      <c r="C36" s="76"/>
      <c r="D36" s="76"/>
      <c r="E36" s="76"/>
      <c r="F36" s="76"/>
      <c r="G36" s="76"/>
      <c r="H36" s="76"/>
      <c r="I36" s="76"/>
      <c r="J36" s="76"/>
      <c r="K36" s="82"/>
      <c r="L36" s="81"/>
      <c r="M36" s="81"/>
      <c r="N36" s="81"/>
      <c r="O36" s="68"/>
      <c r="P36" s="69"/>
      <c r="Q36" s="70"/>
      <c r="R36" s="69"/>
      <c r="S36" s="69"/>
      <c r="T36" s="78"/>
      <c r="U36" s="51"/>
      <c r="V36" s="61"/>
      <c r="W36" s="51"/>
      <c r="X36" s="51"/>
      <c r="Y36" s="51"/>
      <c r="Z36" s="51"/>
      <c r="AA36" s="51"/>
      <c r="AB36" s="51"/>
      <c r="AC36" s="51"/>
      <c r="AD36" s="51"/>
      <c r="AE36" s="87"/>
      <c r="AF36" s="75"/>
      <c r="AG36" s="81"/>
      <c r="AH36" s="81"/>
      <c r="AI36" s="68"/>
      <c r="AJ36" s="51"/>
    </row>
    <row r="37" spans="3:36" s="66" customFormat="1" ht="11.1" customHeight="1">
      <c r="C37" s="550" t="s">
        <v>149</v>
      </c>
      <c r="D37" s="550"/>
      <c r="E37" s="550"/>
      <c r="F37" s="550"/>
      <c r="G37" s="550"/>
      <c r="H37" s="550"/>
      <c r="I37" s="550"/>
      <c r="J37" s="550"/>
      <c r="K37" s="89"/>
      <c r="L37" s="81">
        <v>4041</v>
      </c>
      <c r="M37" s="81">
        <v>8144</v>
      </c>
      <c r="N37" s="81">
        <v>4119</v>
      </c>
      <c r="O37" s="81">
        <v>4025</v>
      </c>
      <c r="P37" s="69">
        <f>SUM(M37/AE37)</f>
        <v>17742.919389978211</v>
      </c>
      <c r="Q37" s="70">
        <f>SUM(M37/L37)</f>
        <v>2.0153427369463004</v>
      </c>
      <c r="R37" s="69">
        <f t="shared" ref="R37:S40" si="5">SUM(L37-AF37)</f>
        <v>57</v>
      </c>
      <c r="S37" s="69">
        <f t="shared" si="5"/>
        <v>54</v>
      </c>
      <c r="T37" s="71"/>
      <c r="U37" s="72"/>
      <c r="V37" s="73"/>
      <c r="W37" s="550" t="s">
        <v>149</v>
      </c>
      <c r="X37" s="550"/>
      <c r="Y37" s="550"/>
      <c r="Z37" s="550"/>
      <c r="AA37" s="550"/>
      <c r="AB37" s="550"/>
      <c r="AC37" s="550"/>
      <c r="AD37" s="72"/>
      <c r="AE37" s="74">
        <v>0.45900000000000002</v>
      </c>
      <c r="AF37" s="75">
        <v>3984</v>
      </c>
      <c r="AG37" s="81">
        <v>8090</v>
      </c>
      <c r="AH37" s="81">
        <v>4070</v>
      </c>
      <c r="AI37" s="81">
        <v>4020</v>
      </c>
      <c r="AJ37" s="72"/>
    </row>
    <row r="38" spans="3:36" ht="11.1" customHeight="1">
      <c r="C38" s="76"/>
      <c r="D38" s="76"/>
      <c r="E38" s="76"/>
      <c r="F38" s="76"/>
      <c r="G38" s="548" t="s">
        <v>140</v>
      </c>
      <c r="H38" s="548"/>
      <c r="I38" s="548"/>
      <c r="J38" s="548"/>
      <c r="K38" s="82"/>
      <c r="L38" s="90">
        <v>1135</v>
      </c>
      <c r="M38" s="91">
        <v>2344</v>
      </c>
      <c r="N38" s="91">
        <v>1174</v>
      </c>
      <c r="O38" s="90">
        <v>1170</v>
      </c>
      <c r="P38" s="85">
        <f>SUM(M38/AE38)</f>
        <v>21504.587155963301</v>
      </c>
      <c r="Q38" s="86">
        <f>SUM(M38/L38)</f>
        <v>2.0651982378854625</v>
      </c>
      <c r="R38" s="85">
        <f t="shared" si="5"/>
        <v>10</v>
      </c>
      <c r="S38" s="85">
        <f t="shared" si="5"/>
        <v>9</v>
      </c>
      <c r="T38" s="78"/>
      <c r="U38" s="51"/>
      <c r="V38" s="61"/>
      <c r="W38" s="76"/>
      <c r="X38" s="76"/>
      <c r="Y38" s="76"/>
      <c r="Z38" s="548" t="s">
        <v>140</v>
      </c>
      <c r="AA38" s="548"/>
      <c r="AB38" s="548"/>
      <c r="AC38" s="548"/>
      <c r="AD38" s="51"/>
      <c r="AE38" s="87">
        <v>0.109</v>
      </c>
      <c r="AF38" s="92">
        <v>1125</v>
      </c>
      <c r="AG38" s="91">
        <v>2335</v>
      </c>
      <c r="AH38" s="91">
        <v>1164</v>
      </c>
      <c r="AI38" s="90">
        <v>1171</v>
      </c>
      <c r="AJ38" s="51"/>
    </row>
    <row r="39" spans="3:36" ht="11.1" customHeight="1">
      <c r="C39" s="76"/>
      <c r="D39" s="76"/>
      <c r="E39" s="76"/>
      <c r="F39" s="76"/>
      <c r="G39" s="548" t="s">
        <v>141</v>
      </c>
      <c r="H39" s="548"/>
      <c r="I39" s="548"/>
      <c r="J39" s="548"/>
      <c r="K39" s="82"/>
      <c r="L39" s="90">
        <v>1044</v>
      </c>
      <c r="M39" s="91">
        <v>1965</v>
      </c>
      <c r="N39" s="91">
        <v>977</v>
      </c>
      <c r="O39" s="90">
        <v>988</v>
      </c>
      <c r="P39" s="85">
        <f>SUM(M39/AE39)</f>
        <v>12677.41935483871</v>
      </c>
      <c r="Q39" s="86">
        <f>SUM(M39/L39)</f>
        <v>1.882183908045977</v>
      </c>
      <c r="R39" s="85">
        <f t="shared" si="5"/>
        <v>40</v>
      </c>
      <c r="S39" s="85">
        <f t="shared" si="5"/>
        <v>71</v>
      </c>
      <c r="T39" s="78"/>
      <c r="U39" s="51"/>
      <c r="V39" s="61"/>
      <c r="W39" s="76"/>
      <c r="X39" s="76"/>
      <c r="Y39" s="76"/>
      <c r="Z39" s="548" t="s">
        <v>141</v>
      </c>
      <c r="AA39" s="548"/>
      <c r="AB39" s="548"/>
      <c r="AC39" s="548"/>
      <c r="AD39" s="51"/>
      <c r="AE39" s="87">
        <v>0.155</v>
      </c>
      <c r="AF39" s="92">
        <v>1004</v>
      </c>
      <c r="AG39" s="91">
        <v>1894</v>
      </c>
      <c r="AH39" s="91">
        <v>934</v>
      </c>
      <c r="AI39" s="90">
        <v>960</v>
      </c>
      <c r="AJ39" s="51"/>
    </row>
    <row r="40" spans="3:36" ht="11.1" customHeight="1">
      <c r="C40" s="76"/>
      <c r="D40" s="76"/>
      <c r="E40" s="76"/>
      <c r="F40" s="76"/>
      <c r="G40" s="548" t="s">
        <v>145</v>
      </c>
      <c r="H40" s="548"/>
      <c r="I40" s="548"/>
      <c r="J40" s="548"/>
      <c r="K40" s="82"/>
      <c r="L40" s="90">
        <v>1862</v>
      </c>
      <c r="M40" s="91">
        <v>3835</v>
      </c>
      <c r="N40" s="91">
        <v>1968</v>
      </c>
      <c r="O40" s="90">
        <v>1867</v>
      </c>
      <c r="P40" s="85">
        <f>SUM(M40/AE40)</f>
        <v>19666.666666666664</v>
      </c>
      <c r="Q40" s="86">
        <f>SUM(M40/L40)</f>
        <v>2.0596133190118153</v>
      </c>
      <c r="R40" s="85">
        <f t="shared" si="5"/>
        <v>7</v>
      </c>
      <c r="S40" s="85">
        <f t="shared" si="5"/>
        <v>-26</v>
      </c>
      <c r="T40" s="78"/>
      <c r="U40" s="51"/>
      <c r="V40" s="61"/>
      <c r="W40" s="76"/>
      <c r="X40" s="76"/>
      <c r="Y40" s="76"/>
      <c r="Z40" s="548" t="s">
        <v>145</v>
      </c>
      <c r="AA40" s="548"/>
      <c r="AB40" s="548"/>
      <c r="AC40" s="548"/>
      <c r="AD40" s="51"/>
      <c r="AE40" s="87">
        <v>0.19500000000000001</v>
      </c>
      <c r="AF40" s="92">
        <v>1855</v>
      </c>
      <c r="AG40" s="91">
        <v>3861</v>
      </c>
      <c r="AH40" s="91">
        <v>1972</v>
      </c>
      <c r="AI40" s="90">
        <v>1889</v>
      </c>
      <c r="AJ40" s="51"/>
    </row>
    <row r="41" spans="3:36" ht="6.2" customHeight="1">
      <c r="C41" s="76"/>
      <c r="D41" s="76"/>
      <c r="E41" s="76"/>
      <c r="F41" s="76"/>
      <c r="G41" s="76"/>
      <c r="H41" s="76"/>
      <c r="I41" s="76"/>
      <c r="J41" s="76"/>
      <c r="K41" s="82"/>
      <c r="L41" s="81"/>
      <c r="M41" s="81"/>
      <c r="N41" s="81"/>
      <c r="O41" s="68"/>
      <c r="P41" s="69"/>
      <c r="Q41" s="70"/>
      <c r="R41" s="69"/>
      <c r="S41" s="69"/>
      <c r="T41" s="78"/>
      <c r="U41" s="51"/>
      <c r="V41" s="61"/>
      <c r="W41" s="51"/>
      <c r="X41" s="51"/>
      <c r="Y41" s="51"/>
      <c r="Z41" s="51"/>
      <c r="AA41" s="51"/>
      <c r="AB41" s="51"/>
      <c r="AC41" s="51"/>
      <c r="AD41" s="51"/>
      <c r="AE41" s="87"/>
      <c r="AF41" s="75"/>
      <c r="AG41" s="81"/>
      <c r="AH41" s="81"/>
      <c r="AI41" s="68"/>
      <c r="AJ41" s="51"/>
    </row>
    <row r="42" spans="3:36" s="66" customFormat="1" ht="10.5" customHeight="1">
      <c r="C42" s="550" t="s">
        <v>150</v>
      </c>
      <c r="D42" s="550"/>
      <c r="E42" s="550"/>
      <c r="F42" s="550"/>
      <c r="G42" s="550"/>
      <c r="H42" s="550"/>
      <c r="I42" s="550"/>
      <c r="J42" s="550"/>
      <c r="K42" s="89"/>
      <c r="L42" s="81">
        <v>10774</v>
      </c>
      <c r="M42" s="81">
        <v>17774</v>
      </c>
      <c r="N42" s="81">
        <v>8673</v>
      </c>
      <c r="O42" s="81">
        <v>9101</v>
      </c>
      <c r="P42" s="69">
        <f t="shared" ref="P42:P48" si="6">SUM(M42/AE42)</f>
        <v>21808.588957055214</v>
      </c>
      <c r="Q42" s="70">
        <f t="shared" ref="Q42:Q48" si="7">SUM(M42/L42)</f>
        <v>1.6497122702803044</v>
      </c>
      <c r="R42" s="69">
        <f t="shared" ref="R42:R48" si="8">SUM(L42-AF42)</f>
        <v>243</v>
      </c>
      <c r="S42" s="69">
        <f t="shared" ref="S42:S48" si="9">SUM(M42-AG42)</f>
        <v>275</v>
      </c>
      <c r="T42" s="71"/>
      <c r="U42" s="72"/>
      <c r="V42" s="73"/>
      <c r="W42" s="550" t="s">
        <v>150</v>
      </c>
      <c r="X42" s="550"/>
      <c r="Y42" s="550"/>
      <c r="Z42" s="550"/>
      <c r="AA42" s="550"/>
      <c r="AB42" s="550"/>
      <c r="AC42" s="550"/>
      <c r="AD42" s="72"/>
      <c r="AE42" s="74">
        <v>0.81500000000000006</v>
      </c>
      <c r="AF42" s="75">
        <v>10531</v>
      </c>
      <c r="AG42" s="81">
        <v>17499</v>
      </c>
      <c r="AH42" s="81">
        <v>8536</v>
      </c>
      <c r="AI42" s="81">
        <v>8963</v>
      </c>
      <c r="AJ42" s="72"/>
    </row>
    <row r="43" spans="3:36" ht="11.1" customHeight="1">
      <c r="C43" s="76"/>
      <c r="D43" s="76"/>
      <c r="E43" s="76"/>
      <c r="F43" s="76"/>
      <c r="G43" s="548" t="s">
        <v>140</v>
      </c>
      <c r="H43" s="548"/>
      <c r="I43" s="548"/>
      <c r="J43" s="548"/>
      <c r="K43" s="82"/>
      <c r="L43" s="90">
        <v>1407</v>
      </c>
      <c r="M43" s="91">
        <v>2345</v>
      </c>
      <c r="N43" s="91">
        <v>1095</v>
      </c>
      <c r="O43" s="90">
        <v>1250</v>
      </c>
      <c r="P43" s="85">
        <f t="shared" si="6"/>
        <v>19380.165289256198</v>
      </c>
      <c r="Q43" s="86">
        <f t="shared" si="7"/>
        <v>1.6666666666666667</v>
      </c>
      <c r="R43" s="85">
        <f t="shared" si="8"/>
        <v>25</v>
      </c>
      <c r="S43" s="85">
        <f t="shared" si="9"/>
        <v>19</v>
      </c>
      <c r="T43" s="78"/>
      <c r="U43" s="51"/>
      <c r="V43" s="61"/>
      <c r="W43" s="76"/>
      <c r="X43" s="76"/>
      <c r="Y43" s="76"/>
      <c r="Z43" s="548" t="s">
        <v>140</v>
      </c>
      <c r="AA43" s="548"/>
      <c r="AB43" s="548"/>
      <c r="AC43" s="548"/>
      <c r="AD43" s="51"/>
      <c r="AE43" s="87">
        <v>0.121</v>
      </c>
      <c r="AF43" s="92">
        <v>1382</v>
      </c>
      <c r="AG43" s="91">
        <v>2326</v>
      </c>
      <c r="AH43" s="91">
        <v>1094</v>
      </c>
      <c r="AI43" s="90">
        <v>1232</v>
      </c>
      <c r="AJ43" s="51"/>
    </row>
    <row r="44" spans="3:36" ht="11.1" customHeight="1">
      <c r="C44" s="76"/>
      <c r="D44" s="76"/>
      <c r="E44" s="76"/>
      <c r="F44" s="76"/>
      <c r="G44" s="548" t="s">
        <v>141</v>
      </c>
      <c r="H44" s="548"/>
      <c r="I44" s="548"/>
      <c r="J44" s="548"/>
      <c r="K44" s="82"/>
      <c r="L44" s="90">
        <v>1377</v>
      </c>
      <c r="M44" s="91">
        <v>2324</v>
      </c>
      <c r="N44" s="91">
        <v>1121</v>
      </c>
      <c r="O44" s="90">
        <v>1203</v>
      </c>
      <c r="P44" s="85">
        <f t="shared" si="6"/>
        <v>19366.666666666668</v>
      </c>
      <c r="Q44" s="86">
        <f t="shared" si="7"/>
        <v>1.6877269426289034</v>
      </c>
      <c r="R44" s="85">
        <f t="shared" si="8"/>
        <v>86</v>
      </c>
      <c r="S44" s="85">
        <f t="shared" si="9"/>
        <v>175</v>
      </c>
      <c r="T44" s="78"/>
      <c r="U44" s="51"/>
      <c r="V44" s="61"/>
      <c r="W44" s="76"/>
      <c r="X44" s="76"/>
      <c r="Y44" s="76"/>
      <c r="Z44" s="548" t="s">
        <v>141</v>
      </c>
      <c r="AA44" s="548"/>
      <c r="AB44" s="548"/>
      <c r="AC44" s="548"/>
      <c r="AD44" s="51"/>
      <c r="AE44" s="87">
        <v>0.12</v>
      </c>
      <c r="AF44" s="92">
        <v>1291</v>
      </c>
      <c r="AG44" s="91">
        <v>2149</v>
      </c>
      <c r="AH44" s="91">
        <v>1036</v>
      </c>
      <c r="AI44" s="90">
        <v>1113</v>
      </c>
      <c r="AJ44" s="51"/>
    </row>
    <row r="45" spans="3:36" ht="11.1" customHeight="1">
      <c r="C45" s="76"/>
      <c r="D45" s="76"/>
      <c r="E45" s="76"/>
      <c r="F45" s="76"/>
      <c r="G45" s="548" t="s">
        <v>145</v>
      </c>
      <c r="H45" s="548"/>
      <c r="I45" s="548"/>
      <c r="J45" s="548"/>
      <c r="K45" s="82"/>
      <c r="L45" s="90">
        <v>1881</v>
      </c>
      <c r="M45" s="91">
        <v>2946</v>
      </c>
      <c r="N45" s="91">
        <v>1501</v>
      </c>
      <c r="O45" s="90">
        <v>1445</v>
      </c>
      <c r="P45" s="85">
        <f t="shared" si="6"/>
        <v>18884.615384615383</v>
      </c>
      <c r="Q45" s="86">
        <f t="shared" si="7"/>
        <v>1.5661881977671452</v>
      </c>
      <c r="R45" s="85">
        <f t="shared" si="8"/>
        <v>122</v>
      </c>
      <c r="S45" s="85">
        <f t="shared" si="9"/>
        <v>125</v>
      </c>
      <c r="T45" s="78"/>
      <c r="U45" s="51"/>
      <c r="V45" s="61"/>
      <c r="W45" s="76"/>
      <c r="X45" s="76"/>
      <c r="Y45" s="76"/>
      <c r="Z45" s="548" t="s">
        <v>145</v>
      </c>
      <c r="AA45" s="548"/>
      <c r="AB45" s="548"/>
      <c r="AC45" s="548"/>
      <c r="AD45" s="51"/>
      <c r="AE45" s="87">
        <v>0.156</v>
      </c>
      <c r="AF45" s="92">
        <v>1759</v>
      </c>
      <c r="AG45" s="91">
        <v>2821</v>
      </c>
      <c r="AH45" s="91">
        <v>1432</v>
      </c>
      <c r="AI45" s="90">
        <v>1389</v>
      </c>
      <c r="AJ45" s="51"/>
    </row>
    <row r="46" spans="3:36" ht="11.1" customHeight="1">
      <c r="C46" s="76"/>
      <c r="D46" s="76"/>
      <c r="E46" s="76"/>
      <c r="F46" s="76"/>
      <c r="G46" s="548" t="s">
        <v>148</v>
      </c>
      <c r="H46" s="548"/>
      <c r="I46" s="548"/>
      <c r="J46" s="548"/>
      <c r="K46" s="82"/>
      <c r="L46" s="90">
        <v>2227</v>
      </c>
      <c r="M46" s="91">
        <v>3631</v>
      </c>
      <c r="N46" s="91">
        <v>1807</v>
      </c>
      <c r="O46" s="90">
        <v>1824</v>
      </c>
      <c r="P46" s="85">
        <f t="shared" si="6"/>
        <v>23577.922077922078</v>
      </c>
      <c r="Q46" s="86">
        <f t="shared" si="7"/>
        <v>1.6304445442299058</v>
      </c>
      <c r="R46" s="85">
        <f t="shared" si="8"/>
        <v>31</v>
      </c>
      <c r="S46" s="85">
        <f t="shared" si="9"/>
        <v>13</v>
      </c>
      <c r="T46" s="78"/>
      <c r="U46" s="51"/>
      <c r="V46" s="61"/>
      <c r="W46" s="76"/>
      <c r="X46" s="76"/>
      <c r="Y46" s="76"/>
      <c r="Z46" s="548" t="s">
        <v>148</v>
      </c>
      <c r="AA46" s="548"/>
      <c r="AB46" s="548"/>
      <c r="AC46" s="548"/>
      <c r="AD46" s="51"/>
      <c r="AE46" s="87">
        <v>0.154</v>
      </c>
      <c r="AF46" s="92">
        <v>2196</v>
      </c>
      <c r="AG46" s="91">
        <v>3618</v>
      </c>
      <c r="AH46" s="91">
        <v>1803</v>
      </c>
      <c r="AI46" s="90">
        <v>1815</v>
      </c>
      <c r="AJ46" s="51"/>
    </row>
    <row r="47" spans="3:36" ht="11.1" customHeight="1">
      <c r="C47" s="76"/>
      <c r="D47" s="76"/>
      <c r="E47" s="76"/>
      <c r="F47" s="76"/>
      <c r="G47" s="548" t="s">
        <v>151</v>
      </c>
      <c r="H47" s="548"/>
      <c r="I47" s="548"/>
      <c r="J47" s="548"/>
      <c r="K47" s="82"/>
      <c r="L47" s="90">
        <v>2149</v>
      </c>
      <c r="M47" s="91">
        <v>3341</v>
      </c>
      <c r="N47" s="91">
        <v>1585</v>
      </c>
      <c r="O47" s="90">
        <v>1756</v>
      </c>
      <c r="P47" s="85">
        <f t="shared" si="6"/>
        <v>23363.636363636364</v>
      </c>
      <c r="Q47" s="86">
        <f t="shared" si="7"/>
        <v>1.5546765937645417</v>
      </c>
      <c r="R47" s="85">
        <f t="shared" si="8"/>
        <v>-24</v>
      </c>
      <c r="S47" s="85">
        <f t="shared" si="9"/>
        <v>-25</v>
      </c>
      <c r="T47" s="78"/>
      <c r="U47" s="51"/>
      <c r="V47" s="61"/>
      <c r="W47" s="76"/>
      <c r="X47" s="76"/>
      <c r="Y47" s="76"/>
      <c r="Z47" s="548" t="s">
        <v>151</v>
      </c>
      <c r="AA47" s="548"/>
      <c r="AB47" s="548"/>
      <c r="AC47" s="548"/>
      <c r="AD47" s="51"/>
      <c r="AE47" s="87">
        <v>0.14299999999999999</v>
      </c>
      <c r="AF47" s="92">
        <v>2173</v>
      </c>
      <c r="AG47" s="91">
        <v>3366</v>
      </c>
      <c r="AH47" s="91">
        <v>1594</v>
      </c>
      <c r="AI47" s="90">
        <v>1772</v>
      </c>
      <c r="AJ47" s="51"/>
    </row>
    <row r="48" spans="3:36" ht="11.1" customHeight="1">
      <c r="C48" s="76"/>
      <c r="D48" s="76"/>
      <c r="E48" s="76"/>
      <c r="F48" s="76"/>
      <c r="G48" s="548" t="s">
        <v>152</v>
      </c>
      <c r="H48" s="548"/>
      <c r="I48" s="548"/>
      <c r="J48" s="548"/>
      <c r="K48" s="82"/>
      <c r="L48" s="90">
        <v>1733</v>
      </c>
      <c r="M48" s="91">
        <v>3187</v>
      </c>
      <c r="N48" s="91">
        <v>1564</v>
      </c>
      <c r="O48" s="90">
        <v>1623</v>
      </c>
      <c r="P48" s="85">
        <f t="shared" si="6"/>
        <v>26338.842975206611</v>
      </c>
      <c r="Q48" s="86">
        <f t="shared" si="7"/>
        <v>1.8390075014425851</v>
      </c>
      <c r="R48" s="85">
        <f t="shared" si="8"/>
        <v>3</v>
      </c>
      <c r="S48" s="85">
        <f t="shared" si="9"/>
        <v>-32</v>
      </c>
      <c r="T48" s="78"/>
      <c r="U48" s="51"/>
      <c r="V48" s="61"/>
      <c r="W48" s="76"/>
      <c r="X48" s="76"/>
      <c r="Y48" s="76"/>
      <c r="Z48" s="548" t="s">
        <v>152</v>
      </c>
      <c r="AA48" s="548"/>
      <c r="AB48" s="548"/>
      <c r="AC48" s="548"/>
      <c r="AD48" s="51"/>
      <c r="AE48" s="87">
        <v>0.121</v>
      </c>
      <c r="AF48" s="92">
        <v>1730</v>
      </c>
      <c r="AG48" s="91">
        <v>3219</v>
      </c>
      <c r="AH48" s="91">
        <v>1577</v>
      </c>
      <c r="AI48" s="90">
        <v>1642</v>
      </c>
      <c r="AJ48" s="51"/>
    </row>
    <row r="49" spans="2:36" ht="6.2" customHeight="1">
      <c r="B49" s="51"/>
      <c r="C49" s="51"/>
      <c r="D49" s="51"/>
      <c r="E49" s="51"/>
      <c r="F49" s="51"/>
      <c r="G49" s="51"/>
      <c r="H49" s="51"/>
      <c r="I49" s="51"/>
      <c r="J49" s="51"/>
      <c r="K49" s="82"/>
      <c r="L49" s="81"/>
      <c r="M49" s="81"/>
      <c r="N49" s="81"/>
      <c r="O49" s="68"/>
      <c r="P49" s="69"/>
      <c r="Q49" s="70"/>
      <c r="R49" s="69"/>
      <c r="S49" s="69"/>
      <c r="T49" s="96"/>
      <c r="U49" s="51"/>
      <c r="V49" s="61"/>
      <c r="W49" s="51"/>
      <c r="X49" s="51"/>
      <c r="Y49" s="51"/>
      <c r="Z49" s="51"/>
      <c r="AA49" s="51"/>
      <c r="AB49" s="51"/>
      <c r="AC49" s="51"/>
      <c r="AD49" s="51"/>
      <c r="AE49" s="87"/>
      <c r="AF49" s="75"/>
      <c r="AG49" s="81"/>
      <c r="AH49" s="81"/>
      <c r="AI49" s="68"/>
      <c r="AJ49" s="51"/>
    </row>
    <row r="50" spans="2:36" s="66" customFormat="1" ht="11.1" customHeight="1">
      <c r="B50" s="72"/>
      <c r="C50" s="550" t="s">
        <v>153</v>
      </c>
      <c r="D50" s="550"/>
      <c r="E50" s="550"/>
      <c r="F50" s="550"/>
      <c r="G50" s="550"/>
      <c r="H50" s="550"/>
      <c r="I50" s="550"/>
      <c r="J50" s="550"/>
      <c r="K50" s="89"/>
      <c r="L50" s="81">
        <v>4585</v>
      </c>
      <c r="M50" s="81">
        <v>9387</v>
      </c>
      <c r="N50" s="81">
        <v>4610</v>
      </c>
      <c r="O50" s="81">
        <v>4777</v>
      </c>
      <c r="P50" s="69">
        <f>SUM(M50/AE50)</f>
        <v>18849.397590361445</v>
      </c>
      <c r="Q50" s="70">
        <f>SUM(M50/L50)</f>
        <v>2.0473282442748091</v>
      </c>
      <c r="R50" s="69">
        <f t="shared" ref="R50:S53" si="10">SUM(L50-AF50)</f>
        <v>-31</v>
      </c>
      <c r="S50" s="69">
        <f t="shared" si="10"/>
        <v>7</v>
      </c>
      <c r="T50" s="97"/>
      <c r="U50" s="72"/>
      <c r="V50" s="73"/>
      <c r="W50" s="550" t="s">
        <v>153</v>
      </c>
      <c r="X50" s="550"/>
      <c r="Y50" s="550"/>
      <c r="Z50" s="550"/>
      <c r="AA50" s="550"/>
      <c r="AB50" s="550"/>
      <c r="AC50" s="550"/>
      <c r="AD50" s="72"/>
      <c r="AE50" s="74">
        <v>0.498</v>
      </c>
      <c r="AF50" s="75">
        <v>4616</v>
      </c>
      <c r="AG50" s="81">
        <v>9380</v>
      </c>
      <c r="AH50" s="81">
        <v>4594</v>
      </c>
      <c r="AI50" s="81">
        <v>4786</v>
      </c>
      <c r="AJ50" s="72"/>
    </row>
    <row r="51" spans="2:36" ht="11.1" customHeight="1">
      <c r="C51" s="76"/>
      <c r="D51" s="76"/>
      <c r="E51" s="76"/>
      <c r="F51" s="76"/>
      <c r="G51" s="548" t="s">
        <v>140</v>
      </c>
      <c r="H51" s="548"/>
      <c r="I51" s="548"/>
      <c r="J51" s="548"/>
      <c r="K51" s="82"/>
      <c r="L51" s="90">
        <v>1161</v>
      </c>
      <c r="M51" s="91">
        <v>2386</v>
      </c>
      <c r="N51" s="91">
        <v>1183</v>
      </c>
      <c r="O51" s="90">
        <v>1203</v>
      </c>
      <c r="P51" s="85">
        <f>SUM(M51/AE51)</f>
        <v>16121.621621621622</v>
      </c>
      <c r="Q51" s="86">
        <f>SUM(M51/L51)</f>
        <v>2.0551248923341947</v>
      </c>
      <c r="R51" s="85">
        <f t="shared" si="10"/>
        <v>-11</v>
      </c>
      <c r="S51" s="85">
        <f t="shared" si="10"/>
        <v>-42</v>
      </c>
      <c r="T51" s="78"/>
      <c r="U51" s="51"/>
      <c r="V51" s="61"/>
      <c r="W51" s="76"/>
      <c r="X51" s="76"/>
      <c r="Y51" s="76"/>
      <c r="Z51" s="548" t="s">
        <v>140</v>
      </c>
      <c r="AA51" s="548"/>
      <c r="AB51" s="548"/>
      <c r="AC51" s="548"/>
      <c r="AD51" s="51"/>
      <c r="AE51" s="87">
        <v>0.14799999999999999</v>
      </c>
      <c r="AF51" s="92">
        <v>1172</v>
      </c>
      <c r="AG51" s="91">
        <v>2428</v>
      </c>
      <c r="AH51" s="91">
        <v>1195</v>
      </c>
      <c r="AI51" s="90">
        <v>1233</v>
      </c>
      <c r="AJ51" s="51"/>
    </row>
    <row r="52" spans="2:36" ht="11.1" customHeight="1">
      <c r="C52" s="76"/>
      <c r="D52" s="76"/>
      <c r="E52" s="76"/>
      <c r="F52" s="76"/>
      <c r="G52" s="548" t="s">
        <v>141</v>
      </c>
      <c r="H52" s="548"/>
      <c r="I52" s="548"/>
      <c r="J52" s="548"/>
      <c r="K52" s="82"/>
      <c r="L52" s="90">
        <v>1409</v>
      </c>
      <c r="M52" s="91">
        <v>3051</v>
      </c>
      <c r="N52" s="91">
        <v>1493</v>
      </c>
      <c r="O52" s="90">
        <v>1558</v>
      </c>
      <c r="P52" s="85">
        <f>SUM(M52/AE52)</f>
        <v>19557.692307692309</v>
      </c>
      <c r="Q52" s="86">
        <f>SUM(M52/L52)</f>
        <v>2.1653655074520937</v>
      </c>
      <c r="R52" s="85">
        <f t="shared" si="10"/>
        <v>-15</v>
      </c>
      <c r="S52" s="85">
        <f t="shared" si="10"/>
        <v>30</v>
      </c>
      <c r="T52" s="78"/>
      <c r="U52" s="51"/>
      <c r="V52" s="61"/>
      <c r="W52" s="76"/>
      <c r="X52" s="76"/>
      <c r="Y52" s="76"/>
      <c r="Z52" s="548" t="s">
        <v>141</v>
      </c>
      <c r="AA52" s="548"/>
      <c r="AB52" s="548"/>
      <c r="AC52" s="548"/>
      <c r="AD52" s="51"/>
      <c r="AE52" s="87">
        <v>0.156</v>
      </c>
      <c r="AF52" s="92">
        <v>1424</v>
      </c>
      <c r="AG52" s="91">
        <v>3021</v>
      </c>
      <c r="AH52" s="91">
        <v>1488</v>
      </c>
      <c r="AI52" s="90">
        <v>1533</v>
      </c>
      <c r="AJ52" s="51"/>
    </row>
    <row r="53" spans="2:36" ht="11.1" customHeight="1">
      <c r="C53" s="76"/>
      <c r="D53" s="76"/>
      <c r="E53" s="76"/>
      <c r="F53" s="76"/>
      <c r="G53" s="548" t="s">
        <v>145</v>
      </c>
      <c r="H53" s="548"/>
      <c r="I53" s="548"/>
      <c r="J53" s="548"/>
      <c r="K53" s="82"/>
      <c r="L53" s="90">
        <v>2015</v>
      </c>
      <c r="M53" s="91">
        <v>3950</v>
      </c>
      <c r="N53" s="91">
        <v>1934</v>
      </c>
      <c r="O53" s="90">
        <v>2016</v>
      </c>
      <c r="P53" s="85">
        <f>SUM(M53/AE53)</f>
        <v>20360.82474226804</v>
      </c>
      <c r="Q53" s="86">
        <f>SUM(M53/L53)</f>
        <v>1.9602977667493797</v>
      </c>
      <c r="R53" s="85">
        <f t="shared" si="10"/>
        <v>-5</v>
      </c>
      <c r="S53" s="85">
        <f t="shared" si="10"/>
        <v>19</v>
      </c>
      <c r="T53" s="78"/>
      <c r="U53" s="51"/>
      <c r="V53" s="61"/>
      <c r="W53" s="76"/>
      <c r="X53" s="76"/>
      <c r="Y53" s="76"/>
      <c r="Z53" s="548" t="s">
        <v>145</v>
      </c>
      <c r="AA53" s="548"/>
      <c r="AB53" s="548"/>
      <c r="AC53" s="548"/>
      <c r="AD53" s="51"/>
      <c r="AE53" s="87">
        <v>0.19400000000000001</v>
      </c>
      <c r="AF53" s="92">
        <v>2020</v>
      </c>
      <c r="AG53" s="91">
        <v>3931</v>
      </c>
      <c r="AH53" s="91">
        <v>1911</v>
      </c>
      <c r="AI53" s="90">
        <v>2020</v>
      </c>
      <c r="AJ53" s="51"/>
    </row>
    <row r="54" spans="2:36" ht="6.2" customHeight="1">
      <c r="K54" s="82"/>
      <c r="L54" s="81"/>
      <c r="M54" s="81"/>
      <c r="N54" s="81"/>
      <c r="O54" s="68"/>
      <c r="P54" s="69"/>
      <c r="Q54" s="70"/>
      <c r="R54" s="69"/>
      <c r="S54" s="69"/>
      <c r="T54" s="78"/>
      <c r="U54" s="51"/>
      <c r="V54" s="61"/>
      <c r="W54" s="51"/>
      <c r="X54" s="51"/>
      <c r="Y54" s="51"/>
      <c r="Z54" s="51"/>
      <c r="AA54" s="51"/>
      <c r="AB54" s="51"/>
      <c r="AC54" s="51"/>
      <c r="AD54" s="51"/>
      <c r="AE54" s="87"/>
      <c r="AF54" s="75"/>
      <c r="AG54" s="81"/>
      <c r="AH54" s="81"/>
      <c r="AI54" s="68"/>
      <c r="AJ54" s="51"/>
    </row>
    <row r="55" spans="2:36" s="66" customFormat="1" ht="11.1" customHeight="1">
      <c r="C55" s="550" t="s">
        <v>154</v>
      </c>
      <c r="D55" s="550"/>
      <c r="E55" s="550"/>
      <c r="F55" s="550"/>
      <c r="G55" s="550"/>
      <c r="H55" s="550"/>
      <c r="I55" s="550"/>
      <c r="J55" s="550"/>
      <c r="K55" s="89"/>
      <c r="L55" s="81">
        <v>5012</v>
      </c>
      <c r="M55" s="81">
        <v>10119</v>
      </c>
      <c r="N55" s="81">
        <v>4962</v>
      </c>
      <c r="O55" s="81">
        <v>5157</v>
      </c>
      <c r="P55" s="69">
        <f>SUM(M55/AE55)</f>
        <v>19648.543689320388</v>
      </c>
      <c r="Q55" s="70">
        <f>SUM(M55/L55)</f>
        <v>2.018954509177973</v>
      </c>
      <c r="R55" s="69">
        <f t="shared" ref="R55:S58" si="11">SUM(L55-AF55)</f>
        <v>5</v>
      </c>
      <c r="S55" s="69">
        <f t="shared" si="11"/>
        <v>-33</v>
      </c>
      <c r="T55" s="71"/>
      <c r="U55" s="72"/>
      <c r="V55" s="73"/>
      <c r="W55" s="550" t="s">
        <v>154</v>
      </c>
      <c r="X55" s="550"/>
      <c r="Y55" s="550"/>
      <c r="Z55" s="550"/>
      <c r="AA55" s="550"/>
      <c r="AB55" s="550"/>
      <c r="AC55" s="550"/>
      <c r="AD55" s="72"/>
      <c r="AE55" s="74">
        <v>0.51500000000000001</v>
      </c>
      <c r="AF55" s="75">
        <v>5007</v>
      </c>
      <c r="AG55" s="81">
        <v>10152</v>
      </c>
      <c r="AH55" s="81">
        <v>4994</v>
      </c>
      <c r="AI55" s="81">
        <v>5158</v>
      </c>
      <c r="AJ55" s="72"/>
    </row>
    <row r="56" spans="2:36" ht="11.1" customHeight="1">
      <c r="C56" s="76"/>
      <c r="D56" s="76"/>
      <c r="E56" s="76"/>
      <c r="F56" s="76"/>
      <c r="G56" s="548" t="s">
        <v>140</v>
      </c>
      <c r="H56" s="548"/>
      <c r="I56" s="548"/>
      <c r="J56" s="548"/>
      <c r="K56" s="82"/>
      <c r="L56" s="90">
        <v>1828</v>
      </c>
      <c r="M56" s="91">
        <v>3864</v>
      </c>
      <c r="N56" s="91">
        <v>1964</v>
      </c>
      <c r="O56" s="90">
        <v>1900</v>
      </c>
      <c r="P56" s="85">
        <f>SUM(M56/AE56)</f>
        <v>17888.888888888891</v>
      </c>
      <c r="Q56" s="86">
        <f>SUM(M56/L56)</f>
        <v>2.113785557986871</v>
      </c>
      <c r="R56" s="85">
        <f t="shared" si="11"/>
        <v>-11</v>
      </c>
      <c r="S56" s="85">
        <f t="shared" si="11"/>
        <v>-50</v>
      </c>
      <c r="T56" s="78"/>
      <c r="U56" s="51"/>
      <c r="V56" s="61"/>
      <c r="W56" s="76"/>
      <c r="X56" s="76"/>
      <c r="Y56" s="76"/>
      <c r="Z56" s="548" t="s">
        <v>140</v>
      </c>
      <c r="AA56" s="548"/>
      <c r="AB56" s="548"/>
      <c r="AC56" s="548"/>
      <c r="AD56" s="51"/>
      <c r="AE56" s="87">
        <v>0.216</v>
      </c>
      <c r="AF56" s="92">
        <v>1839</v>
      </c>
      <c r="AG56" s="91">
        <v>3914</v>
      </c>
      <c r="AH56" s="91">
        <v>1989</v>
      </c>
      <c r="AI56" s="90">
        <v>1925</v>
      </c>
      <c r="AJ56" s="51"/>
    </row>
    <row r="57" spans="2:36" ht="11.1" customHeight="1">
      <c r="C57" s="76"/>
      <c r="D57" s="76"/>
      <c r="E57" s="76"/>
      <c r="F57" s="76"/>
      <c r="G57" s="548" t="s">
        <v>141</v>
      </c>
      <c r="H57" s="548"/>
      <c r="I57" s="548"/>
      <c r="J57" s="548"/>
      <c r="K57" s="82"/>
      <c r="L57" s="90">
        <v>1861</v>
      </c>
      <c r="M57" s="91">
        <v>3507</v>
      </c>
      <c r="N57" s="91">
        <v>1713</v>
      </c>
      <c r="O57" s="90">
        <v>1794</v>
      </c>
      <c r="P57" s="85">
        <f>SUM(M57/AE57)</f>
        <v>20875</v>
      </c>
      <c r="Q57" s="86">
        <f>SUM(M57/L57)</f>
        <v>1.8844707146695325</v>
      </c>
      <c r="R57" s="85">
        <f t="shared" si="11"/>
        <v>50</v>
      </c>
      <c r="S57" s="85">
        <f t="shared" si="11"/>
        <v>81</v>
      </c>
      <c r="T57" s="78"/>
      <c r="U57" s="51"/>
      <c r="V57" s="61"/>
      <c r="W57" s="76"/>
      <c r="X57" s="76"/>
      <c r="Y57" s="76"/>
      <c r="Z57" s="548" t="s">
        <v>141</v>
      </c>
      <c r="AA57" s="548"/>
      <c r="AB57" s="548"/>
      <c r="AC57" s="548"/>
      <c r="AD57" s="51"/>
      <c r="AE57" s="87">
        <v>0.16800000000000001</v>
      </c>
      <c r="AF57" s="92">
        <v>1811</v>
      </c>
      <c r="AG57" s="91">
        <v>3426</v>
      </c>
      <c r="AH57" s="91">
        <v>1686</v>
      </c>
      <c r="AI57" s="90">
        <v>1740</v>
      </c>
      <c r="AJ57" s="51"/>
    </row>
    <row r="58" spans="2:36" ht="11.1" customHeight="1">
      <c r="C58" s="76"/>
      <c r="D58" s="76"/>
      <c r="E58" s="76"/>
      <c r="F58" s="76"/>
      <c r="G58" s="548" t="s">
        <v>145</v>
      </c>
      <c r="H58" s="548"/>
      <c r="I58" s="548"/>
      <c r="J58" s="548"/>
      <c r="K58" s="82"/>
      <c r="L58" s="90">
        <v>1323</v>
      </c>
      <c r="M58" s="91">
        <v>2748</v>
      </c>
      <c r="N58" s="91">
        <v>1285</v>
      </c>
      <c r="O58" s="90">
        <v>1463</v>
      </c>
      <c r="P58" s="85">
        <f>SUM(M58/AE58)</f>
        <v>20977.099236641221</v>
      </c>
      <c r="Q58" s="86">
        <f>SUM(M58/L58)</f>
        <v>2.077097505668934</v>
      </c>
      <c r="R58" s="85">
        <f t="shared" si="11"/>
        <v>-34</v>
      </c>
      <c r="S58" s="85">
        <f t="shared" si="11"/>
        <v>-64</v>
      </c>
      <c r="T58" s="78"/>
      <c r="U58" s="51"/>
      <c r="V58" s="61"/>
      <c r="W58" s="76"/>
      <c r="X58" s="76"/>
      <c r="Y58" s="76"/>
      <c r="Z58" s="548" t="s">
        <v>145</v>
      </c>
      <c r="AA58" s="548"/>
      <c r="AB58" s="548"/>
      <c r="AC58" s="548"/>
      <c r="AD58" s="51"/>
      <c r="AE58" s="87">
        <v>0.13100000000000001</v>
      </c>
      <c r="AF58" s="92">
        <v>1357</v>
      </c>
      <c r="AG58" s="91">
        <v>2812</v>
      </c>
      <c r="AH58" s="91">
        <v>1319</v>
      </c>
      <c r="AI58" s="90">
        <v>1493</v>
      </c>
      <c r="AJ58" s="51"/>
    </row>
    <row r="59" spans="2:36" ht="6.2" customHeight="1">
      <c r="B59" s="51"/>
      <c r="C59" s="76"/>
      <c r="D59" s="76"/>
      <c r="E59" s="76"/>
      <c r="F59" s="76"/>
      <c r="G59" s="51"/>
      <c r="H59" s="51"/>
      <c r="I59" s="51"/>
      <c r="J59" s="51"/>
      <c r="K59" s="82"/>
      <c r="L59" s="81"/>
      <c r="M59" s="81"/>
      <c r="N59" s="81"/>
      <c r="O59" s="68"/>
      <c r="P59" s="69"/>
      <c r="Q59" s="70"/>
      <c r="R59" s="69"/>
      <c r="S59" s="69"/>
      <c r="T59" s="96"/>
      <c r="U59" s="51"/>
      <c r="V59" s="61"/>
      <c r="W59" s="51"/>
      <c r="X59" s="51"/>
      <c r="Y59" s="51"/>
      <c r="Z59" s="51"/>
      <c r="AA59" s="51"/>
      <c r="AB59" s="51"/>
      <c r="AC59" s="51"/>
      <c r="AD59" s="51"/>
      <c r="AE59" s="87"/>
      <c r="AF59" s="75"/>
      <c r="AG59" s="81"/>
      <c r="AH59" s="81"/>
      <c r="AI59" s="68"/>
      <c r="AJ59" s="51"/>
    </row>
    <row r="60" spans="2:36" s="66" customFormat="1" ht="11.1" customHeight="1">
      <c r="B60" s="72"/>
      <c r="C60" s="550" t="s">
        <v>155</v>
      </c>
      <c r="D60" s="550"/>
      <c r="E60" s="550"/>
      <c r="F60" s="550"/>
      <c r="G60" s="550"/>
      <c r="H60" s="550"/>
      <c r="I60" s="550"/>
      <c r="J60" s="550"/>
      <c r="K60" s="89"/>
      <c r="L60" s="81">
        <v>6270</v>
      </c>
      <c r="M60" s="81">
        <v>11001</v>
      </c>
      <c r="N60" s="81">
        <v>5269</v>
      </c>
      <c r="O60" s="81">
        <v>5732</v>
      </c>
      <c r="P60" s="69">
        <f>SUM(M60/AE60)</f>
        <v>24501.113585746101</v>
      </c>
      <c r="Q60" s="70">
        <f>SUM(M60/L60)</f>
        <v>1.7545454545454546</v>
      </c>
      <c r="R60" s="69">
        <f t="shared" ref="R60:S64" si="12">SUM(L60-AF60)</f>
        <v>152</v>
      </c>
      <c r="S60" s="69">
        <f t="shared" si="12"/>
        <v>164</v>
      </c>
      <c r="T60" s="97"/>
      <c r="U60" s="72"/>
      <c r="V60" s="73"/>
      <c r="W60" s="550" t="s">
        <v>155</v>
      </c>
      <c r="X60" s="550"/>
      <c r="Y60" s="550"/>
      <c r="Z60" s="550"/>
      <c r="AA60" s="550"/>
      <c r="AB60" s="550"/>
      <c r="AC60" s="550"/>
      <c r="AD60" s="72"/>
      <c r="AE60" s="74">
        <v>0.44900000000000001</v>
      </c>
      <c r="AF60" s="75">
        <v>6118</v>
      </c>
      <c r="AG60" s="81">
        <v>10837</v>
      </c>
      <c r="AH60" s="81">
        <v>5207</v>
      </c>
      <c r="AI60" s="81">
        <v>5630</v>
      </c>
      <c r="AJ60" s="72"/>
    </row>
    <row r="61" spans="2:36" ht="11.1" customHeight="1">
      <c r="C61" s="76"/>
      <c r="D61" s="76"/>
      <c r="E61" s="76"/>
      <c r="F61" s="76"/>
      <c r="G61" s="548" t="s">
        <v>140</v>
      </c>
      <c r="H61" s="548"/>
      <c r="I61" s="548"/>
      <c r="J61" s="548"/>
      <c r="K61" s="82"/>
      <c r="L61" s="90">
        <v>1972</v>
      </c>
      <c r="M61" s="91">
        <v>3434</v>
      </c>
      <c r="N61" s="91">
        <v>1651</v>
      </c>
      <c r="O61" s="90">
        <v>1783</v>
      </c>
      <c r="P61" s="85">
        <f>SUM(M61/AE61)</f>
        <v>28147.540983606559</v>
      </c>
      <c r="Q61" s="86">
        <f>SUM(M61/L61)</f>
        <v>1.7413793103448276</v>
      </c>
      <c r="R61" s="85">
        <f t="shared" si="12"/>
        <v>26</v>
      </c>
      <c r="S61" s="85">
        <f t="shared" si="12"/>
        <v>14</v>
      </c>
      <c r="T61" s="78"/>
      <c r="U61" s="51"/>
      <c r="V61" s="61"/>
      <c r="W61" s="76"/>
      <c r="X61" s="76"/>
      <c r="Y61" s="76"/>
      <c r="Z61" s="548" t="s">
        <v>140</v>
      </c>
      <c r="AA61" s="548"/>
      <c r="AB61" s="548"/>
      <c r="AC61" s="548"/>
      <c r="AD61" s="51"/>
      <c r="AE61" s="87">
        <v>0.122</v>
      </c>
      <c r="AF61" s="92">
        <v>1946</v>
      </c>
      <c r="AG61" s="91">
        <v>3420</v>
      </c>
      <c r="AH61" s="91">
        <v>1664</v>
      </c>
      <c r="AI61" s="90">
        <v>1756</v>
      </c>
      <c r="AJ61" s="51"/>
    </row>
    <row r="62" spans="2:36" ht="11.1" customHeight="1">
      <c r="C62" s="76"/>
      <c r="D62" s="76"/>
      <c r="E62" s="76"/>
      <c r="F62" s="76"/>
      <c r="G62" s="548" t="s">
        <v>141</v>
      </c>
      <c r="H62" s="548"/>
      <c r="I62" s="548"/>
      <c r="J62" s="548"/>
      <c r="K62" s="82"/>
      <c r="L62" s="90">
        <v>1530</v>
      </c>
      <c r="M62" s="91">
        <v>2834</v>
      </c>
      <c r="N62" s="91">
        <v>1434</v>
      </c>
      <c r="O62" s="90">
        <v>1400</v>
      </c>
      <c r="P62" s="85">
        <f>SUM(M62/AE62)</f>
        <v>22672</v>
      </c>
      <c r="Q62" s="86">
        <f>SUM(M62/L62)</f>
        <v>1.8522875816993465</v>
      </c>
      <c r="R62" s="85">
        <f t="shared" si="12"/>
        <v>86</v>
      </c>
      <c r="S62" s="85">
        <f t="shared" si="12"/>
        <v>102</v>
      </c>
      <c r="T62" s="78"/>
      <c r="U62" s="51"/>
      <c r="V62" s="61"/>
      <c r="W62" s="76"/>
      <c r="X62" s="76"/>
      <c r="Y62" s="76"/>
      <c r="Z62" s="548" t="s">
        <v>141</v>
      </c>
      <c r="AA62" s="548"/>
      <c r="AB62" s="548"/>
      <c r="AC62" s="548"/>
      <c r="AD62" s="51"/>
      <c r="AE62" s="87">
        <v>0.125</v>
      </c>
      <c r="AF62" s="92">
        <v>1444</v>
      </c>
      <c r="AG62" s="91">
        <v>2732</v>
      </c>
      <c r="AH62" s="91">
        <v>1380</v>
      </c>
      <c r="AI62" s="90">
        <v>1352</v>
      </c>
      <c r="AJ62" s="51"/>
    </row>
    <row r="63" spans="2:36" ht="11.1" customHeight="1">
      <c r="C63" s="76"/>
      <c r="D63" s="76"/>
      <c r="E63" s="76"/>
      <c r="F63" s="76"/>
      <c r="G63" s="548" t="s">
        <v>145</v>
      </c>
      <c r="H63" s="548"/>
      <c r="I63" s="548"/>
      <c r="J63" s="548"/>
      <c r="K63" s="82"/>
      <c r="L63" s="90">
        <v>1225</v>
      </c>
      <c r="M63" s="91">
        <v>2010</v>
      </c>
      <c r="N63" s="91">
        <v>944</v>
      </c>
      <c r="O63" s="90">
        <v>1066</v>
      </c>
      <c r="P63" s="85">
        <f>SUM(M63/AE63)</f>
        <v>25125</v>
      </c>
      <c r="Q63" s="86">
        <f>SUM(M63/L63)</f>
        <v>1.6408163265306122</v>
      </c>
      <c r="R63" s="85">
        <f t="shared" si="12"/>
        <v>40</v>
      </c>
      <c r="S63" s="85">
        <f t="shared" si="12"/>
        <v>63</v>
      </c>
      <c r="T63" s="78"/>
      <c r="U63" s="51"/>
      <c r="V63" s="61"/>
      <c r="W63" s="76"/>
      <c r="X63" s="76"/>
      <c r="Y63" s="76"/>
      <c r="Z63" s="548" t="s">
        <v>145</v>
      </c>
      <c r="AA63" s="548"/>
      <c r="AB63" s="548"/>
      <c r="AC63" s="548"/>
      <c r="AD63" s="51"/>
      <c r="AE63" s="87">
        <v>0.08</v>
      </c>
      <c r="AF63" s="92">
        <v>1185</v>
      </c>
      <c r="AG63" s="91">
        <v>1947</v>
      </c>
      <c r="AH63" s="91">
        <v>912</v>
      </c>
      <c r="AI63" s="90">
        <v>1035</v>
      </c>
      <c r="AJ63" s="51"/>
    </row>
    <row r="64" spans="2:36" ht="11.1" customHeight="1">
      <c r="C64" s="76"/>
      <c r="D64" s="76"/>
      <c r="E64" s="76"/>
      <c r="F64" s="76"/>
      <c r="G64" s="548" t="s">
        <v>148</v>
      </c>
      <c r="H64" s="548"/>
      <c r="I64" s="548"/>
      <c r="J64" s="548"/>
      <c r="K64" s="82"/>
      <c r="L64" s="90">
        <v>1543</v>
      </c>
      <c r="M64" s="91">
        <v>2723</v>
      </c>
      <c r="N64" s="91">
        <v>1240</v>
      </c>
      <c r="O64" s="90">
        <v>1483</v>
      </c>
      <c r="P64" s="85">
        <f>SUM(M64/AE64)</f>
        <v>22319.672131147541</v>
      </c>
      <c r="Q64" s="86">
        <f>SUM(M64/L64)</f>
        <v>1.7647440051847052</v>
      </c>
      <c r="R64" s="85">
        <f t="shared" si="12"/>
        <v>0</v>
      </c>
      <c r="S64" s="85">
        <f t="shared" si="12"/>
        <v>-15</v>
      </c>
      <c r="T64" s="78"/>
      <c r="U64" s="51"/>
      <c r="V64" s="61"/>
      <c r="W64" s="76"/>
      <c r="X64" s="76"/>
      <c r="Y64" s="76"/>
      <c r="Z64" s="548" t="s">
        <v>148</v>
      </c>
      <c r="AA64" s="548"/>
      <c r="AB64" s="548"/>
      <c r="AC64" s="548"/>
      <c r="AD64" s="51"/>
      <c r="AE64" s="87">
        <v>0.122</v>
      </c>
      <c r="AF64" s="92">
        <v>1543</v>
      </c>
      <c r="AG64" s="91">
        <v>2738</v>
      </c>
      <c r="AH64" s="91">
        <v>1251</v>
      </c>
      <c r="AI64" s="90">
        <v>1487</v>
      </c>
      <c r="AJ64" s="51"/>
    </row>
    <row r="65" spans="3:36" ht="6.2" customHeight="1">
      <c r="C65" s="76"/>
      <c r="D65" s="76"/>
      <c r="E65" s="76"/>
      <c r="F65" s="76"/>
      <c r="G65" s="76"/>
      <c r="H65" s="76"/>
      <c r="I65" s="76"/>
      <c r="J65" s="76"/>
      <c r="K65" s="82"/>
      <c r="L65" s="81"/>
      <c r="M65" s="81"/>
      <c r="N65" s="81"/>
      <c r="O65" s="68"/>
      <c r="P65" s="69"/>
      <c r="Q65" s="70"/>
      <c r="R65" s="69"/>
      <c r="S65" s="69"/>
      <c r="T65" s="78"/>
      <c r="U65" s="51"/>
      <c r="V65" s="61"/>
      <c r="W65" s="51"/>
      <c r="X65" s="51"/>
      <c r="Y65" s="51"/>
      <c r="Z65" s="51"/>
      <c r="AA65" s="51"/>
      <c r="AB65" s="51"/>
      <c r="AC65" s="51"/>
      <c r="AD65" s="51"/>
      <c r="AE65" s="87"/>
      <c r="AF65" s="75"/>
      <c r="AG65" s="81"/>
      <c r="AH65" s="81"/>
      <c r="AI65" s="68"/>
      <c r="AJ65" s="51"/>
    </row>
    <row r="66" spans="3:36" s="66" customFormat="1" ht="11.1" customHeight="1">
      <c r="C66" s="550" t="s">
        <v>156</v>
      </c>
      <c r="D66" s="550"/>
      <c r="E66" s="550"/>
      <c r="F66" s="550"/>
      <c r="G66" s="550"/>
      <c r="H66" s="550"/>
      <c r="I66" s="550"/>
      <c r="J66" s="550"/>
      <c r="K66" s="89"/>
      <c r="L66" s="81">
        <v>13136</v>
      </c>
      <c r="M66" s="81">
        <v>24410</v>
      </c>
      <c r="N66" s="81">
        <v>11988</v>
      </c>
      <c r="O66" s="81">
        <v>12422</v>
      </c>
      <c r="P66" s="69">
        <f t="shared" ref="P66:P72" si="13">SUM(M66/AE66)</f>
        <v>17599.134823359771</v>
      </c>
      <c r="Q66" s="70">
        <f t="shared" ref="Q66:Q72" si="14">SUM(M66/L66)</f>
        <v>1.8582521315468941</v>
      </c>
      <c r="R66" s="69">
        <f t="shared" ref="R66:R72" si="15">SUM(L66-AF66)</f>
        <v>122</v>
      </c>
      <c r="S66" s="69">
        <f t="shared" ref="S66:S72" si="16">SUM(M66-AG66)</f>
        <v>138</v>
      </c>
      <c r="T66" s="71"/>
      <c r="U66" s="72"/>
      <c r="V66" s="73"/>
      <c r="W66" s="550" t="s">
        <v>156</v>
      </c>
      <c r="X66" s="550"/>
      <c r="Y66" s="550"/>
      <c r="Z66" s="550"/>
      <c r="AA66" s="550"/>
      <c r="AB66" s="550"/>
      <c r="AC66" s="550"/>
      <c r="AD66" s="72"/>
      <c r="AE66" s="74">
        <v>1.387</v>
      </c>
      <c r="AF66" s="75">
        <v>13014</v>
      </c>
      <c r="AG66" s="81">
        <v>24272</v>
      </c>
      <c r="AH66" s="81">
        <v>11894</v>
      </c>
      <c r="AI66" s="81">
        <v>12378</v>
      </c>
      <c r="AJ66" s="72"/>
    </row>
    <row r="67" spans="3:36" ht="11.1" customHeight="1">
      <c r="C67" s="76"/>
      <c r="D67" s="76"/>
      <c r="E67" s="76"/>
      <c r="F67" s="76"/>
      <c r="G67" s="548" t="s">
        <v>140</v>
      </c>
      <c r="H67" s="548"/>
      <c r="I67" s="548"/>
      <c r="J67" s="548"/>
      <c r="K67" s="82"/>
      <c r="L67" s="90">
        <v>2908</v>
      </c>
      <c r="M67" s="91">
        <v>4794</v>
      </c>
      <c r="N67" s="91">
        <v>2319</v>
      </c>
      <c r="O67" s="90">
        <v>2475</v>
      </c>
      <c r="P67" s="85">
        <f t="shared" si="13"/>
        <v>23271.844660194176</v>
      </c>
      <c r="Q67" s="86">
        <f t="shared" si="14"/>
        <v>1.6485557083906466</v>
      </c>
      <c r="R67" s="85">
        <f t="shared" si="15"/>
        <v>8</v>
      </c>
      <c r="S67" s="85">
        <f t="shared" si="16"/>
        <v>-2</v>
      </c>
      <c r="T67" s="78"/>
      <c r="U67" s="51"/>
      <c r="V67" s="61"/>
      <c r="W67" s="76"/>
      <c r="X67" s="76"/>
      <c r="Y67" s="76"/>
      <c r="Z67" s="548" t="s">
        <v>140</v>
      </c>
      <c r="AA67" s="548"/>
      <c r="AB67" s="548"/>
      <c r="AC67" s="548"/>
      <c r="AD67" s="51"/>
      <c r="AE67" s="87">
        <v>0.20599999999999999</v>
      </c>
      <c r="AF67" s="92">
        <v>2900</v>
      </c>
      <c r="AG67" s="91">
        <v>4796</v>
      </c>
      <c r="AH67" s="91">
        <v>2331</v>
      </c>
      <c r="AI67" s="90">
        <v>2465</v>
      </c>
      <c r="AJ67" s="51"/>
    </row>
    <row r="68" spans="3:36" ht="11.1" customHeight="1">
      <c r="C68" s="76"/>
      <c r="D68" s="76"/>
      <c r="E68" s="76"/>
      <c r="F68" s="76"/>
      <c r="G68" s="548" t="s">
        <v>141</v>
      </c>
      <c r="H68" s="548"/>
      <c r="I68" s="548"/>
      <c r="J68" s="548"/>
      <c r="K68" s="82"/>
      <c r="L68" s="90">
        <v>2418</v>
      </c>
      <c r="M68" s="91">
        <v>4426</v>
      </c>
      <c r="N68" s="91">
        <v>2191</v>
      </c>
      <c r="O68" s="90">
        <v>2235</v>
      </c>
      <c r="P68" s="85">
        <f t="shared" si="13"/>
        <v>18139.344262295082</v>
      </c>
      <c r="Q68" s="86">
        <f t="shared" si="14"/>
        <v>1.8304383788254757</v>
      </c>
      <c r="R68" s="85">
        <f t="shared" si="15"/>
        <v>28</v>
      </c>
      <c r="S68" s="85">
        <f t="shared" si="16"/>
        <v>16</v>
      </c>
      <c r="T68" s="78"/>
      <c r="U68" s="51"/>
      <c r="V68" s="61"/>
      <c r="W68" s="76"/>
      <c r="X68" s="76"/>
      <c r="Y68" s="76"/>
      <c r="Z68" s="548" t="s">
        <v>141</v>
      </c>
      <c r="AA68" s="548"/>
      <c r="AB68" s="548"/>
      <c r="AC68" s="548"/>
      <c r="AD68" s="51"/>
      <c r="AE68" s="87">
        <v>0.24399999999999999</v>
      </c>
      <c r="AF68" s="92">
        <v>2390</v>
      </c>
      <c r="AG68" s="91">
        <v>4410</v>
      </c>
      <c r="AH68" s="91">
        <v>2172</v>
      </c>
      <c r="AI68" s="90">
        <v>2238</v>
      </c>
      <c r="AJ68" s="51"/>
    </row>
    <row r="69" spans="3:36" ht="11.1" customHeight="1">
      <c r="C69" s="76"/>
      <c r="D69" s="76"/>
      <c r="E69" s="76"/>
      <c r="F69" s="76"/>
      <c r="G69" s="548" t="s">
        <v>145</v>
      </c>
      <c r="H69" s="548"/>
      <c r="I69" s="548"/>
      <c r="J69" s="548"/>
      <c r="K69" s="82"/>
      <c r="L69" s="90">
        <v>2373</v>
      </c>
      <c r="M69" s="91">
        <v>4724</v>
      </c>
      <c r="N69" s="91">
        <v>2336</v>
      </c>
      <c r="O69" s="90">
        <v>2388</v>
      </c>
      <c r="P69" s="85">
        <f t="shared" si="13"/>
        <v>16517.48251748252</v>
      </c>
      <c r="Q69" s="86">
        <f t="shared" si="14"/>
        <v>1.9907290349768225</v>
      </c>
      <c r="R69" s="85">
        <f t="shared" si="15"/>
        <v>65</v>
      </c>
      <c r="S69" s="85">
        <f t="shared" si="16"/>
        <v>62</v>
      </c>
      <c r="T69" s="78"/>
      <c r="U69" s="51"/>
      <c r="V69" s="61"/>
      <c r="W69" s="76"/>
      <c r="X69" s="76"/>
      <c r="Y69" s="76"/>
      <c r="Z69" s="548" t="s">
        <v>145</v>
      </c>
      <c r="AA69" s="548"/>
      <c r="AB69" s="548"/>
      <c r="AC69" s="548"/>
      <c r="AD69" s="51"/>
      <c r="AE69" s="87">
        <v>0.28599999999999998</v>
      </c>
      <c r="AF69" s="92">
        <v>2308</v>
      </c>
      <c r="AG69" s="91">
        <v>4662</v>
      </c>
      <c r="AH69" s="91">
        <v>2303</v>
      </c>
      <c r="AI69" s="90">
        <v>2359</v>
      </c>
      <c r="AJ69" s="51"/>
    </row>
    <row r="70" spans="3:36" ht="11.1" customHeight="1">
      <c r="C70" s="76"/>
      <c r="D70" s="76"/>
      <c r="E70" s="76"/>
      <c r="F70" s="76"/>
      <c r="G70" s="548" t="s">
        <v>148</v>
      </c>
      <c r="H70" s="548"/>
      <c r="I70" s="548"/>
      <c r="J70" s="548"/>
      <c r="K70" s="82"/>
      <c r="L70" s="90">
        <v>1896</v>
      </c>
      <c r="M70" s="91">
        <v>3244</v>
      </c>
      <c r="N70" s="91">
        <v>1551</v>
      </c>
      <c r="O70" s="90">
        <v>1693</v>
      </c>
      <c r="P70" s="85">
        <f t="shared" si="13"/>
        <v>21483.443708609273</v>
      </c>
      <c r="Q70" s="86">
        <f t="shared" si="14"/>
        <v>1.7109704641350212</v>
      </c>
      <c r="R70" s="85">
        <f t="shared" si="15"/>
        <v>-13</v>
      </c>
      <c r="S70" s="85">
        <f t="shared" si="16"/>
        <v>-3</v>
      </c>
      <c r="T70" s="78"/>
      <c r="U70" s="51"/>
      <c r="V70" s="61"/>
      <c r="W70" s="76"/>
      <c r="X70" s="76"/>
      <c r="Y70" s="76"/>
      <c r="Z70" s="548" t="s">
        <v>148</v>
      </c>
      <c r="AA70" s="548"/>
      <c r="AB70" s="548"/>
      <c r="AC70" s="548"/>
      <c r="AD70" s="51"/>
      <c r="AE70" s="87">
        <v>0.151</v>
      </c>
      <c r="AF70" s="92">
        <v>1909</v>
      </c>
      <c r="AG70" s="91">
        <v>3247</v>
      </c>
      <c r="AH70" s="91">
        <v>1532</v>
      </c>
      <c r="AI70" s="90">
        <v>1715</v>
      </c>
      <c r="AJ70" s="51"/>
    </row>
    <row r="71" spans="3:36" ht="11.1" customHeight="1">
      <c r="C71" s="76"/>
      <c r="D71" s="76"/>
      <c r="E71" s="76"/>
      <c r="F71" s="76"/>
      <c r="G71" s="548" t="s">
        <v>151</v>
      </c>
      <c r="H71" s="548"/>
      <c r="I71" s="548"/>
      <c r="J71" s="548"/>
      <c r="K71" s="82"/>
      <c r="L71" s="90">
        <v>1853</v>
      </c>
      <c r="M71" s="91">
        <v>3653</v>
      </c>
      <c r="N71" s="91">
        <v>1863</v>
      </c>
      <c r="O71" s="90">
        <v>1790</v>
      </c>
      <c r="P71" s="85">
        <f t="shared" si="13"/>
        <v>15157.676348547719</v>
      </c>
      <c r="Q71" s="86">
        <f t="shared" si="14"/>
        <v>1.9713977334052888</v>
      </c>
      <c r="R71" s="85">
        <f t="shared" si="15"/>
        <v>-11</v>
      </c>
      <c r="S71" s="85">
        <f t="shared" si="16"/>
        <v>-17</v>
      </c>
      <c r="T71" s="78"/>
      <c r="U71" s="51"/>
      <c r="V71" s="61"/>
      <c r="W71" s="76"/>
      <c r="X71" s="76"/>
      <c r="Y71" s="76"/>
      <c r="Z71" s="548" t="s">
        <v>151</v>
      </c>
      <c r="AA71" s="548"/>
      <c r="AB71" s="548"/>
      <c r="AC71" s="548"/>
      <c r="AD71" s="51"/>
      <c r="AE71" s="87">
        <v>0.24099999999999999</v>
      </c>
      <c r="AF71" s="92">
        <v>1864</v>
      </c>
      <c r="AG71" s="91">
        <v>3670</v>
      </c>
      <c r="AH71" s="91">
        <v>1869</v>
      </c>
      <c r="AI71" s="90">
        <v>1801</v>
      </c>
      <c r="AJ71" s="51"/>
    </row>
    <row r="72" spans="3:36" ht="11.1" customHeight="1">
      <c r="C72" s="76"/>
      <c r="D72" s="76"/>
      <c r="E72" s="76"/>
      <c r="F72" s="76"/>
      <c r="G72" s="548" t="s">
        <v>152</v>
      </c>
      <c r="H72" s="548"/>
      <c r="I72" s="548"/>
      <c r="J72" s="548"/>
      <c r="K72" s="82"/>
      <c r="L72" s="90">
        <v>1688</v>
      </c>
      <c r="M72" s="91">
        <v>3569</v>
      </c>
      <c r="N72" s="91">
        <v>1728</v>
      </c>
      <c r="O72" s="90">
        <v>1841</v>
      </c>
      <c r="P72" s="85">
        <f t="shared" si="13"/>
        <v>13779.922779922779</v>
      </c>
      <c r="Q72" s="86">
        <f t="shared" si="14"/>
        <v>2.1143364928909953</v>
      </c>
      <c r="R72" s="85">
        <f t="shared" si="15"/>
        <v>45</v>
      </c>
      <c r="S72" s="85">
        <f t="shared" si="16"/>
        <v>82</v>
      </c>
      <c r="T72" s="78"/>
      <c r="U72" s="51"/>
      <c r="V72" s="61"/>
      <c r="W72" s="76"/>
      <c r="X72" s="76"/>
      <c r="Y72" s="76"/>
      <c r="Z72" s="548" t="s">
        <v>152</v>
      </c>
      <c r="AA72" s="548"/>
      <c r="AB72" s="548"/>
      <c r="AC72" s="548"/>
      <c r="AD72" s="51"/>
      <c r="AE72" s="87">
        <v>0.25900000000000001</v>
      </c>
      <c r="AF72" s="92">
        <v>1643</v>
      </c>
      <c r="AG72" s="91">
        <v>3487</v>
      </c>
      <c r="AH72" s="91">
        <v>1687</v>
      </c>
      <c r="AI72" s="90">
        <v>1800</v>
      </c>
      <c r="AJ72" s="51"/>
    </row>
    <row r="73" spans="3:36" ht="6.2" customHeight="1">
      <c r="C73" s="76"/>
      <c r="D73" s="76"/>
      <c r="E73" s="76"/>
      <c r="F73" s="76"/>
      <c r="G73" s="76"/>
      <c r="H73" s="76"/>
      <c r="I73" s="76"/>
      <c r="J73" s="76"/>
      <c r="K73" s="82"/>
      <c r="L73" s="81"/>
      <c r="M73" s="81"/>
      <c r="N73" s="81"/>
      <c r="O73" s="68"/>
      <c r="P73" s="69"/>
      <c r="Q73" s="70"/>
      <c r="R73" s="69"/>
      <c r="S73" s="69"/>
      <c r="T73" s="78"/>
      <c r="U73" s="51"/>
      <c r="V73" s="61"/>
      <c r="W73" s="51"/>
      <c r="X73" s="51"/>
      <c r="Y73" s="51"/>
      <c r="Z73" s="51"/>
      <c r="AA73" s="51"/>
      <c r="AB73" s="51"/>
      <c r="AC73" s="51"/>
      <c r="AD73" s="51"/>
      <c r="AE73" s="87"/>
      <c r="AF73" s="75"/>
      <c r="AG73" s="81"/>
      <c r="AH73" s="81"/>
      <c r="AI73" s="68"/>
      <c r="AJ73" s="51"/>
    </row>
    <row r="74" spans="3:36" s="66" customFormat="1" ht="11.1" customHeight="1">
      <c r="C74" s="550" t="s">
        <v>157</v>
      </c>
      <c r="D74" s="550"/>
      <c r="E74" s="550"/>
      <c r="F74" s="550"/>
      <c r="G74" s="550"/>
      <c r="H74" s="550"/>
      <c r="I74" s="550"/>
      <c r="J74" s="550"/>
      <c r="K74" s="89"/>
      <c r="L74" s="81">
        <v>8414</v>
      </c>
      <c r="M74" s="81">
        <v>14444</v>
      </c>
      <c r="N74" s="81">
        <v>7135</v>
      </c>
      <c r="O74" s="81">
        <v>7309</v>
      </c>
      <c r="P74" s="69">
        <f>SUM(M74/AE74)</f>
        <v>18168.553459119499</v>
      </c>
      <c r="Q74" s="70">
        <f>SUM(M74/L74)</f>
        <v>1.7166627050154504</v>
      </c>
      <c r="R74" s="69">
        <f t="shared" ref="R74:S78" si="17">SUM(L74-AF74)</f>
        <v>-1</v>
      </c>
      <c r="S74" s="69">
        <f t="shared" si="17"/>
        <v>-71</v>
      </c>
      <c r="T74" s="71"/>
      <c r="U74" s="72"/>
      <c r="V74" s="73"/>
      <c r="W74" s="550" t="s">
        <v>157</v>
      </c>
      <c r="X74" s="550"/>
      <c r="Y74" s="550"/>
      <c r="Z74" s="550"/>
      <c r="AA74" s="550"/>
      <c r="AB74" s="550"/>
      <c r="AC74" s="550"/>
      <c r="AD74" s="72"/>
      <c r="AE74" s="74">
        <v>0.79499999999999993</v>
      </c>
      <c r="AF74" s="75">
        <v>8415</v>
      </c>
      <c r="AG74" s="81">
        <v>14515</v>
      </c>
      <c r="AH74" s="81">
        <v>7177</v>
      </c>
      <c r="AI74" s="81">
        <v>7338</v>
      </c>
      <c r="AJ74" s="72"/>
    </row>
    <row r="75" spans="3:36" ht="11.1" customHeight="1">
      <c r="C75" s="76"/>
      <c r="D75" s="76"/>
      <c r="E75" s="76"/>
      <c r="F75" s="76"/>
      <c r="G75" s="548" t="s">
        <v>140</v>
      </c>
      <c r="H75" s="548"/>
      <c r="I75" s="548"/>
      <c r="J75" s="548"/>
      <c r="K75" s="82"/>
      <c r="L75" s="90">
        <v>2430</v>
      </c>
      <c r="M75" s="91">
        <v>3924</v>
      </c>
      <c r="N75" s="91">
        <v>1960</v>
      </c>
      <c r="O75" s="90">
        <v>1964</v>
      </c>
      <c r="P75" s="85">
        <f>SUM(M75/AE75)</f>
        <v>19048.543689320388</v>
      </c>
      <c r="Q75" s="86">
        <f>SUM(M75/L75)</f>
        <v>1.6148148148148149</v>
      </c>
      <c r="R75" s="85">
        <f t="shared" si="17"/>
        <v>9</v>
      </c>
      <c r="S75" s="85">
        <f t="shared" si="17"/>
        <v>-14</v>
      </c>
      <c r="T75" s="78"/>
      <c r="U75" s="51"/>
      <c r="V75" s="61"/>
      <c r="W75" s="76"/>
      <c r="X75" s="76"/>
      <c r="Y75" s="76"/>
      <c r="Z75" s="548" t="s">
        <v>140</v>
      </c>
      <c r="AA75" s="548"/>
      <c r="AB75" s="548"/>
      <c r="AC75" s="548"/>
      <c r="AD75" s="51"/>
      <c r="AE75" s="87">
        <v>0.20599999999999999</v>
      </c>
      <c r="AF75" s="92">
        <v>2421</v>
      </c>
      <c r="AG75" s="91">
        <v>3938</v>
      </c>
      <c r="AH75" s="91">
        <v>1966</v>
      </c>
      <c r="AI75" s="90">
        <v>1972</v>
      </c>
      <c r="AJ75" s="51"/>
    </row>
    <row r="76" spans="3:36" ht="11.1" customHeight="1">
      <c r="C76" s="76"/>
      <c r="D76" s="76"/>
      <c r="E76" s="76"/>
      <c r="F76" s="76"/>
      <c r="G76" s="548" t="s">
        <v>141</v>
      </c>
      <c r="H76" s="548"/>
      <c r="I76" s="548"/>
      <c r="J76" s="548"/>
      <c r="K76" s="82"/>
      <c r="L76" s="90">
        <v>1733</v>
      </c>
      <c r="M76" s="91">
        <v>3101</v>
      </c>
      <c r="N76" s="91">
        <v>1536</v>
      </c>
      <c r="O76" s="90">
        <v>1565</v>
      </c>
      <c r="P76" s="85">
        <f>SUM(M76/AE76)</f>
        <v>11570.895522388058</v>
      </c>
      <c r="Q76" s="86">
        <f>SUM(M76/L76)</f>
        <v>1.7893825735718407</v>
      </c>
      <c r="R76" s="85">
        <f t="shared" si="17"/>
        <v>20</v>
      </c>
      <c r="S76" s="85">
        <f t="shared" si="17"/>
        <v>55</v>
      </c>
      <c r="T76" s="78"/>
      <c r="U76" s="51"/>
      <c r="V76" s="61"/>
      <c r="W76" s="76"/>
      <c r="X76" s="76"/>
      <c r="Y76" s="76"/>
      <c r="Z76" s="548" t="s">
        <v>141</v>
      </c>
      <c r="AA76" s="548"/>
      <c r="AB76" s="548"/>
      <c r="AC76" s="548"/>
      <c r="AD76" s="51"/>
      <c r="AE76" s="87">
        <v>0.26800000000000002</v>
      </c>
      <c r="AF76" s="92">
        <v>1713</v>
      </c>
      <c r="AG76" s="91">
        <v>3046</v>
      </c>
      <c r="AH76" s="91">
        <v>1509</v>
      </c>
      <c r="AI76" s="90">
        <v>1537</v>
      </c>
      <c r="AJ76" s="51"/>
    </row>
    <row r="77" spans="3:36" ht="11.1" customHeight="1">
      <c r="C77" s="76"/>
      <c r="D77" s="76"/>
      <c r="E77" s="76"/>
      <c r="F77" s="76"/>
      <c r="G77" s="548" t="s">
        <v>145</v>
      </c>
      <c r="H77" s="548"/>
      <c r="I77" s="548"/>
      <c r="J77" s="548"/>
      <c r="K77" s="82"/>
      <c r="L77" s="90">
        <v>2185</v>
      </c>
      <c r="M77" s="91">
        <v>3519</v>
      </c>
      <c r="N77" s="91">
        <v>1763</v>
      </c>
      <c r="O77" s="90">
        <v>1756</v>
      </c>
      <c r="P77" s="85">
        <f>SUM(M77/AE77)</f>
        <v>26261.194029850743</v>
      </c>
      <c r="Q77" s="86">
        <f>SUM(M77/L77)</f>
        <v>1.6105263157894736</v>
      </c>
      <c r="R77" s="85">
        <f t="shared" si="17"/>
        <v>-47</v>
      </c>
      <c r="S77" s="85">
        <f t="shared" si="17"/>
        <v>-111</v>
      </c>
      <c r="T77" s="78"/>
      <c r="U77" s="51"/>
      <c r="V77" s="61"/>
      <c r="W77" s="76"/>
      <c r="X77" s="76"/>
      <c r="Y77" s="76"/>
      <c r="Z77" s="548" t="s">
        <v>145</v>
      </c>
      <c r="AA77" s="548"/>
      <c r="AB77" s="548"/>
      <c r="AC77" s="548"/>
      <c r="AD77" s="51"/>
      <c r="AE77" s="87">
        <v>0.13400000000000001</v>
      </c>
      <c r="AF77" s="92">
        <v>2232</v>
      </c>
      <c r="AG77" s="91">
        <v>3630</v>
      </c>
      <c r="AH77" s="91">
        <v>1811</v>
      </c>
      <c r="AI77" s="90">
        <v>1819</v>
      </c>
      <c r="AJ77" s="51"/>
    </row>
    <row r="78" spans="3:36" ht="11.1" customHeight="1">
      <c r="C78" s="76"/>
      <c r="D78" s="76"/>
      <c r="E78" s="76"/>
      <c r="F78" s="76"/>
      <c r="G78" s="548" t="s">
        <v>148</v>
      </c>
      <c r="H78" s="548"/>
      <c r="I78" s="548"/>
      <c r="J78" s="548"/>
      <c r="K78" s="82"/>
      <c r="L78" s="90">
        <v>2066</v>
      </c>
      <c r="M78" s="91">
        <v>3900</v>
      </c>
      <c r="N78" s="91">
        <v>1876</v>
      </c>
      <c r="O78" s="90">
        <v>2024</v>
      </c>
      <c r="P78" s="85">
        <f>SUM(M78/AE78)</f>
        <v>20855.614973262032</v>
      </c>
      <c r="Q78" s="86">
        <f>SUM(M78/L78)</f>
        <v>1.887705711519845</v>
      </c>
      <c r="R78" s="85">
        <f t="shared" si="17"/>
        <v>17</v>
      </c>
      <c r="S78" s="85">
        <f t="shared" si="17"/>
        <v>-1</v>
      </c>
      <c r="T78" s="78"/>
      <c r="U78" s="51"/>
      <c r="V78" s="61"/>
      <c r="W78" s="76"/>
      <c r="X78" s="76"/>
      <c r="Y78" s="76"/>
      <c r="Z78" s="548" t="s">
        <v>148</v>
      </c>
      <c r="AA78" s="548"/>
      <c r="AB78" s="548"/>
      <c r="AC78" s="548"/>
      <c r="AD78" s="51"/>
      <c r="AE78" s="87">
        <v>0.187</v>
      </c>
      <c r="AF78" s="92">
        <v>2049</v>
      </c>
      <c r="AG78" s="91">
        <v>3901</v>
      </c>
      <c r="AH78" s="91">
        <v>1891</v>
      </c>
      <c r="AI78" s="90">
        <v>2010</v>
      </c>
      <c r="AJ78" s="51"/>
    </row>
    <row r="79" spans="3:36" ht="6.2" customHeight="1">
      <c r="C79" s="76"/>
      <c r="D79" s="76"/>
      <c r="E79" s="76"/>
      <c r="F79" s="76"/>
      <c r="G79" s="76"/>
      <c r="H79" s="76"/>
      <c r="I79" s="76"/>
      <c r="J79" s="76"/>
      <c r="K79" s="82"/>
      <c r="L79" s="81"/>
      <c r="M79" s="81"/>
      <c r="N79" s="81"/>
      <c r="O79" s="68"/>
      <c r="P79" s="69"/>
      <c r="Q79" s="70"/>
      <c r="R79" s="69"/>
      <c r="S79" s="69"/>
      <c r="T79" s="78"/>
      <c r="U79" s="51"/>
      <c r="V79" s="61"/>
      <c r="W79" s="51"/>
      <c r="X79" s="51"/>
      <c r="Y79" s="51"/>
      <c r="Z79" s="51"/>
      <c r="AA79" s="51"/>
      <c r="AB79" s="51"/>
      <c r="AC79" s="51"/>
      <c r="AD79" s="51"/>
      <c r="AE79" s="87"/>
      <c r="AF79" s="75"/>
      <c r="AG79" s="81"/>
      <c r="AH79" s="81"/>
      <c r="AI79" s="68"/>
      <c r="AJ79" s="51"/>
    </row>
    <row r="80" spans="3:36" s="66" customFormat="1" ht="11.1" customHeight="1">
      <c r="C80" s="550" t="s">
        <v>158</v>
      </c>
      <c r="D80" s="550"/>
      <c r="E80" s="550"/>
      <c r="F80" s="550"/>
      <c r="G80" s="550"/>
      <c r="H80" s="550"/>
      <c r="I80" s="550"/>
      <c r="J80" s="550"/>
      <c r="K80" s="89"/>
      <c r="L80" s="81">
        <v>5261</v>
      </c>
      <c r="M80" s="81">
        <v>10385</v>
      </c>
      <c r="N80" s="81">
        <v>5094</v>
      </c>
      <c r="O80" s="81">
        <v>5291</v>
      </c>
      <c r="P80" s="69">
        <f>SUM(M80/AE80)</f>
        <v>13754.966887417218</v>
      </c>
      <c r="Q80" s="70">
        <f>SUM(M80/L80)</f>
        <v>1.9739593233225623</v>
      </c>
      <c r="R80" s="69">
        <f t="shared" ref="R80:S84" si="18">SUM(L80-AF80)</f>
        <v>-44</v>
      </c>
      <c r="S80" s="69">
        <f t="shared" si="18"/>
        <v>-102</v>
      </c>
      <c r="T80" s="71"/>
      <c r="U80" s="72"/>
      <c r="V80" s="73"/>
      <c r="W80" s="550" t="s">
        <v>158</v>
      </c>
      <c r="X80" s="550"/>
      <c r="Y80" s="550"/>
      <c r="Z80" s="550"/>
      <c r="AA80" s="550"/>
      <c r="AB80" s="550"/>
      <c r="AC80" s="550"/>
      <c r="AD80" s="72"/>
      <c r="AE80" s="74">
        <v>0.755</v>
      </c>
      <c r="AF80" s="75">
        <v>5305</v>
      </c>
      <c r="AG80" s="81">
        <v>10487</v>
      </c>
      <c r="AH80" s="81">
        <v>5141</v>
      </c>
      <c r="AI80" s="81">
        <v>5346</v>
      </c>
      <c r="AJ80" s="72"/>
    </row>
    <row r="81" spans="2:36" ht="11.1" customHeight="1">
      <c r="C81" s="76"/>
      <c r="D81" s="76"/>
      <c r="E81" s="76"/>
      <c r="F81" s="76"/>
      <c r="G81" s="548" t="s">
        <v>140</v>
      </c>
      <c r="H81" s="548"/>
      <c r="I81" s="548"/>
      <c r="J81" s="548"/>
      <c r="K81" s="82"/>
      <c r="L81" s="90">
        <v>1047</v>
      </c>
      <c r="M81" s="91">
        <v>1714</v>
      </c>
      <c r="N81" s="91">
        <v>818</v>
      </c>
      <c r="O81" s="90">
        <v>896</v>
      </c>
      <c r="P81" s="85">
        <f>SUM(M81/AE81)</f>
        <v>18835.164835164836</v>
      </c>
      <c r="Q81" s="86">
        <f>SUM(M81/L81)</f>
        <v>1.6370582617000955</v>
      </c>
      <c r="R81" s="85">
        <f t="shared" si="18"/>
        <v>4</v>
      </c>
      <c r="S81" s="85">
        <f t="shared" si="18"/>
        <v>24</v>
      </c>
      <c r="T81" s="78"/>
      <c r="U81" s="51"/>
      <c r="V81" s="61"/>
      <c r="W81" s="76"/>
      <c r="X81" s="76"/>
      <c r="Y81" s="76"/>
      <c r="Z81" s="548" t="s">
        <v>140</v>
      </c>
      <c r="AA81" s="548"/>
      <c r="AB81" s="548"/>
      <c r="AC81" s="548"/>
      <c r="AD81" s="51"/>
      <c r="AE81" s="87">
        <v>9.0999999999999998E-2</v>
      </c>
      <c r="AF81" s="92">
        <v>1043</v>
      </c>
      <c r="AG81" s="91">
        <v>1690</v>
      </c>
      <c r="AH81" s="91">
        <v>816</v>
      </c>
      <c r="AI81" s="90">
        <v>874</v>
      </c>
      <c r="AJ81" s="51"/>
    </row>
    <row r="82" spans="2:36" ht="11.1" customHeight="1">
      <c r="C82" s="76"/>
      <c r="D82" s="76"/>
      <c r="E82" s="76"/>
      <c r="F82" s="76"/>
      <c r="G82" s="548" t="s">
        <v>141</v>
      </c>
      <c r="H82" s="548"/>
      <c r="I82" s="548"/>
      <c r="J82" s="548"/>
      <c r="K82" s="82"/>
      <c r="L82" s="90">
        <v>1122</v>
      </c>
      <c r="M82" s="91">
        <v>2277</v>
      </c>
      <c r="N82" s="91">
        <v>1165</v>
      </c>
      <c r="O82" s="90">
        <v>1112</v>
      </c>
      <c r="P82" s="85">
        <f>SUM(M82/AE82)</f>
        <v>14690.322580645161</v>
      </c>
      <c r="Q82" s="86">
        <f>SUM(M82/L82)</f>
        <v>2.0294117647058822</v>
      </c>
      <c r="R82" s="85">
        <f t="shared" si="18"/>
        <v>-30</v>
      </c>
      <c r="S82" s="85">
        <f t="shared" si="18"/>
        <v>-79</v>
      </c>
      <c r="T82" s="78"/>
      <c r="U82" s="51"/>
      <c r="V82" s="61"/>
      <c r="W82" s="76"/>
      <c r="X82" s="76"/>
      <c r="Y82" s="76"/>
      <c r="Z82" s="548" t="s">
        <v>141</v>
      </c>
      <c r="AA82" s="548"/>
      <c r="AB82" s="548"/>
      <c r="AC82" s="548"/>
      <c r="AD82" s="51"/>
      <c r="AE82" s="87">
        <v>0.155</v>
      </c>
      <c r="AF82" s="92">
        <v>1152</v>
      </c>
      <c r="AG82" s="91">
        <v>2356</v>
      </c>
      <c r="AH82" s="91">
        <v>1199</v>
      </c>
      <c r="AI82" s="90">
        <v>1157</v>
      </c>
      <c r="AJ82" s="51"/>
    </row>
    <row r="83" spans="2:36" ht="11.1" customHeight="1">
      <c r="C83" s="76"/>
      <c r="D83" s="76"/>
      <c r="E83" s="76"/>
      <c r="F83" s="76"/>
      <c r="G83" s="548" t="s">
        <v>145</v>
      </c>
      <c r="H83" s="548"/>
      <c r="I83" s="548"/>
      <c r="J83" s="548"/>
      <c r="K83" s="82"/>
      <c r="L83" s="90">
        <v>1213</v>
      </c>
      <c r="M83" s="91">
        <v>2398</v>
      </c>
      <c r="N83" s="91">
        <v>1152</v>
      </c>
      <c r="O83" s="90">
        <v>1246</v>
      </c>
      <c r="P83" s="85">
        <f>SUM(M83/AE83)</f>
        <v>8384.6153846153848</v>
      </c>
      <c r="Q83" s="86">
        <f>SUM(M83/L83)</f>
        <v>1.9769167353668591</v>
      </c>
      <c r="R83" s="85">
        <f t="shared" si="18"/>
        <v>0</v>
      </c>
      <c r="S83" s="85">
        <f t="shared" si="18"/>
        <v>-10</v>
      </c>
      <c r="T83" s="78"/>
      <c r="U83" s="51"/>
      <c r="V83" s="61"/>
      <c r="W83" s="76"/>
      <c r="X83" s="76"/>
      <c r="Y83" s="76"/>
      <c r="Z83" s="548" t="s">
        <v>145</v>
      </c>
      <c r="AA83" s="548"/>
      <c r="AB83" s="548"/>
      <c r="AC83" s="548"/>
      <c r="AD83" s="51"/>
      <c r="AE83" s="87">
        <v>0.28599999999999998</v>
      </c>
      <c r="AF83" s="92">
        <v>1213</v>
      </c>
      <c r="AG83" s="91">
        <v>2408</v>
      </c>
      <c r="AH83" s="91">
        <v>1154</v>
      </c>
      <c r="AI83" s="90">
        <v>1254</v>
      </c>
      <c r="AJ83" s="51"/>
    </row>
    <row r="84" spans="2:36" ht="11.1" customHeight="1">
      <c r="C84" s="76"/>
      <c r="D84" s="76"/>
      <c r="E84" s="76"/>
      <c r="F84" s="76"/>
      <c r="G84" s="548" t="s">
        <v>148</v>
      </c>
      <c r="H84" s="548"/>
      <c r="I84" s="548"/>
      <c r="J84" s="548"/>
      <c r="K84" s="82"/>
      <c r="L84" s="90">
        <v>1879</v>
      </c>
      <c r="M84" s="91">
        <v>3996</v>
      </c>
      <c r="N84" s="91">
        <v>1959</v>
      </c>
      <c r="O84" s="90">
        <v>2037</v>
      </c>
      <c r="P84" s="85">
        <f>SUM(M84/AE84)</f>
        <v>17919.28251121076</v>
      </c>
      <c r="Q84" s="86">
        <f>SUM(M84/L84)</f>
        <v>2.126663118680149</v>
      </c>
      <c r="R84" s="85">
        <f t="shared" si="18"/>
        <v>-18</v>
      </c>
      <c r="S84" s="85">
        <f t="shared" si="18"/>
        <v>-37</v>
      </c>
      <c r="T84" s="78"/>
      <c r="U84" s="51"/>
      <c r="V84" s="61"/>
      <c r="W84" s="76"/>
      <c r="X84" s="76"/>
      <c r="Y84" s="76"/>
      <c r="Z84" s="548" t="s">
        <v>148</v>
      </c>
      <c r="AA84" s="548"/>
      <c r="AB84" s="548"/>
      <c r="AC84" s="548"/>
      <c r="AD84" s="51"/>
      <c r="AE84" s="87">
        <v>0.223</v>
      </c>
      <c r="AF84" s="92">
        <v>1897</v>
      </c>
      <c r="AG84" s="91">
        <v>4033</v>
      </c>
      <c r="AH84" s="91">
        <v>1972</v>
      </c>
      <c r="AI84" s="90">
        <v>2061</v>
      </c>
      <c r="AJ84" s="51"/>
    </row>
    <row r="85" spans="2:36" s="51" customFormat="1" ht="11.1" customHeight="1">
      <c r="B85" s="57"/>
      <c r="C85" s="98"/>
      <c r="D85" s="98"/>
      <c r="E85" s="98"/>
      <c r="F85" s="98"/>
      <c r="G85" s="98"/>
      <c r="H85" s="98"/>
      <c r="I85" s="98"/>
      <c r="J85" s="98"/>
      <c r="K85" s="99"/>
      <c r="L85" s="59"/>
      <c r="M85" s="59"/>
      <c r="N85" s="59"/>
      <c r="O85" s="59"/>
      <c r="P85" s="59"/>
      <c r="Q85" s="59"/>
      <c r="R85" s="59"/>
      <c r="S85" s="59"/>
      <c r="T85" s="55"/>
      <c r="V85" s="56"/>
      <c r="W85" s="57"/>
      <c r="X85" s="57"/>
      <c r="Y85" s="57"/>
      <c r="Z85" s="57"/>
      <c r="AA85" s="57"/>
      <c r="AB85" s="57"/>
      <c r="AC85" s="57"/>
      <c r="AD85" s="57"/>
      <c r="AE85" s="46"/>
      <c r="AF85" s="58"/>
      <c r="AG85" s="58"/>
      <c r="AH85" s="100"/>
      <c r="AI85" s="59"/>
    </row>
    <row r="86" spans="2:36" ht="11.1" customHeight="1">
      <c r="B86" s="549" t="s">
        <v>16</v>
      </c>
      <c r="C86" s="549"/>
      <c r="D86" s="549"/>
      <c r="E86" s="101" t="s">
        <v>159</v>
      </c>
      <c r="F86" s="102" t="s">
        <v>160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AF86" s="51"/>
      <c r="AG86" s="51"/>
      <c r="AH86" s="51"/>
      <c r="AI86" s="51"/>
    </row>
    <row r="87" spans="2:36" ht="11.25" customHeight="1"/>
    <row r="88" spans="2:36" ht="11.25" customHeight="1">
      <c r="B88" s="76"/>
      <c r="C88" s="76"/>
      <c r="D88" s="76"/>
      <c r="E88" s="76"/>
      <c r="F88" s="76"/>
      <c r="G88" s="76"/>
      <c r="H88" s="76"/>
      <c r="I88" s="76"/>
    </row>
    <row r="89" spans="2:36" ht="11.25" customHeight="1">
      <c r="B89" s="76"/>
      <c r="C89" s="76"/>
      <c r="D89" s="76"/>
      <c r="E89" s="76"/>
      <c r="F89" s="76"/>
      <c r="G89" s="76"/>
      <c r="H89" s="76"/>
      <c r="I89" s="76"/>
      <c r="AG89" s="103"/>
    </row>
    <row r="90" spans="2:36" ht="11.25" customHeight="1">
      <c r="B90" s="76"/>
      <c r="C90" s="76"/>
      <c r="D90" s="76"/>
      <c r="E90" s="76"/>
      <c r="F90" s="76"/>
      <c r="G90" s="76"/>
      <c r="H90" s="76"/>
      <c r="I90" s="76"/>
      <c r="AG90" s="104"/>
    </row>
    <row r="91" spans="2:36" ht="11.25" customHeight="1"/>
    <row r="92" spans="2:36" ht="11.25" customHeight="1"/>
    <row r="93" spans="2:36" ht="11.25" customHeight="1"/>
    <row r="94" spans="2:36" ht="11.25" customHeight="1"/>
    <row r="95" spans="2:36" ht="11.25" customHeight="1"/>
    <row r="96" spans="2:3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mergeCells count="134">
    <mergeCell ref="AE7:AE8"/>
    <mergeCell ref="AF7:AF8"/>
    <mergeCell ref="AG7:AI7"/>
    <mergeCell ref="C10:J10"/>
    <mergeCell ref="W10:AC10"/>
    <mergeCell ref="C12:J12"/>
    <mergeCell ref="W12:AC12"/>
    <mergeCell ref="A1:L2"/>
    <mergeCell ref="B5:S5"/>
    <mergeCell ref="B7:K8"/>
    <mergeCell ref="L7:L8"/>
    <mergeCell ref="M7:O7"/>
    <mergeCell ref="P7:P8"/>
    <mergeCell ref="Q7:Q8"/>
    <mergeCell ref="R7:S7"/>
    <mergeCell ref="G17:J17"/>
    <mergeCell ref="Z17:AC17"/>
    <mergeCell ref="G18:J18"/>
    <mergeCell ref="Z18:AC18"/>
    <mergeCell ref="C20:J20"/>
    <mergeCell ref="W20:AC20"/>
    <mergeCell ref="G13:J13"/>
    <mergeCell ref="Z13:AC13"/>
    <mergeCell ref="G14:J14"/>
    <mergeCell ref="Z14:AC14"/>
    <mergeCell ref="C16:J16"/>
    <mergeCell ref="W16:AC16"/>
    <mergeCell ref="G25:J25"/>
    <mergeCell ref="Z25:AC25"/>
    <mergeCell ref="C27:J27"/>
    <mergeCell ref="W27:AC27"/>
    <mergeCell ref="G28:J28"/>
    <mergeCell ref="Z28:AC28"/>
    <mergeCell ref="C22:J22"/>
    <mergeCell ref="W22:AC22"/>
    <mergeCell ref="G23:J23"/>
    <mergeCell ref="Z23:AC23"/>
    <mergeCell ref="G24:J24"/>
    <mergeCell ref="Z24:AC24"/>
    <mergeCell ref="G33:J33"/>
    <mergeCell ref="Z33:AC33"/>
    <mergeCell ref="G34:J34"/>
    <mergeCell ref="Z34:AC34"/>
    <mergeCell ref="G35:J35"/>
    <mergeCell ref="Z35:AC35"/>
    <mergeCell ref="G29:J29"/>
    <mergeCell ref="Z29:AC29"/>
    <mergeCell ref="C31:J31"/>
    <mergeCell ref="W31:AC31"/>
    <mergeCell ref="G32:J32"/>
    <mergeCell ref="Z32:AC32"/>
    <mergeCell ref="G40:J40"/>
    <mergeCell ref="Z40:AC40"/>
    <mergeCell ref="C42:J42"/>
    <mergeCell ref="W42:AC42"/>
    <mergeCell ref="G43:J43"/>
    <mergeCell ref="Z43:AC43"/>
    <mergeCell ref="C37:J37"/>
    <mergeCell ref="W37:AC37"/>
    <mergeCell ref="G38:J38"/>
    <mergeCell ref="Z38:AC38"/>
    <mergeCell ref="G39:J39"/>
    <mergeCell ref="Z39:AC39"/>
    <mergeCell ref="G47:J47"/>
    <mergeCell ref="Z47:AC47"/>
    <mergeCell ref="G48:J48"/>
    <mergeCell ref="Z48:AC48"/>
    <mergeCell ref="C50:J50"/>
    <mergeCell ref="W50:AC50"/>
    <mergeCell ref="G44:J44"/>
    <mergeCell ref="Z44:AC44"/>
    <mergeCell ref="G45:J45"/>
    <mergeCell ref="Z45:AC45"/>
    <mergeCell ref="G46:J46"/>
    <mergeCell ref="Z46:AC46"/>
    <mergeCell ref="C55:J55"/>
    <mergeCell ref="W55:AC55"/>
    <mergeCell ref="G56:J56"/>
    <mergeCell ref="Z56:AC56"/>
    <mergeCell ref="G57:J57"/>
    <mergeCell ref="Z57:AC57"/>
    <mergeCell ref="G51:J51"/>
    <mergeCell ref="Z51:AC51"/>
    <mergeCell ref="G52:J52"/>
    <mergeCell ref="Z52:AC52"/>
    <mergeCell ref="G53:J53"/>
    <mergeCell ref="Z53:AC53"/>
    <mergeCell ref="G62:J62"/>
    <mergeCell ref="Z62:AC62"/>
    <mergeCell ref="G63:J63"/>
    <mergeCell ref="Z63:AC63"/>
    <mergeCell ref="G64:J64"/>
    <mergeCell ref="Z64:AC64"/>
    <mergeCell ref="G58:J58"/>
    <mergeCell ref="Z58:AC58"/>
    <mergeCell ref="C60:J60"/>
    <mergeCell ref="W60:AC60"/>
    <mergeCell ref="G61:J61"/>
    <mergeCell ref="Z61:AC61"/>
    <mergeCell ref="G69:J69"/>
    <mergeCell ref="Z69:AC69"/>
    <mergeCell ref="G70:J70"/>
    <mergeCell ref="Z70:AC70"/>
    <mergeCell ref="G71:J71"/>
    <mergeCell ref="Z71:AC71"/>
    <mergeCell ref="C66:J66"/>
    <mergeCell ref="W66:AC66"/>
    <mergeCell ref="G67:J67"/>
    <mergeCell ref="Z67:AC67"/>
    <mergeCell ref="G68:J68"/>
    <mergeCell ref="Z68:AC68"/>
    <mergeCell ref="G76:J76"/>
    <mergeCell ref="Z76:AC76"/>
    <mergeCell ref="G77:J77"/>
    <mergeCell ref="Z77:AC77"/>
    <mergeCell ref="G78:J78"/>
    <mergeCell ref="Z78:AC78"/>
    <mergeCell ref="G72:J72"/>
    <mergeCell ref="Z72:AC72"/>
    <mergeCell ref="C74:J74"/>
    <mergeCell ref="W74:AC74"/>
    <mergeCell ref="G75:J75"/>
    <mergeCell ref="Z75:AC75"/>
    <mergeCell ref="G83:J83"/>
    <mergeCell ref="Z83:AC83"/>
    <mergeCell ref="G84:J84"/>
    <mergeCell ref="Z84:AC84"/>
    <mergeCell ref="B86:D86"/>
    <mergeCell ref="C80:J80"/>
    <mergeCell ref="W80:AC80"/>
    <mergeCell ref="G81:J81"/>
    <mergeCell ref="Z81:AC81"/>
    <mergeCell ref="G82:J82"/>
    <mergeCell ref="Z82:AC82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8"/>
  <sheetViews>
    <sheetView view="pageBreakPreview" zoomScaleNormal="100" zoomScaleSheetLayoutView="100" workbookViewId="0"/>
  </sheetViews>
  <sheetFormatPr defaultRowHeight="11.25"/>
  <cols>
    <col min="1" max="1" width="1" style="46" customWidth="1"/>
    <col min="2" max="11" width="1.625" style="46" customWidth="1"/>
    <col min="12" max="19" width="10.25" style="46" customWidth="1"/>
    <col min="20" max="20" width="1.625" style="46" customWidth="1"/>
    <col min="21" max="21" width="9" style="46"/>
    <col min="22" max="30" width="1.625" style="46" customWidth="1"/>
    <col min="31" max="31" width="7.5" style="46" bestFit="1" customWidth="1"/>
    <col min="32" max="32" width="10.5" style="46" bestFit="1" customWidth="1"/>
    <col min="33" max="33" width="7.5" style="46" bestFit="1" customWidth="1"/>
    <col min="34" max="35" width="6.75" style="46" bestFit="1" customWidth="1"/>
    <col min="36" max="16384" width="9" style="46"/>
  </cols>
  <sheetData>
    <row r="1" spans="1:39" customFormat="1" ht="13.5" customHeight="1">
      <c r="Q1" s="470">
        <f>'18'!A1+1</f>
        <v>19</v>
      </c>
      <c r="R1" s="470"/>
      <c r="S1" s="470"/>
      <c r="T1" s="470"/>
      <c r="AJ1" s="18"/>
      <c r="AK1" s="18"/>
      <c r="AL1" s="18"/>
      <c r="AM1" s="18"/>
    </row>
    <row r="2" spans="1:39" customFormat="1" ht="13.5" customHeight="1">
      <c r="Q2" s="470"/>
      <c r="R2" s="470"/>
      <c r="S2" s="470"/>
      <c r="T2" s="470"/>
      <c r="AJ2" s="18"/>
      <c r="AK2" s="18"/>
      <c r="AL2" s="18"/>
      <c r="AM2" s="18"/>
    </row>
    <row r="3" spans="1:39" ht="11.1" customHeight="1"/>
    <row r="4" spans="1:39" ht="11.1" customHeight="1"/>
    <row r="5" spans="1:39" s="48" customFormat="1" ht="18" customHeight="1">
      <c r="B5" s="565" t="s">
        <v>161</v>
      </c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</row>
    <row r="6" spans="1:39" ht="12.95" customHeight="1">
      <c r="A6" s="51"/>
      <c r="S6" s="106" t="s">
        <v>546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9" ht="15.95" customHeight="1">
      <c r="B7" s="559" t="s">
        <v>126</v>
      </c>
      <c r="C7" s="560"/>
      <c r="D7" s="560"/>
      <c r="E7" s="560"/>
      <c r="F7" s="560"/>
      <c r="G7" s="560"/>
      <c r="H7" s="560"/>
      <c r="I7" s="560"/>
      <c r="J7" s="560"/>
      <c r="K7" s="560"/>
      <c r="L7" s="560" t="s">
        <v>127</v>
      </c>
      <c r="M7" s="560" t="s">
        <v>128</v>
      </c>
      <c r="N7" s="560"/>
      <c r="O7" s="560"/>
      <c r="P7" s="563" t="s">
        <v>129</v>
      </c>
      <c r="Q7" s="563" t="s">
        <v>130</v>
      </c>
      <c r="R7" s="560" t="s">
        <v>131</v>
      </c>
      <c r="S7" s="564"/>
      <c r="T7" s="107"/>
      <c r="U7" s="51"/>
      <c r="V7" s="53"/>
      <c r="W7" s="54"/>
      <c r="X7" s="54"/>
      <c r="Y7" s="54"/>
      <c r="Z7" s="54"/>
      <c r="AA7" s="54"/>
      <c r="AB7" s="54"/>
      <c r="AC7" s="54"/>
      <c r="AD7" s="54"/>
      <c r="AE7" s="551" t="s">
        <v>132</v>
      </c>
      <c r="AF7" s="553" t="s">
        <v>133</v>
      </c>
      <c r="AG7" s="555" t="s">
        <v>134</v>
      </c>
      <c r="AH7" s="556"/>
      <c r="AI7" s="556"/>
      <c r="AJ7" s="51"/>
    </row>
    <row r="8" spans="1:39" ht="15.95" customHeight="1">
      <c r="B8" s="561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262" t="s">
        <v>1</v>
      </c>
      <c r="N8" s="262" t="s">
        <v>135</v>
      </c>
      <c r="O8" s="262" t="s">
        <v>136</v>
      </c>
      <c r="P8" s="562"/>
      <c r="Q8" s="562"/>
      <c r="R8" s="262" t="s">
        <v>127</v>
      </c>
      <c r="S8" s="263" t="s">
        <v>137</v>
      </c>
      <c r="T8" s="55"/>
      <c r="U8" s="51"/>
      <c r="V8" s="56"/>
      <c r="W8" s="57"/>
      <c r="X8" s="57"/>
      <c r="Y8" s="57"/>
      <c r="Z8" s="57"/>
      <c r="AA8" s="57"/>
      <c r="AB8" s="57"/>
      <c r="AC8" s="57"/>
      <c r="AD8" s="57"/>
      <c r="AE8" s="552"/>
      <c r="AF8" s="554"/>
      <c r="AG8" s="59" t="s">
        <v>138</v>
      </c>
      <c r="AH8" s="60" t="s">
        <v>2</v>
      </c>
      <c r="AI8" s="59" t="s">
        <v>3</v>
      </c>
      <c r="AJ8" s="51"/>
    </row>
    <row r="9" spans="1:39" ht="11.1" customHeight="1">
      <c r="A9" s="51"/>
      <c r="K9" s="264"/>
      <c r="L9" s="51"/>
      <c r="V9" s="61"/>
      <c r="W9" s="51"/>
      <c r="X9" s="51"/>
      <c r="Y9" s="51"/>
      <c r="Z9" s="51"/>
      <c r="AA9" s="51"/>
      <c r="AB9" s="51"/>
      <c r="AC9" s="51"/>
      <c r="AD9" s="62"/>
      <c r="AE9" s="54"/>
      <c r="AF9" s="108"/>
      <c r="AG9" s="109"/>
      <c r="AH9" s="110"/>
      <c r="AI9" s="51"/>
    </row>
    <row r="10" spans="1:39" s="66" customFormat="1" ht="11.1" customHeight="1">
      <c r="C10" s="550" t="s">
        <v>162</v>
      </c>
      <c r="D10" s="550"/>
      <c r="E10" s="550"/>
      <c r="F10" s="550"/>
      <c r="G10" s="550"/>
      <c r="H10" s="550"/>
      <c r="I10" s="550"/>
      <c r="J10" s="550"/>
      <c r="K10" s="89"/>
      <c r="L10" s="111">
        <v>10619</v>
      </c>
      <c r="M10" s="111">
        <v>19553</v>
      </c>
      <c r="N10" s="111">
        <v>9653</v>
      </c>
      <c r="O10" s="111">
        <v>9900</v>
      </c>
      <c r="P10" s="69">
        <f t="shared" ref="P10:P15" si="0">SUM(M10/AE10)</f>
        <v>18256.769374416435</v>
      </c>
      <c r="Q10" s="70">
        <f t="shared" ref="Q10:Q15" si="1">SUM(M10/L10)</f>
        <v>1.8413221583953292</v>
      </c>
      <c r="R10" s="69">
        <f t="shared" ref="R10:S15" si="2">SUM(L10-AF10)</f>
        <v>120</v>
      </c>
      <c r="S10" s="69">
        <f t="shared" si="2"/>
        <v>45</v>
      </c>
      <c r="V10" s="73"/>
      <c r="W10" s="550" t="s">
        <v>162</v>
      </c>
      <c r="X10" s="550"/>
      <c r="Y10" s="550"/>
      <c r="Z10" s="550"/>
      <c r="AA10" s="550"/>
      <c r="AB10" s="550"/>
      <c r="AC10" s="550"/>
      <c r="AD10" s="89"/>
      <c r="AE10" s="112">
        <v>1.071</v>
      </c>
      <c r="AF10" s="113">
        <v>10499</v>
      </c>
      <c r="AG10" s="113">
        <v>19508</v>
      </c>
      <c r="AH10" s="114">
        <v>9674</v>
      </c>
      <c r="AI10" s="115">
        <v>9834</v>
      </c>
    </row>
    <row r="11" spans="1:39" ht="11.1" customHeight="1">
      <c r="C11" s="76"/>
      <c r="D11" s="76"/>
      <c r="E11" s="76"/>
      <c r="F11" s="76"/>
      <c r="G11" s="548" t="s">
        <v>140</v>
      </c>
      <c r="H11" s="548"/>
      <c r="I11" s="548"/>
      <c r="J11" s="548"/>
      <c r="K11" s="82"/>
      <c r="L11" s="90">
        <v>2420</v>
      </c>
      <c r="M11" s="91">
        <v>4472</v>
      </c>
      <c r="N11" s="91">
        <v>2107</v>
      </c>
      <c r="O11" s="90">
        <v>2365</v>
      </c>
      <c r="P11" s="85">
        <f t="shared" si="0"/>
        <v>21603.864734299517</v>
      </c>
      <c r="Q11" s="86">
        <f t="shared" si="1"/>
        <v>1.8479338842975206</v>
      </c>
      <c r="R11" s="85">
        <f t="shared" si="2"/>
        <v>29</v>
      </c>
      <c r="S11" s="85">
        <f t="shared" si="2"/>
        <v>43</v>
      </c>
      <c r="T11" s="78"/>
      <c r="U11" s="51"/>
      <c r="V11" s="61"/>
      <c r="W11" s="76"/>
      <c r="X11" s="76"/>
      <c r="Y11" s="76"/>
      <c r="Z11" s="548" t="s">
        <v>140</v>
      </c>
      <c r="AA11" s="548"/>
      <c r="AB11" s="548"/>
      <c r="AC11" s="548"/>
      <c r="AD11" s="82"/>
      <c r="AE11" s="116">
        <v>0.20699999999999999</v>
      </c>
      <c r="AF11" s="117">
        <v>2391</v>
      </c>
      <c r="AG11" s="117">
        <v>4429</v>
      </c>
      <c r="AH11" s="118">
        <v>2091</v>
      </c>
      <c r="AI11" s="119">
        <v>2338</v>
      </c>
      <c r="AJ11" s="51"/>
    </row>
    <row r="12" spans="1:39" ht="11.1" customHeight="1">
      <c r="C12" s="76"/>
      <c r="D12" s="76"/>
      <c r="E12" s="76"/>
      <c r="F12" s="76"/>
      <c r="G12" s="548" t="s">
        <v>141</v>
      </c>
      <c r="H12" s="548"/>
      <c r="I12" s="548"/>
      <c r="J12" s="548"/>
      <c r="K12" s="82"/>
      <c r="L12" s="90">
        <v>2057</v>
      </c>
      <c r="M12" s="91">
        <v>3596</v>
      </c>
      <c r="N12" s="91">
        <v>1837</v>
      </c>
      <c r="O12" s="90">
        <v>1759</v>
      </c>
      <c r="P12" s="85">
        <f t="shared" si="0"/>
        <v>19543.478260869564</v>
      </c>
      <c r="Q12" s="86">
        <f t="shared" si="1"/>
        <v>1.7481769567331065</v>
      </c>
      <c r="R12" s="85">
        <f t="shared" si="2"/>
        <v>55</v>
      </c>
      <c r="S12" s="85">
        <f t="shared" si="2"/>
        <v>37</v>
      </c>
      <c r="T12" s="78"/>
      <c r="U12" s="51"/>
      <c r="V12" s="61"/>
      <c r="W12" s="76"/>
      <c r="X12" s="76"/>
      <c r="Y12" s="76"/>
      <c r="Z12" s="548" t="s">
        <v>141</v>
      </c>
      <c r="AA12" s="548"/>
      <c r="AB12" s="548"/>
      <c r="AC12" s="548"/>
      <c r="AD12" s="82"/>
      <c r="AE12" s="116">
        <v>0.184</v>
      </c>
      <c r="AF12" s="117">
        <v>2002</v>
      </c>
      <c r="AG12" s="117">
        <v>3559</v>
      </c>
      <c r="AH12" s="118">
        <v>1842</v>
      </c>
      <c r="AI12" s="119">
        <v>1717</v>
      </c>
      <c r="AJ12" s="51"/>
    </row>
    <row r="13" spans="1:39" ht="11.1" customHeight="1">
      <c r="C13" s="76"/>
      <c r="D13" s="76"/>
      <c r="E13" s="76"/>
      <c r="F13" s="76"/>
      <c r="G13" s="548" t="s">
        <v>145</v>
      </c>
      <c r="H13" s="548"/>
      <c r="I13" s="548"/>
      <c r="J13" s="548"/>
      <c r="K13" s="82"/>
      <c r="L13" s="90">
        <v>2652</v>
      </c>
      <c r="M13" s="91">
        <v>4920</v>
      </c>
      <c r="N13" s="91">
        <v>2379</v>
      </c>
      <c r="O13" s="90">
        <v>2541</v>
      </c>
      <c r="P13" s="85">
        <f t="shared" si="0"/>
        <v>18426.966292134832</v>
      </c>
      <c r="Q13" s="86">
        <f t="shared" si="1"/>
        <v>1.8552036199095023</v>
      </c>
      <c r="R13" s="85">
        <f t="shared" si="2"/>
        <v>-13</v>
      </c>
      <c r="S13" s="85">
        <f t="shared" si="2"/>
        <v>-76</v>
      </c>
      <c r="T13" s="78"/>
      <c r="U13" s="51"/>
      <c r="V13" s="61"/>
      <c r="W13" s="76"/>
      <c r="X13" s="76"/>
      <c r="Y13" s="76"/>
      <c r="Z13" s="548" t="s">
        <v>145</v>
      </c>
      <c r="AA13" s="548"/>
      <c r="AB13" s="548"/>
      <c r="AC13" s="548"/>
      <c r="AD13" s="82"/>
      <c r="AE13" s="116">
        <v>0.26700000000000002</v>
      </c>
      <c r="AF13" s="117">
        <v>2665</v>
      </c>
      <c r="AG13" s="117">
        <v>4996</v>
      </c>
      <c r="AH13" s="118">
        <v>2422</v>
      </c>
      <c r="AI13" s="119">
        <v>2574</v>
      </c>
      <c r="AJ13" s="51"/>
    </row>
    <row r="14" spans="1:39" ht="11.1" customHeight="1">
      <c r="C14" s="76"/>
      <c r="D14" s="76"/>
      <c r="E14" s="76"/>
      <c r="F14" s="76"/>
      <c r="G14" s="548" t="s">
        <v>148</v>
      </c>
      <c r="H14" s="548"/>
      <c r="I14" s="548"/>
      <c r="J14" s="548"/>
      <c r="K14" s="82"/>
      <c r="L14" s="90">
        <v>2135</v>
      </c>
      <c r="M14" s="91">
        <v>4215</v>
      </c>
      <c r="N14" s="91">
        <v>2094</v>
      </c>
      <c r="O14" s="90">
        <v>2121</v>
      </c>
      <c r="P14" s="85">
        <f t="shared" si="0"/>
        <v>15786.516853932584</v>
      </c>
      <c r="Q14" s="86">
        <f t="shared" si="1"/>
        <v>1.9742388758782201</v>
      </c>
      <c r="R14" s="85">
        <f t="shared" si="2"/>
        <v>12</v>
      </c>
      <c r="S14" s="85">
        <f t="shared" si="2"/>
        <v>7</v>
      </c>
      <c r="T14" s="78"/>
      <c r="U14" s="51"/>
      <c r="V14" s="61"/>
      <c r="W14" s="76"/>
      <c r="X14" s="76"/>
      <c r="Y14" s="76"/>
      <c r="Z14" s="548" t="s">
        <v>148</v>
      </c>
      <c r="AA14" s="548"/>
      <c r="AB14" s="548"/>
      <c r="AC14" s="548"/>
      <c r="AD14" s="82"/>
      <c r="AE14" s="116">
        <v>0.26700000000000002</v>
      </c>
      <c r="AF14" s="117">
        <v>2123</v>
      </c>
      <c r="AG14" s="117">
        <v>4208</v>
      </c>
      <c r="AH14" s="118">
        <v>2102</v>
      </c>
      <c r="AI14" s="119">
        <v>2106</v>
      </c>
      <c r="AJ14" s="51"/>
    </row>
    <row r="15" spans="1:39" ht="11.1" customHeight="1">
      <c r="C15" s="76"/>
      <c r="D15" s="76"/>
      <c r="E15" s="76"/>
      <c r="F15" s="76"/>
      <c r="G15" s="548" t="s">
        <v>151</v>
      </c>
      <c r="H15" s="548"/>
      <c r="I15" s="548"/>
      <c r="J15" s="548"/>
      <c r="K15" s="82"/>
      <c r="L15" s="90">
        <v>1355</v>
      </c>
      <c r="M15" s="91">
        <v>2350</v>
      </c>
      <c r="N15" s="91">
        <v>1236</v>
      </c>
      <c r="O15" s="90">
        <v>1114</v>
      </c>
      <c r="P15" s="85">
        <f t="shared" si="0"/>
        <v>16095.890410958906</v>
      </c>
      <c r="Q15" s="86">
        <f t="shared" si="1"/>
        <v>1.7343173431734318</v>
      </c>
      <c r="R15" s="85">
        <f t="shared" si="2"/>
        <v>37</v>
      </c>
      <c r="S15" s="85">
        <f t="shared" si="2"/>
        <v>34</v>
      </c>
      <c r="T15" s="78"/>
      <c r="U15" s="51"/>
      <c r="V15" s="61"/>
      <c r="W15" s="76"/>
      <c r="X15" s="76"/>
      <c r="Y15" s="76"/>
      <c r="Z15" s="548" t="s">
        <v>151</v>
      </c>
      <c r="AA15" s="548"/>
      <c r="AB15" s="548"/>
      <c r="AC15" s="548"/>
      <c r="AD15" s="82"/>
      <c r="AE15" s="116">
        <v>0.14599999999999999</v>
      </c>
      <c r="AF15" s="117">
        <v>1318</v>
      </c>
      <c r="AG15" s="117">
        <v>2316</v>
      </c>
      <c r="AH15" s="118">
        <v>1217</v>
      </c>
      <c r="AI15" s="119">
        <v>1099</v>
      </c>
      <c r="AJ15" s="51"/>
    </row>
    <row r="16" spans="1:39" ht="9.6" customHeight="1">
      <c r="C16" s="76"/>
      <c r="D16" s="76"/>
      <c r="E16" s="76"/>
      <c r="F16" s="76"/>
      <c r="G16" s="76"/>
      <c r="H16" s="76"/>
      <c r="I16" s="76"/>
      <c r="J16" s="76"/>
      <c r="K16" s="82"/>
      <c r="L16" s="111"/>
      <c r="M16" s="111"/>
      <c r="N16" s="111"/>
      <c r="O16" s="120"/>
      <c r="P16" s="69"/>
      <c r="Q16" s="70"/>
      <c r="R16" s="69"/>
      <c r="S16" s="69"/>
      <c r="V16" s="61"/>
      <c r="W16" s="51"/>
      <c r="X16" s="51"/>
      <c r="Y16" s="51"/>
      <c r="Z16" s="51"/>
      <c r="AA16" s="51"/>
      <c r="AB16" s="51"/>
      <c r="AC16" s="51"/>
      <c r="AD16" s="82"/>
      <c r="AE16" s="121"/>
      <c r="AF16" s="113"/>
      <c r="AG16" s="122"/>
      <c r="AH16" s="114"/>
      <c r="AI16" s="115"/>
    </row>
    <row r="17" spans="1:36" s="66" customFormat="1" ht="11.1" customHeight="1">
      <c r="C17" s="550" t="s">
        <v>163</v>
      </c>
      <c r="D17" s="550"/>
      <c r="E17" s="550"/>
      <c r="F17" s="550"/>
      <c r="G17" s="550"/>
      <c r="H17" s="550"/>
      <c r="I17" s="550"/>
      <c r="J17" s="550"/>
      <c r="K17" s="89"/>
      <c r="L17" s="111">
        <v>2777</v>
      </c>
      <c r="M17" s="111">
        <v>5781</v>
      </c>
      <c r="N17" s="111">
        <v>2854</v>
      </c>
      <c r="O17" s="111">
        <v>2927</v>
      </c>
      <c r="P17" s="69">
        <f>SUM(M17/AE17)</f>
        <v>16376.770538243627</v>
      </c>
      <c r="Q17" s="70">
        <f>SUM(M17/L17)</f>
        <v>2.0817428880086424</v>
      </c>
      <c r="R17" s="69">
        <f t="shared" ref="R17:S19" si="3">SUM(L17-AF17)</f>
        <v>6</v>
      </c>
      <c r="S17" s="69">
        <f t="shared" si="3"/>
        <v>8</v>
      </c>
      <c r="V17" s="73"/>
      <c r="W17" s="550" t="s">
        <v>163</v>
      </c>
      <c r="X17" s="550"/>
      <c r="Y17" s="550"/>
      <c r="Z17" s="550"/>
      <c r="AA17" s="550"/>
      <c r="AB17" s="550"/>
      <c r="AC17" s="550"/>
      <c r="AD17" s="89"/>
      <c r="AE17" s="112">
        <v>0.35299999999999998</v>
      </c>
      <c r="AF17" s="113">
        <v>2771</v>
      </c>
      <c r="AG17" s="113">
        <v>5773</v>
      </c>
      <c r="AH17" s="114">
        <v>2858</v>
      </c>
      <c r="AI17" s="115">
        <v>2915</v>
      </c>
    </row>
    <row r="18" spans="1:36" ht="11.1" customHeight="1">
      <c r="C18" s="76"/>
      <c r="D18" s="76"/>
      <c r="E18" s="76"/>
      <c r="F18" s="76"/>
      <c r="G18" s="548" t="s">
        <v>140</v>
      </c>
      <c r="H18" s="548"/>
      <c r="I18" s="548"/>
      <c r="J18" s="548"/>
      <c r="K18" s="82"/>
      <c r="L18" s="90">
        <v>1714</v>
      </c>
      <c r="M18" s="91">
        <v>3582</v>
      </c>
      <c r="N18" s="91">
        <v>1721</v>
      </c>
      <c r="O18" s="90">
        <v>1861</v>
      </c>
      <c r="P18" s="85">
        <f>SUM(M18/AE18)</f>
        <v>17820.895522388058</v>
      </c>
      <c r="Q18" s="86">
        <f>SUM(M18/L18)</f>
        <v>2.0898483080513417</v>
      </c>
      <c r="R18" s="85">
        <f t="shared" si="3"/>
        <v>21</v>
      </c>
      <c r="S18" s="85">
        <f t="shared" si="3"/>
        <v>55</v>
      </c>
      <c r="T18" s="78"/>
      <c r="U18" s="51"/>
      <c r="V18" s="61"/>
      <c r="W18" s="76"/>
      <c r="X18" s="76"/>
      <c r="Y18" s="76"/>
      <c r="Z18" s="548" t="s">
        <v>140</v>
      </c>
      <c r="AA18" s="548"/>
      <c r="AB18" s="548"/>
      <c r="AC18" s="548"/>
      <c r="AD18" s="82"/>
      <c r="AE18" s="116">
        <v>0.20100000000000001</v>
      </c>
      <c r="AF18" s="117">
        <v>1693</v>
      </c>
      <c r="AG18" s="117">
        <v>3527</v>
      </c>
      <c r="AH18" s="118">
        <v>1699</v>
      </c>
      <c r="AI18" s="119">
        <v>1828</v>
      </c>
      <c r="AJ18" s="51"/>
    </row>
    <row r="19" spans="1:36" ht="11.1" customHeight="1">
      <c r="C19" s="76"/>
      <c r="D19" s="76"/>
      <c r="E19" s="76"/>
      <c r="F19" s="76"/>
      <c r="G19" s="548" t="s">
        <v>141</v>
      </c>
      <c r="H19" s="548"/>
      <c r="I19" s="548"/>
      <c r="J19" s="548"/>
      <c r="K19" s="82"/>
      <c r="L19" s="90">
        <v>1063</v>
      </c>
      <c r="M19" s="91">
        <v>2199</v>
      </c>
      <c r="N19" s="91">
        <v>1133</v>
      </c>
      <c r="O19" s="90">
        <v>1066</v>
      </c>
      <c r="P19" s="85">
        <f>SUM(M19/AE19)</f>
        <v>14467.105263157895</v>
      </c>
      <c r="Q19" s="86">
        <f>SUM(M19/L19)</f>
        <v>2.0686735653809971</v>
      </c>
      <c r="R19" s="85">
        <f t="shared" si="3"/>
        <v>-15</v>
      </c>
      <c r="S19" s="85">
        <f t="shared" si="3"/>
        <v>-47</v>
      </c>
      <c r="T19" s="78"/>
      <c r="U19" s="51"/>
      <c r="V19" s="61"/>
      <c r="W19" s="76"/>
      <c r="X19" s="76"/>
      <c r="Y19" s="76"/>
      <c r="Z19" s="548" t="s">
        <v>141</v>
      </c>
      <c r="AA19" s="548"/>
      <c r="AB19" s="548"/>
      <c r="AC19" s="548"/>
      <c r="AD19" s="82"/>
      <c r="AE19" s="116">
        <v>0.152</v>
      </c>
      <c r="AF19" s="117">
        <v>1078</v>
      </c>
      <c r="AG19" s="117">
        <v>2246</v>
      </c>
      <c r="AH19" s="118">
        <v>1159</v>
      </c>
      <c r="AI19" s="119">
        <v>1087</v>
      </c>
      <c r="AJ19" s="51"/>
    </row>
    <row r="20" spans="1:36" ht="9.6" customHeight="1">
      <c r="K20" s="82"/>
      <c r="L20" s="111"/>
      <c r="M20" s="111"/>
      <c r="N20" s="111"/>
      <c r="O20" s="120"/>
      <c r="P20" s="69"/>
      <c r="Q20" s="70"/>
      <c r="R20" s="69"/>
      <c r="S20" s="69"/>
      <c r="V20" s="61"/>
      <c r="W20" s="51"/>
      <c r="X20" s="51"/>
      <c r="Y20" s="51"/>
      <c r="Z20" s="51"/>
      <c r="AA20" s="51"/>
      <c r="AB20" s="51"/>
      <c r="AC20" s="51"/>
      <c r="AD20" s="82"/>
      <c r="AE20" s="121"/>
      <c r="AF20" s="113"/>
      <c r="AG20" s="122"/>
      <c r="AH20" s="114"/>
      <c r="AI20" s="115"/>
    </row>
    <row r="21" spans="1:36" s="66" customFormat="1" ht="11.1" customHeight="1">
      <c r="C21" s="550" t="s">
        <v>164</v>
      </c>
      <c r="D21" s="550"/>
      <c r="E21" s="550"/>
      <c r="F21" s="550"/>
      <c r="G21" s="550"/>
      <c r="H21" s="550"/>
      <c r="I21" s="550"/>
      <c r="J21" s="550"/>
      <c r="K21" s="89"/>
      <c r="L21" s="111">
        <v>6295</v>
      </c>
      <c r="M21" s="111">
        <v>12709</v>
      </c>
      <c r="N21" s="111">
        <v>6205</v>
      </c>
      <c r="O21" s="111">
        <v>6504</v>
      </c>
      <c r="P21" s="69">
        <f>SUM(M21/AE21)</f>
        <v>16231.162196679437</v>
      </c>
      <c r="Q21" s="70">
        <f>SUM(M21/L21)</f>
        <v>2.01890389197776</v>
      </c>
      <c r="R21" s="69">
        <f t="shared" ref="R21:S25" si="4">SUM(L21-AF21)</f>
        <v>83</v>
      </c>
      <c r="S21" s="69">
        <f t="shared" si="4"/>
        <v>51</v>
      </c>
      <c r="V21" s="73"/>
      <c r="W21" s="550" t="s">
        <v>164</v>
      </c>
      <c r="X21" s="550"/>
      <c r="Y21" s="550"/>
      <c r="Z21" s="550"/>
      <c r="AA21" s="550"/>
      <c r="AB21" s="550"/>
      <c r="AC21" s="550"/>
      <c r="AD21" s="89"/>
      <c r="AE21" s="112">
        <v>0.78300000000000003</v>
      </c>
      <c r="AF21" s="113">
        <v>6212</v>
      </c>
      <c r="AG21" s="113">
        <v>12658</v>
      </c>
      <c r="AH21" s="114">
        <v>6168</v>
      </c>
      <c r="AI21" s="115">
        <v>6490</v>
      </c>
    </row>
    <row r="22" spans="1:36" ht="11.1" customHeight="1">
      <c r="C22" s="76"/>
      <c r="D22" s="76"/>
      <c r="E22" s="76"/>
      <c r="F22" s="76"/>
      <c r="G22" s="548" t="s">
        <v>140</v>
      </c>
      <c r="H22" s="548"/>
      <c r="I22" s="548"/>
      <c r="J22" s="548"/>
      <c r="K22" s="82"/>
      <c r="L22" s="90">
        <v>115</v>
      </c>
      <c r="M22" s="91">
        <v>241</v>
      </c>
      <c r="N22" s="91">
        <v>112</v>
      </c>
      <c r="O22" s="90">
        <v>129</v>
      </c>
      <c r="P22" s="85">
        <f>SUM(M22/AE22)</f>
        <v>1617.4496644295302</v>
      </c>
      <c r="Q22" s="86">
        <f>SUM(M22/L22)</f>
        <v>2.0956521739130434</v>
      </c>
      <c r="R22" s="85">
        <f t="shared" si="4"/>
        <v>3</v>
      </c>
      <c r="S22" s="85">
        <f t="shared" si="4"/>
        <v>2</v>
      </c>
      <c r="T22" s="78"/>
      <c r="U22" s="51"/>
      <c r="V22" s="61"/>
      <c r="W22" s="76"/>
      <c r="X22" s="76"/>
      <c r="Y22" s="76"/>
      <c r="Z22" s="548" t="s">
        <v>140</v>
      </c>
      <c r="AA22" s="548"/>
      <c r="AB22" s="548"/>
      <c r="AC22" s="548"/>
      <c r="AD22" s="82"/>
      <c r="AE22" s="116">
        <v>0.14899999999999999</v>
      </c>
      <c r="AF22" s="117">
        <v>112</v>
      </c>
      <c r="AG22" s="117">
        <v>239</v>
      </c>
      <c r="AH22" s="118">
        <v>111</v>
      </c>
      <c r="AI22" s="119">
        <v>128</v>
      </c>
      <c r="AJ22" s="51"/>
    </row>
    <row r="23" spans="1:36" ht="11.1" customHeight="1">
      <c r="C23" s="76"/>
      <c r="D23" s="76"/>
      <c r="E23" s="76"/>
      <c r="F23" s="76"/>
      <c r="G23" s="548" t="s">
        <v>141</v>
      </c>
      <c r="H23" s="548"/>
      <c r="I23" s="548"/>
      <c r="J23" s="548"/>
      <c r="K23" s="82"/>
      <c r="L23" s="90">
        <v>1164</v>
      </c>
      <c r="M23" s="91">
        <v>2431</v>
      </c>
      <c r="N23" s="91">
        <v>1230</v>
      </c>
      <c r="O23" s="90">
        <v>1201</v>
      </c>
      <c r="P23" s="85">
        <f>SUM(M23/AE23)</f>
        <v>15099.378881987577</v>
      </c>
      <c r="Q23" s="86">
        <f>SUM(M23/L23)</f>
        <v>2.0884879725085912</v>
      </c>
      <c r="R23" s="85">
        <f t="shared" si="4"/>
        <v>23</v>
      </c>
      <c r="S23" s="85">
        <f t="shared" si="4"/>
        <v>32</v>
      </c>
      <c r="T23" s="78"/>
      <c r="U23" s="51"/>
      <c r="V23" s="61"/>
      <c r="W23" s="76"/>
      <c r="X23" s="76"/>
      <c r="Y23" s="76"/>
      <c r="Z23" s="548" t="s">
        <v>141</v>
      </c>
      <c r="AA23" s="548"/>
      <c r="AB23" s="548"/>
      <c r="AC23" s="548"/>
      <c r="AD23" s="82"/>
      <c r="AE23" s="116">
        <v>0.161</v>
      </c>
      <c r="AF23" s="117">
        <v>1141</v>
      </c>
      <c r="AG23" s="117">
        <v>2399</v>
      </c>
      <c r="AH23" s="118">
        <v>1204</v>
      </c>
      <c r="AI23" s="119">
        <v>1195</v>
      </c>
      <c r="AJ23" s="51"/>
    </row>
    <row r="24" spans="1:36" ht="11.1" customHeight="1">
      <c r="C24" s="76"/>
      <c r="D24" s="76"/>
      <c r="E24" s="76"/>
      <c r="F24" s="76"/>
      <c r="G24" s="548" t="s">
        <v>145</v>
      </c>
      <c r="H24" s="548"/>
      <c r="I24" s="548"/>
      <c r="J24" s="548"/>
      <c r="K24" s="82"/>
      <c r="L24" s="90">
        <v>2426</v>
      </c>
      <c r="M24" s="91">
        <v>4774</v>
      </c>
      <c r="N24" s="91">
        <v>2322</v>
      </c>
      <c r="O24" s="90">
        <v>2452</v>
      </c>
      <c r="P24" s="85">
        <f>SUM(M24/AE24)</f>
        <v>20577.586206896551</v>
      </c>
      <c r="Q24" s="86">
        <f>SUM(M24/L24)</f>
        <v>1.9678483099752679</v>
      </c>
      <c r="R24" s="85">
        <f t="shared" si="4"/>
        <v>24</v>
      </c>
      <c r="S24" s="85">
        <f t="shared" si="4"/>
        <v>4</v>
      </c>
      <c r="T24" s="78"/>
      <c r="U24" s="51"/>
      <c r="V24" s="61"/>
      <c r="W24" s="76"/>
      <c r="X24" s="76"/>
      <c r="Y24" s="76"/>
      <c r="Z24" s="548" t="s">
        <v>145</v>
      </c>
      <c r="AA24" s="548"/>
      <c r="AB24" s="548"/>
      <c r="AC24" s="548"/>
      <c r="AD24" s="82"/>
      <c r="AE24" s="116">
        <v>0.23200000000000001</v>
      </c>
      <c r="AF24" s="117">
        <v>2402</v>
      </c>
      <c r="AG24" s="117">
        <v>4770</v>
      </c>
      <c r="AH24" s="118">
        <v>2313</v>
      </c>
      <c r="AI24" s="119">
        <v>2457</v>
      </c>
      <c r="AJ24" s="51"/>
    </row>
    <row r="25" spans="1:36" ht="11.1" customHeight="1">
      <c r="C25" s="76"/>
      <c r="D25" s="76"/>
      <c r="E25" s="76"/>
      <c r="F25" s="76"/>
      <c r="G25" s="548" t="s">
        <v>148</v>
      </c>
      <c r="H25" s="548"/>
      <c r="I25" s="548"/>
      <c r="J25" s="548"/>
      <c r="K25" s="82"/>
      <c r="L25" s="90">
        <v>2590</v>
      </c>
      <c r="M25" s="91">
        <v>5263</v>
      </c>
      <c r="N25" s="91">
        <v>2541</v>
      </c>
      <c r="O25" s="90">
        <v>2722</v>
      </c>
      <c r="P25" s="85">
        <f>SUM(M25/AE25)</f>
        <v>21838.174273858924</v>
      </c>
      <c r="Q25" s="86">
        <f>SUM(M25/L25)</f>
        <v>2.032046332046332</v>
      </c>
      <c r="R25" s="85">
        <f t="shared" si="4"/>
        <v>33</v>
      </c>
      <c r="S25" s="85">
        <f t="shared" si="4"/>
        <v>13</v>
      </c>
      <c r="T25" s="78"/>
      <c r="U25" s="51"/>
      <c r="V25" s="61"/>
      <c r="W25" s="76"/>
      <c r="X25" s="76"/>
      <c r="Y25" s="76"/>
      <c r="Z25" s="548" t="s">
        <v>148</v>
      </c>
      <c r="AA25" s="548"/>
      <c r="AB25" s="548"/>
      <c r="AC25" s="548"/>
      <c r="AD25" s="82"/>
      <c r="AE25" s="116">
        <v>0.24099999999999999</v>
      </c>
      <c r="AF25" s="117">
        <v>2557</v>
      </c>
      <c r="AG25" s="117">
        <v>5250</v>
      </c>
      <c r="AH25" s="118">
        <v>2540</v>
      </c>
      <c r="AI25" s="119">
        <v>2710</v>
      </c>
      <c r="AJ25" s="51"/>
    </row>
    <row r="26" spans="1:36" ht="9.6" customHeight="1">
      <c r="C26" s="76"/>
      <c r="D26" s="76"/>
      <c r="E26" s="76"/>
      <c r="F26" s="76"/>
      <c r="G26" s="76"/>
      <c r="H26" s="76"/>
      <c r="I26" s="76"/>
      <c r="J26" s="76"/>
      <c r="K26" s="82"/>
      <c r="L26" s="111"/>
      <c r="M26" s="111"/>
      <c r="N26" s="111"/>
      <c r="O26" s="120"/>
      <c r="P26" s="69"/>
      <c r="Q26" s="70"/>
      <c r="R26" s="69"/>
      <c r="S26" s="69"/>
      <c r="V26" s="61"/>
      <c r="W26" s="51"/>
      <c r="X26" s="51"/>
      <c r="Y26" s="51"/>
      <c r="Z26" s="51"/>
      <c r="AA26" s="51"/>
      <c r="AB26" s="51"/>
      <c r="AC26" s="51"/>
      <c r="AD26" s="82"/>
      <c r="AE26" s="121"/>
      <c r="AF26" s="113"/>
      <c r="AG26" s="122"/>
      <c r="AH26" s="114"/>
      <c r="AI26" s="115"/>
    </row>
    <row r="27" spans="1:36" s="66" customFormat="1" ht="11.1" customHeight="1">
      <c r="C27" s="550" t="s">
        <v>165</v>
      </c>
      <c r="D27" s="550"/>
      <c r="E27" s="550"/>
      <c r="F27" s="550"/>
      <c r="G27" s="550"/>
      <c r="H27" s="550"/>
      <c r="I27" s="550"/>
      <c r="J27" s="550"/>
      <c r="K27" s="89"/>
      <c r="L27" s="111">
        <v>6050</v>
      </c>
      <c r="M27" s="111">
        <v>13204</v>
      </c>
      <c r="N27" s="111">
        <v>6671</v>
      </c>
      <c r="O27" s="111">
        <v>6533</v>
      </c>
      <c r="P27" s="69">
        <f>SUM(M27/AE27)</f>
        <v>18187.327823691459</v>
      </c>
      <c r="Q27" s="70">
        <f>SUM(M27/L27)</f>
        <v>2.1824793388429753</v>
      </c>
      <c r="R27" s="69">
        <f t="shared" ref="R27:S31" si="5">SUM(L27-AF27)</f>
        <v>67</v>
      </c>
      <c r="S27" s="69">
        <f t="shared" si="5"/>
        <v>258</v>
      </c>
      <c r="V27" s="73"/>
      <c r="W27" s="550" t="s">
        <v>165</v>
      </c>
      <c r="X27" s="550"/>
      <c r="Y27" s="550"/>
      <c r="Z27" s="550"/>
      <c r="AA27" s="550"/>
      <c r="AB27" s="550"/>
      <c r="AC27" s="550"/>
      <c r="AD27" s="89"/>
      <c r="AE27" s="112">
        <v>0.72600000000000009</v>
      </c>
      <c r="AF27" s="113">
        <v>5983</v>
      </c>
      <c r="AG27" s="113">
        <v>12946</v>
      </c>
      <c r="AH27" s="114">
        <v>6554</v>
      </c>
      <c r="AI27" s="115">
        <v>6392</v>
      </c>
    </row>
    <row r="28" spans="1:36" ht="11.1" customHeight="1">
      <c r="C28" s="76"/>
      <c r="D28" s="76"/>
      <c r="E28" s="76"/>
      <c r="F28" s="76"/>
      <c r="G28" s="548" t="s">
        <v>140</v>
      </c>
      <c r="H28" s="548"/>
      <c r="I28" s="548"/>
      <c r="J28" s="548"/>
      <c r="K28" s="82"/>
      <c r="L28" s="90">
        <v>1616</v>
      </c>
      <c r="M28" s="91">
        <v>3468</v>
      </c>
      <c r="N28" s="91">
        <v>1780</v>
      </c>
      <c r="O28" s="90">
        <v>1688</v>
      </c>
      <c r="P28" s="85">
        <f>SUM(M28/AE28)</f>
        <v>17515.151515151516</v>
      </c>
      <c r="Q28" s="86">
        <f>SUM(M28/L28)</f>
        <v>2.1460396039603959</v>
      </c>
      <c r="R28" s="85">
        <f t="shared" si="5"/>
        <v>55</v>
      </c>
      <c r="S28" s="85">
        <f t="shared" si="5"/>
        <v>163</v>
      </c>
      <c r="T28" s="78"/>
      <c r="U28" s="51"/>
      <c r="V28" s="61"/>
      <c r="W28" s="76"/>
      <c r="X28" s="76"/>
      <c r="Y28" s="76"/>
      <c r="Z28" s="548" t="s">
        <v>140</v>
      </c>
      <c r="AA28" s="548"/>
      <c r="AB28" s="548"/>
      <c r="AC28" s="548"/>
      <c r="AD28" s="82"/>
      <c r="AE28" s="116">
        <v>0.19800000000000001</v>
      </c>
      <c r="AF28" s="117">
        <v>1561</v>
      </c>
      <c r="AG28" s="117">
        <v>3305</v>
      </c>
      <c r="AH28" s="118">
        <v>1691</v>
      </c>
      <c r="AI28" s="119">
        <v>1614</v>
      </c>
      <c r="AJ28" s="51"/>
    </row>
    <row r="29" spans="1:36" ht="11.1" customHeight="1">
      <c r="C29" s="76"/>
      <c r="D29" s="76"/>
      <c r="E29" s="76"/>
      <c r="F29" s="76"/>
      <c r="G29" s="548" t="s">
        <v>141</v>
      </c>
      <c r="H29" s="548"/>
      <c r="I29" s="548"/>
      <c r="J29" s="548"/>
      <c r="K29" s="82"/>
      <c r="L29" s="90">
        <v>1394</v>
      </c>
      <c r="M29" s="91">
        <v>2949</v>
      </c>
      <c r="N29" s="91">
        <v>1468</v>
      </c>
      <c r="O29" s="90">
        <v>1481</v>
      </c>
      <c r="P29" s="85">
        <f>SUM(M29/AE29)</f>
        <v>18664.556962025315</v>
      </c>
      <c r="Q29" s="86">
        <f>SUM(M29/L29)</f>
        <v>2.1154949784791968</v>
      </c>
      <c r="R29" s="85">
        <f t="shared" si="5"/>
        <v>51</v>
      </c>
      <c r="S29" s="85">
        <f t="shared" si="5"/>
        <v>180</v>
      </c>
      <c r="T29" s="78"/>
      <c r="U29" s="51"/>
      <c r="V29" s="61"/>
      <c r="W29" s="76"/>
      <c r="X29" s="76"/>
      <c r="Y29" s="76"/>
      <c r="Z29" s="548" t="s">
        <v>141</v>
      </c>
      <c r="AA29" s="548"/>
      <c r="AB29" s="548"/>
      <c r="AC29" s="548"/>
      <c r="AD29" s="82"/>
      <c r="AE29" s="116">
        <v>0.158</v>
      </c>
      <c r="AF29" s="117">
        <v>1343</v>
      </c>
      <c r="AG29" s="117">
        <v>2769</v>
      </c>
      <c r="AH29" s="118">
        <v>1396</v>
      </c>
      <c r="AI29" s="119">
        <v>1373</v>
      </c>
      <c r="AJ29" s="51"/>
    </row>
    <row r="30" spans="1:36" ht="11.1" customHeight="1">
      <c r="C30" s="76"/>
      <c r="D30" s="76"/>
      <c r="E30" s="76"/>
      <c r="F30" s="76"/>
      <c r="G30" s="548" t="s">
        <v>145</v>
      </c>
      <c r="H30" s="548"/>
      <c r="I30" s="548"/>
      <c r="J30" s="548"/>
      <c r="K30" s="82"/>
      <c r="L30" s="90">
        <v>1872</v>
      </c>
      <c r="M30" s="91">
        <v>4238</v>
      </c>
      <c r="N30" s="91">
        <v>2165</v>
      </c>
      <c r="O30" s="90">
        <v>2073</v>
      </c>
      <c r="P30" s="85">
        <f>SUM(M30/AE30)</f>
        <v>21190</v>
      </c>
      <c r="Q30" s="86">
        <f>SUM(M30/L30)</f>
        <v>2.2638888888888888</v>
      </c>
      <c r="R30" s="85">
        <f t="shared" si="5"/>
        <v>-34</v>
      </c>
      <c r="S30" s="85">
        <f t="shared" si="5"/>
        <v>-50</v>
      </c>
      <c r="T30" s="78"/>
      <c r="U30" s="51"/>
      <c r="V30" s="61"/>
      <c r="W30" s="76"/>
      <c r="X30" s="76"/>
      <c r="Y30" s="76"/>
      <c r="Z30" s="548" t="s">
        <v>145</v>
      </c>
      <c r="AA30" s="548"/>
      <c r="AB30" s="548"/>
      <c r="AC30" s="548"/>
      <c r="AD30" s="82"/>
      <c r="AE30" s="116">
        <v>0.2</v>
      </c>
      <c r="AF30" s="117">
        <v>1906</v>
      </c>
      <c r="AG30" s="117">
        <v>4288</v>
      </c>
      <c r="AH30" s="118">
        <v>2194</v>
      </c>
      <c r="AI30" s="119">
        <v>2094</v>
      </c>
      <c r="AJ30" s="51"/>
    </row>
    <row r="31" spans="1:36" ht="11.1" customHeight="1">
      <c r="C31" s="76"/>
      <c r="D31" s="76"/>
      <c r="E31" s="76"/>
      <c r="F31" s="76"/>
      <c r="G31" s="548" t="s">
        <v>148</v>
      </c>
      <c r="H31" s="548"/>
      <c r="I31" s="548"/>
      <c r="J31" s="548"/>
      <c r="K31" s="82"/>
      <c r="L31" s="90">
        <v>1168</v>
      </c>
      <c r="M31" s="91">
        <v>2549</v>
      </c>
      <c r="N31" s="91">
        <v>1258</v>
      </c>
      <c r="O31" s="90">
        <v>1291</v>
      </c>
      <c r="P31" s="85">
        <f>SUM(M31/AE31)</f>
        <v>14994.117647058822</v>
      </c>
      <c r="Q31" s="86">
        <f>SUM(M31/L31)</f>
        <v>2.1823630136986303</v>
      </c>
      <c r="R31" s="85">
        <f t="shared" si="5"/>
        <v>-5</v>
      </c>
      <c r="S31" s="85">
        <f t="shared" si="5"/>
        <v>-35</v>
      </c>
      <c r="T31" s="78"/>
      <c r="U31" s="51"/>
      <c r="V31" s="61"/>
      <c r="W31" s="76"/>
      <c r="X31" s="76"/>
      <c r="Y31" s="76"/>
      <c r="Z31" s="548" t="s">
        <v>148</v>
      </c>
      <c r="AA31" s="548"/>
      <c r="AB31" s="548"/>
      <c r="AC31" s="548"/>
      <c r="AD31" s="82"/>
      <c r="AE31" s="116">
        <v>0.17</v>
      </c>
      <c r="AF31" s="117">
        <v>1173</v>
      </c>
      <c r="AG31" s="117">
        <v>2584</v>
      </c>
      <c r="AH31" s="118">
        <v>1273</v>
      </c>
      <c r="AI31" s="119">
        <v>1311</v>
      </c>
      <c r="AJ31" s="51"/>
    </row>
    <row r="32" spans="1:36" ht="9.6" customHeight="1">
      <c r="A32" s="51"/>
      <c r="B32" s="51"/>
      <c r="C32" s="76"/>
      <c r="D32" s="76"/>
      <c r="E32" s="76"/>
      <c r="F32" s="76"/>
      <c r="G32" s="76"/>
      <c r="H32" s="76"/>
      <c r="I32" s="76"/>
      <c r="J32" s="76"/>
      <c r="K32" s="82"/>
      <c r="L32" s="111"/>
      <c r="M32" s="111"/>
      <c r="N32" s="111"/>
      <c r="O32" s="120"/>
      <c r="P32" s="69"/>
      <c r="Q32" s="70"/>
      <c r="R32" s="69"/>
      <c r="S32" s="69"/>
      <c r="T32" s="51"/>
      <c r="V32" s="61"/>
      <c r="W32" s="51"/>
      <c r="X32" s="51"/>
      <c r="Y32" s="51"/>
      <c r="Z32" s="51"/>
      <c r="AA32" s="51"/>
      <c r="AB32" s="51"/>
      <c r="AC32" s="51"/>
      <c r="AD32" s="82"/>
      <c r="AE32" s="121"/>
      <c r="AF32" s="113"/>
      <c r="AG32" s="122"/>
      <c r="AH32" s="114"/>
      <c r="AI32" s="115"/>
    </row>
    <row r="33" spans="3:36" s="66" customFormat="1" ht="11.1" customHeight="1">
      <c r="C33" s="550" t="s">
        <v>166</v>
      </c>
      <c r="D33" s="550"/>
      <c r="E33" s="550"/>
      <c r="F33" s="550"/>
      <c r="G33" s="550"/>
      <c r="H33" s="550"/>
      <c r="I33" s="550"/>
      <c r="J33" s="550"/>
      <c r="K33" s="89"/>
      <c r="L33" s="111">
        <v>8622</v>
      </c>
      <c r="M33" s="111">
        <v>18579</v>
      </c>
      <c r="N33" s="111">
        <v>9068</v>
      </c>
      <c r="O33" s="111">
        <v>9511</v>
      </c>
      <c r="P33" s="69">
        <f>SUM(M33/AE33)</f>
        <v>15638.888888888887</v>
      </c>
      <c r="Q33" s="70">
        <f>SUM(M33/L33)</f>
        <v>2.1548364648573415</v>
      </c>
      <c r="R33" s="69">
        <f t="shared" ref="R33:S37" si="6">SUM(L33-AF33)</f>
        <v>39</v>
      </c>
      <c r="S33" s="69">
        <f t="shared" si="6"/>
        <v>11</v>
      </c>
      <c r="V33" s="73"/>
      <c r="W33" s="550" t="s">
        <v>166</v>
      </c>
      <c r="X33" s="550"/>
      <c r="Y33" s="550"/>
      <c r="Z33" s="550"/>
      <c r="AA33" s="550"/>
      <c r="AB33" s="550"/>
      <c r="AC33" s="550"/>
      <c r="AD33" s="89"/>
      <c r="AE33" s="112">
        <v>1.1880000000000002</v>
      </c>
      <c r="AF33" s="113">
        <v>8583</v>
      </c>
      <c r="AG33" s="113">
        <v>18568</v>
      </c>
      <c r="AH33" s="114">
        <v>9093</v>
      </c>
      <c r="AI33" s="115">
        <v>9475</v>
      </c>
    </row>
    <row r="34" spans="3:36" ht="11.1" customHeight="1">
      <c r="C34" s="76"/>
      <c r="D34" s="76"/>
      <c r="E34" s="76"/>
      <c r="F34" s="76"/>
      <c r="G34" s="548" t="s">
        <v>140</v>
      </c>
      <c r="H34" s="548"/>
      <c r="I34" s="548"/>
      <c r="J34" s="548"/>
      <c r="K34" s="82"/>
      <c r="L34" s="90">
        <v>2825</v>
      </c>
      <c r="M34" s="91">
        <v>5940</v>
      </c>
      <c r="N34" s="91">
        <v>2887</v>
      </c>
      <c r="O34" s="90">
        <v>3053</v>
      </c>
      <c r="P34" s="85">
        <f>SUM(M34/AE34)</f>
        <v>18054.711246200608</v>
      </c>
      <c r="Q34" s="86">
        <f>SUM(M34/L34)</f>
        <v>2.102654867256637</v>
      </c>
      <c r="R34" s="85">
        <f t="shared" si="6"/>
        <v>27</v>
      </c>
      <c r="S34" s="85">
        <f t="shared" si="6"/>
        <v>14</v>
      </c>
      <c r="T34" s="78"/>
      <c r="U34" s="51"/>
      <c r="V34" s="61"/>
      <c r="W34" s="76"/>
      <c r="X34" s="76"/>
      <c r="Y34" s="76"/>
      <c r="Z34" s="548" t="s">
        <v>140</v>
      </c>
      <c r="AA34" s="548"/>
      <c r="AB34" s="548"/>
      <c r="AC34" s="548"/>
      <c r="AD34" s="82"/>
      <c r="AE34" s="116">
        <v>0.32900000000000001</v>
      </c>
      <c r="AF34" s="117">
        <v>2798</v>
      </c>
      <c r="AG34" s="117">
        <v>5926</v>
      </c>
      <c r="AH34" s="118">
        <v>2888</v>
      </c>
      <c r="AI34" s="119">
        <v>3038</v>
      </c>
      <c r="AJ34" s="51"/>
    </row>
    <row r="35" spans="3:36" ht="11.1" customHeight="1">
      <c r="C35" s="76"/>
      <c r="D35" s="76"/>
      <c r="E35" s="76"/>
      <c r="F35" s="76"/>
      <c r="G35" s="548" t="s">
        <v>141</v>
      </c>
      <c r="H35" s="548"/>
      <c r="I35" s="548"/>
      <c r="J35" s="548"/>
      <c r="K35" s="82"/>
      <c r="L35" s="90">
        <v>1876</v>
      </c>
      <c r="M35" s="91">
        <v>3866</v>
      </c>
      <c r="N35" s="91">
        <v>1917</v>
      </c>
      <c r="O35" s="90">
        <v>1949</v>
      </c>
      <c r="P35" s="85">
        <f>SUM(M35/AE35)</f>
        <v>12430.868167202572</v>
      </c>
      <c r="Q35" s="86">
        <f>SUM(M35/L35)</f>
        <v>2.0607675906183367</v>
      </c>
      <c r="R35" s="85">
        <f t="shared" si="6"/>
        <v>36</v>
      </c>
      <c r="S35" s="85">
        <f t="shared" si="6"/>
        <v>6</v>
      </c>
      <c r="T35" s="78"/>
      <c r="U35" s="51"/>
      <c r="V35" s="61"/>
      <c r="W35" s="76"/>
      <c r="X35" s="76"/>
      <c r="Y35" s="76"/>
      <c r="Z35" s="548" t="s">
        <v>141</v>
      </c>
      <c r="AA35" s="548"/>
      <c r="AB35" s="548"/>
      <c r="AC35" s="548"/>
      <c r="AD35" s="82"/>
      <c r="AE35" s="116">
        <v>0.311</v>
      </c>
      <c r="AF35" s="117">
        <v>1840</v>
      </c>
      <c r="AG35" s="117">
        <v>3860</v>
      </c>
      <c r="AH35" s="118">
        <v>1914</v>
      </c>
      <c r="AI35" s="119">
        <v>1946</v>
      </c>
      <c r="AJ35" s="51"/>
    </row>
    <row r="36" spans="3:36" ht="11.1" customHeight="1">
      <c r="C36" s="76"/>
      <c r="D36" s="76"/>
      <c r="E36" s="76"/>
      <c r="F36" s="76"/>
      <c r="G36" s="548" t="s">
        <v>145</v>
      </c>
      <c r="H36" s="548"/>
      <c r="I36" s="548"/>
      <c r="J36" s="548"/>
      <c r="K36" s="82"/>
      <c r="L36" s="90">
        <v>2155</v>
      </c>
      <c r="M36" s="91">
        <v>4675</v>
      </c>
      <c r="N36" s="91">
        <v>2257</v>
      </c>
      <c r="O36" s="90">
        <v>2418</v>
      </c>
      <c r="P36" s="85">
        <f>SUM(M36/AE36)</f>
        <v>15847.457627118645</v>
      </c>
      <c r="Q36" s="86">
        <f>SUM(M36/L36)</f>
        <v>2.1693735498839906</v>
      </c>
      <c r="R36" s="85">
        <f t="shared" si="6"/>
        <v>10</v>
      </c>
      <c r="S36" s="85">
        <f t="shared" si="6"/>
        <v>19</v>
      </c>
      <c r="T36" s="78"/>
      <c r="U36" s="51"/>
      <c r="V36" s="61"/>
      <c r="W36" s="76"/>
      <c r="X36" s="76"/>
      <c r="Y36" s="76"/>
      <c r="Z36" s="548" t="s">
        <v>145</v>
      </c>
      <c r="AA36" s="548"/>
      <c r="AB36" s="548"/>
      <c r="AC36" s="548"/>
      <c r="AD36" s="82"/>
      <c r="AE36" s="116">
        <v>0.29499999999999998</v>
      </c>
      <c r="AF36" s="117">
        <v>2145</v>
      </c>
      <c r="AG36" s="117">
        <v>4656</v>
      </c>
      <c r="AH36" s="118">
        <v>2240</v>
      </c>
      <c r="AI36" s="119">
        <v>2416</v>
      </c>
      <c r="AJ36" s="51"/>
    </row>
    <row r="37" spans="3:36" ht="11.1" customHeight="1">
      <c r="C37" s="76"/>
      <c r="D37" s="76"/>
      <c r="E37" s="76"/>
      <c r="F37" s="76"/>
      <c r="G37" s="548" t="s">
        <v>148</v>
      </c>
      <c r="H37" s="548"/>
      <c r="I37" s="548"/>
      <c r="J37" s="548"/>
      <c r="K37" s="82"/>
      <c r="L37" s="90">
        <v>1766</v>
      </c>
      <c r="M37" s="91">
        <v>4098</v>
      </c>
      <c r="N37" s="91">
        <v>2007</v>
      </c>
      <c r="O37" s="90">
        <v>2091</v>
      </c>
      <c r="P37" s="85">
        <f>SUM(M37/AE37)</f>
        <v>16197.628458498024</v>
      </c>
      <c r="Q37" s="86">
        <f>SUM(M37/L37)</f>
        <v>2.320498301245753</v>
      </c>
      <c r="R37" s="85">
        <f t="shared" si="6"/>
        <v>-34</v>
      </c>
      <c r="S37" s="85">
        <f t="shared" si="6"/>
        <v>-28</v>
      </c>
      <c r="T37" s="78"/>
      <c r="U37" s="51"/>
      <c r="V37" s="61"/>
      <c r="W37" s="76"/>
      <c r="X37" s="76"/>
      <c r="Y37" s="76"/>
      <c r="Z37" s="548" t="s">
        <v>148</v>
      </c>
      <c r="AA37" s="548"/>
      <c r="AB37" s="548"/>
      <c r="AC37" s="548"/>
      <c r="AD37" s="82"/>
      <c r="AE37" s="116">
        <v>0.253</v>
      </c>
      <c r="AF37" s="117">
        <v>1800</v>
      </c>
      <c r="AG37" s="117">
        <v>4126</v>
      </c>
      <c r="AH37" s="118">
        <v>2051</v>
      </c>
      <c r="AI37" s="119">
        <v>2075</v>
      </c>
      <c r="AJ37" s="51"/>
    </row>
    <row r="38" spans="3:36" ht="9.6" customHeight="1">
      <c r="C38" s="76"/>
      <c r="D38" s="76"/>
      <c r="E38" s="76"/>
      <c r="F38" s="76"/>
      <c r="G38" s="76"/>
      <c r="H38" s="76"/>
      <c r="I38" s="76"/>
      <c r="J38" s="76"/>
      <c r="K38" s="82"/>
      <c r="L38" s="111"/>
      <c r="M38" s="111"/>
      <c r="N38" s="111"/>
      <c r="O38" s="120"/>
      <c r="P38" s="69"/>
      <c r="Q38" s="70"/>
      <c r="R38" s="69"/>
      <c r="S38" s="69"/>
      <c r="V38" s="61"/>
      <c r="W38" s="51"/>
      <c r="X38" s="51"/>
      <c r="Y38" s="51"/>
      <c r="Z38" s="51"/>
      <c r="AA38" s="51"/>
      <c r="AB38" s="51"/>
      <c r="AC38" s="51"/>
      <c r="AD38" s="82"/>
      <c r="AE38" s="121"/>
      <c r="AF38" s="113"/>
      <c r="AG38" s="122"/>
      <c r="AH38" s="114"/>
      <c r="AI38" s="115"/>
    </row>
    <row r="39" spans="3:36" s="66" customFormat="1" ht="11.1" customHeight="1">
      <c r="C39" s="550" t="s">
        <v>167</v>
      </c>
      <c r="D39" s="550"/>
      <c r="E39" s="550"/>
      <c r="F39" s="550"/>
      <c r="G39" s="550"/>
      <c r="H39" s="550"/>
      <c r="I39" s="550"/>
      <c r="J39" s="550"/>
      <c r="K39" s="89"/>
      <c r="L39" s="111">
        <v>11580</v>
      </c>
      <c r="M39" s="111">
        <v>24473</v>
      </c>
      <c r="N39" s="111">
        <v>11905</v>
      </c>
      <c r="O39" s="111">
        <v>12568</v>
      </c>
      <c r="P39" s="69">
        <f t="shared" ref="P39:P44" si="7">SUM(M39/AE39)</f>
        <v>13897.217490062463</v>
      </c>
      <c r="Q39" s="70">
        <f t="shared" ref="Q39:Q44" si="8">SUM(M39/L39)</f>
        <v>2.1133851468048359</v>
      </c>
      <c r="R39" s="69">
        <f t="shared" ref="R39:R44" si="9">SUM(L39-AF39)</f>
        <v>120</v>
      </c>
      <c r="S39" s="69">
        <f t="shared" ref="S39:S44" si="10">SUM(M39-AG39)</f>
        <v>-14</v>
      </c>
      <c r="V39" s="73"/>
      <c r="W39" s="550" t="s">
        <v>167</v>
      </c>
      <c r="X39" s="550"/>
      <c r="Y39" s="550"/>
      <c r="Z39" s="550"/>
      <c r="AA39" s="550"/>
      <c r="AB39" s="550"/>
      <c r="AC39" s="550"/>
      <c r="AD39" s="89"/>
      <c r="AE39" s="112">
        <v>1.7610000000000001</v>
      </c>
      <c r="AF39" s="113">
        <v>11460</v>
      </c>
      <c r="AG39" s="113">
        <v>24487</v>
      </c>
      <c r="AH39" s="114">
        <v>11945</v>
      </c>
      <c r="AI39" s="115">
        <v>12542</v>
      </c>
    </row>
    <row r="40" spans="3:36" ht="11.1" customHeight="1">
      <c r="C40" s="76"/>
      <c r="D40" s="76"/>
      <c r="E40" s="76"/>
      <c r="F40" s="76"/>
      <c r="G40" s="548" t="s">
        <v>140</v>
      </c>
      <c r="H40" s="548"/>
      <c r="I40" s="548"/>
      <c r="J40" s="548"/>
      <c r="K40" s="82"/>
      <c r="L40" s="90">
        <v>1923</v>
      </c>
      <c r="M40" s="91">
        <v>4039</v>
      </c>
      <c r="N40" s="91">
        <v>1981</v>
      </c>
      <c r="O40" s="90">
        <v>2058</v>
      </c>
      <c r="P40" s="85">
        <f t="shared" si="7"/>
        <v>10225.316455696202</v>
      </c>
      <c r="Q40" s="86">
        <f t="shared" si="8"/>
        <v>2.1003640145605824</v>
      </c>
      <c r="R40" s="85">
        <f t="shared" si="9"/>
        <v>36</v>
      </c>
      <c r="S40" s="85">
        <f t="shared" si="10"/>
        <v>21</v>
      </c>
      <c r="T40" s="78"/>
      <c r="U40" s="51"/>
      <c r="V40" s="61"/>
      <c r="W40" s="76"/>
      <c r="X40" s="76"/>
      <c r="Y40" s="76"/>
      <c r="Z40" s="548" t="s">
        <v>140</v>
      </c>
      <c r="AA40" s="548"/>
      <c r="AB40" s="548"/>
      <c r="AC40" s="548"/>
      <c r="AD40" s="82"/>
      <c r="AE40" s="116">
        <v>0.39500000000000002</v>
      </c>
      <c r="AF40" s="117">
        <v>1887</v>
      </c>
      <c r="AG40" s="117">
        <v>4018</v>
      </c>
      <c r="AH40" s="118">
        <v>1980</v>
      </c>
      <c r="AI40" s="119">
        <v>2038</v>
      </c>
      <c r="AJ40" s="51"/>
    </row>
    <row r="41" spans="3:36" ht="11.1" customHeight="1">
      <c r="C41" s="76"/>
      <c r="D41" s="76"/>
      <c r="E41" s="76"/>
      <c r="F41" s="76"/>
      <c r="G41" s="548" t="s">
        <v>141</v>
      </c>
      <c r="H41" s="548"/>
      <c r="I41" s="548"/>
      <c r="J41" s="548"/>
      <c r="K41" s="82"/>
      <c r="L41" s="90">
        <v>2083</v>
      </c>
      <c r="M41" s="91">
        <v>4458</v>
      </c>
      <c r="N41" s="91">
        <v>2222</v>
      </c>
      <c r="O41" s="90">
        <v>2236</v>
      </c>
      <c r="P41" s="85">
        <f t="shared" si="7"/>
        <v>14568.627450980392</v>
      </c>
      <c r="Q41" s="86">
        <f t="shared" si="8"/>
        <v>2.1401824291886702</v>
      </c>
      <c r="R41" s="85">
        <f t="shared" si="9"/>
        <v>-3</v>
      </c>
      <c r="S41" s="85">
        <f t="shared" si="10"/>
        <v>-44</v>
      </c>
      <c r="T41" s="78"/>
      <c r="U41" s="51"/>
      <c r="V41" s="61"/>
      <c r="W41" s="76"/>
      <c r="X41" s="76"/>
      <c r="Y41" s="76"/>
      <c r="Z41" s="548" t="s">
        <v>141</v>
      </c>
      <c r="AA41" s="548"/>
      <c r="AB41" s="548"/>
      <c r="AC41" s="548"/>
      <c r="AD41" s="82"/>
      <c r="AE41" s="116">
        <v>0.30599999999999999</v>
      </c>
      <c r="AF41" s="117">
        <v>2086</v>
      </c>
      <c r="AG41" s="117">
        <v>4502</v>
      </c>
      <c r="AH41" s="118">
        <v>2254</v>
      </c>
      <c r="AI41" s="119">
        <v>2248</v>
      </c>
      <c r="AJ41" s="51"/>
    </row>
    <row r="42" spans="3:36" ht="11.1" customHeight="1">
      <c r="C42" s="76"/>
      <c r="D42" s="76"/>
      <c r="E42" s="76"/>
      <c r="F42" s="76"/>
      <c r="G42" s="548" t="s">
        <v>145</v>
      </c>
      <c r="H42" s="548"/>
      <c r="I42" s="548"/>
      <c r="J42" s="548"/>
      <c r="K42" s="82"/>
      <c r="L42" s="90">
        <v>1969</v>
      </c>
      <c r="M42" s="91">
        <v>4031</v>
      </c>
      <c r="N42" s="91">
        <v>1935</v>
      </c>
      <c r="O42" s="90">
        <v>2096</v>
      </c>
      <c r="P42" s="85">
        <f t="shared" si="7"/>
        <v>16453.061224489797</v>
      </c>
      <c r="Q42" s="86">
        <f t="shared" si="8"/>
        <v>2.0472320975114271</v>
      </c>
      <c r="R42" s="85">
        <f t="shared" si="9"/>
        <v>23</v>
      </c>
      <c r="S42" s="85">
        <f t="shared" si="10"/>
        <v>24</v>
      </c>
      <c r="T42" s="78"/>
      <c r="U42" s="51"/>
      <c r="V42" s="61"/>
      <c r="W42" s="76"/>
      <c r="X42" s="76"/>
      <c r="Y42" s="76"/>
      <c r="Z42" s="548" t="s">
        <v>145</v>
      </c>
      <c r="AA42" s="548"/>
      <c r="AB42" s="548"/>
      <c r="AC42" s="548"/>
      <c r="AD42" s="82"/>
      <c r="AE42" s="116">
        <v>0.245</v>
      </c>
      <c r="AF42" s="117">
        <v>1946</v>
      </c>
      <c r="AG42" s="117">
        <v>4007</v>
      </c>
      <c r="AH42" s="118">
        <v>1920</v>
      </c>
      <c r="AI42" s="119">
        <v>2087</v>
      </c>
      <c r="AJ42" s="51"/>
    </row>
    <row r="43" spans="3:36" ht="11.1" customHeight="1">
      <c r="C43" s="76"/>
      <c r="D43" s="76"/>
      <c r="E43" s="76"/>
      <c r="F43" s="76"/>
      <c r="G43" s="548" t="s">
        <v>148</v>
      </c>
      <c r="H43" s="548"/>
      <c r="I43" s="548"/>
      <c r="J43" s="548"/>
      <c r="K43" s="82"/>
      <c r="L43" s="90">
        <v>2023</v>
      </c>
      <c r="M43" s="91">
        <v>4279</v>
      </c>
      <c r="N43" s="91">
        <v>2076</v>
      </c>
      <c r="O43" s="90">
        <v>2203</v>
      </c>
      <c r="P43" s="85">
        <f t="shared" si="7"/>
        <v>13938.110749185667</v>
      </c>
      <c r="Q43" s="86">
        <f t="shared" si="8"/>
        <v>2.1151754819574888</v>
      </c>
      <c r="R43" s="85">
        <f t="shared" si="9"/>
        <v>1</v>
      </c>
      <c r="S43" s="85">
        <f t="shared" si="10"/>
        <v>-90</v>
      </c>
      <c r="T43" s="78"/>
      <c r="U43" s="51"/>
      <c r="V43" s="61"/>
      <c r="W43" s="76"/>
      <c r="X43" s="76"/>
      <c r="Y43" s="76"/>
      <c r="Z43" s="548" t="s">
        <v>148</v>
      </c>
      <c r="AA43" s="548"/>
      <c r="AB43" s="548"/>
      <c r="AC43" s="548"/>
      <c r="AD43" s="82"/>
      <c r="AE43" s="116">
        <v>0.307</v>
      </c>
      <c r="AF43" s="117">
        <v>2022</v>
      </c>
      <c r="AG43" s="117">
        <v>4369</v>
      </c>
      <c r="AH43" s="118">
        <v>2115</v>
      </c>
      <c r="AI43" s="119">
        <v>2254</v>
      </c>
      <c r="AJ43" s="51"/>
    </row>
    <row r="44" spans="3:36" ht="11.1" customHeight="1">
      <c r="C44" s="76"/>
      <c r="D44" s="76"/>
      <c r="E44" s="76"/>
      <c r="F44" s="76"/>
      <c r="G44" s="548" t="s">
        <v>151</v>
      </c>
      <c r="H44" s="548"/>
      <c r="I44" s="548"/>
      <c r="J44" s="548"/>
      <c r="K44" s="82"/>
      <c r="L44" s="90">
        <v>2044</v>
      </c>
      <c r="M44" s="91">
        <v>4341</v>
      </c>
      <c r="N44" s="91">
        <v>2069</v>
      </c>
      <c r="O44" s="90">
        <v>2272</v>
      </c>
      <c r="P44" s="85">
        <f t="shared" si="7"/>
        <v>16632.183908045976</v>
      </c>
      <c r="Q44" s="86">
        <f t="shared" si="8"/>
        <v>2.1237769080234834</v>
      </c>
      <c r="R44" s="85">
        <f t="shared" si="9"/>
        <v>35</v>
      </c>
      <c r="S44" s="85">
        <f t="shared" si="10"/>
        <v>58</v>
      </c>
      <c r="T44" s="78"/>
      <c r="U44" s="51"/>
      <c r="V44" s="61"/>
      <c r="W44" s="76"/>
      <c r="X44" s="76"/>
      <c r="Y44" s="76"/>
      <c r="Z44" s="548" t="s">
        <v>151</v>
      </c>
      <c r="AA44" s="548"/>
      <c r="AB44" s="548"/>
      <c r="AC44" s="548"/>
      <c r="AD44" s="82"/>
      <c r="AE44" s="116">
        <v>0.26100000000000001</v>
      </c>
      <c r="AF44" s="117">
        <v>2009</v>
      </c>
      <c r="AG44" s="117">
        <v>4283</v>
      </c>
      <c r="AH44" s="118">
        <v>2047</v>
      </c>
      <c r="AI44" s="119">
        <v>2236</v>
      </c>
      <c r="AJ44" s="51"/>
    </row>
    <row r="45" spans="3:36" ht="11.1" customHeight="1">
      <c r="C45" s="76"/>
      <c r="D45" s="76"/>
      <c r="E45" s="76"/>
      <c r="F45" s="76"/>
      <c r="G45" s="548" t="s">
        <v>152</v>
      </c>
      <c r="H45" s="548"/>
      <c r="I45" s="548"/>
      <c r="J45" s="548"/>
      <c r="K45" s="82"/>
      <c r="L45" s="90">
        <v>1538</v>
      </c>
      <c r="M45" s="91">
        <v>3325</v>
      </c>
      <c r="N45" s="91">
        <v>1622</v>
      </c>
      <c r="O45" s="90">
        <v>1703</v>
      </c>
      <c r="P45" s="85">
        <f>SUM(M45/AE45)</f>
        <v>13461.538461538461</v>
      </c>
      <c r="Q45" s="86">
        <f>SUM(M45/L45)</f>
        <v>2.1618985695708712</v>
      </c>
      <c r="R45" s="85">
        <f>SUM(L45-AF45)</f>
        <v>28</v>
      </c>
      <c r="S45" s="85">
        <f>SUM(M45-AG45)</f>
        <v>17</v>
      </c>
      <c r="T45" s="78"/>
      <c r="U45" s="51"/>
      <c r="V45" s="61"/>
      <c r="W45" s="76"/>
      <c r="X45" s="76"/>
      <c r="Y45" s="76"/>
      <c r="Z45" s="548" t="s">
        <v>152</v>
      </c>
      <c r="AA45" s="548"/>
      <c r="AB45" s="548"/>
      <c r="AC45" s="548"/>
      <c r="AD45" s="82"/>
      <c r="AE45" s="116">
        <v>0.247</v>
      </c>
      <c r="AF45" s="117">
        <v>1510</v>
      </c>
      <c r="AG45" s="117">
        <v>3308</v>
      </c>
      <c r="AH45" s="118">
        <v>1629</v>
      </c>
      <c r="AI45" s="119">
        <v>1679</v>
      </c>
      <c r="AJ45" s="51"/>
    </row>
    <row r="46" spans="3:36" ht="9.6" customHeight="1">
      <c r="C46" s="76"/>
      <c r="D46" s="76"/>
      <c r="E46" s="76"/>
      <c r="F46" s="76"/>
      <c r="G46" s="76"/>
      <c r="H46" s="76"/>
      <c r="I46" s="76"/>
      <c r="J46" s="76"/>
      <c r="K46" s="82"/>
      <c r="L46" s="111"/>
      <c r="M46" s="111"/>
      <c r="N46" s="111"/>
      <c r="O46" s="120"/>
      <c r="P46" s="69"/>
      <c r="Q46" s="70"/>
      <c r="R46" s="69"/>
      <c r="S46" s="69"/>
      <c r="V46" s="61"/>
      <c r="W46" s="51"/>
      <c r="X46" s="51"/>
      <c r="Y46" s="51"/>
      <c r="Z46" s="51"/>
      <c r="AA46" s="51"/>
      <c r="AB46" s="51"/>
      <c r="AC46" s="51"/>
      <c r="AD46" s="82"/>
      <c r="AE46" s="121"/>
      <c r="AF46" s="113"/>
      <c r="AG46" s="122"/>
      <c r="AH46" s="114"/>
      <c r="AI46" s="115"/>
    </row>
    <row r="47" spans="3:36" s="66" customFormat="1" ht="11.1" customHeight="1">
      <c r="C47" s="550" t="s">
        <v>168</v>
      </c>
      <c r="D47" s="550"/>
      <c r="E47" s="550"/>
      <c r="F47" s="550"/>
      <c r="G47" s="550"/>
      <c r="H47" s="550"/>
      <c r="I47" s="550"/>
      <c r="J47" s="550"/>
      <c r="K47" s="89"/>
      <c r="L47" s="111">
        <v>7278</v>
      </c>
      <c r="M47" s="111">
        <v>16841</v>
      </c>
      <c r="N47" s="111">
        <v>8433</v>
      </c>
      <c r="O47" s="111">
        <v>8408</v>
      </c>
      <c r="P47" s="69">
        <f t="shared" ref="P47:P53" si="11">SUM(M47/AE47)</f>
        <v>12168.352601156068</v>
      </c>
      <c r="Q47" s="70">
        <f t="shared" ref="Q47:Q53" si="12">SUM(M47/L47)</f>
        <v>2.3139598790876614</v>
      </c>
      <c r="R47" s="69">
        <f t="shared" ref="R47:R53" si="13">SUM(L47-AF47)</f>
        <v>100</v>
      </c>
      <c r="S47" s="69">
        <f t="shared" ref="S47:S53" si="14">SUM(M47-AG47)</f>
        <v>223</v>
      </c>
      <c r="V47" s="73"/>
      <c r="W47" s="550" t="s">
        <v>168</v>
      </c>
      <c r="X47" s="550"/>
      <c r="Y47" s="550"/>
      <c r="Z47" s="550"/>
      <c r="AA47" s="550"/>
      <c r="AB47" s="550"/>
      <c r="AC47" s="550"/>
      <c r="AD47" s="89"/>
      <c r="AE47" s="112">
        <v>1.3840000000000001</v>
      </c>
      <c r="AF47" s="113">
        <v>7178</v>
      </c>
      <c r="AG47" s="113">
        <v>16618</v>
      </c>
      <c r="AH47" s="114">
        <v>8365</v>
      </c>
      <c r="AI47" s="115">
        <v>8253</v>
      </c>
    </row>
    <row r="48" spans="3:36" ht="11.1" customHeight="1">
      <c r="C48" s="76"/>
      <c r="D48" s="76"/>
      <c r="E48" s="76"/>
      <c r="F48" s="76"/>
      <c r="G48" s="548" t="s">
        <v>140</v>
      </c>
      <c r="H48" s="548"/>
      <c r="I48" s="548"/>
      <c r="J48" s="548"/>
      <c r="K48" s="82"/>
      <c r="L48" s="90">
        <v>1289</v>
      </c>
      <c r="M48" s="91">
        <v>2709</v>
      </c>
      <c r="N48" s="91">
        <v>1359</v>
      </c>
      <c r="O48" s="90">
        <v>1350</v>
      </c>
      <c r="P48" s="85">
        <f t="shared" si="11"/>
        <v>11829.694323144104</v>
      </c>
      <c r="Q48" s="86">
        <f t="shared" si="12"/>
        <v>2.1016291698991467</v>
      </c>
      <c r="R48" s="85">
        <f t="shared" si="13"/>
        <v>26</v>
      </c>
      <c r="S48" s="85">
        <f t="shared" si="14"/>
        <v>47</v>
      </c>
      <c r="T48" s="78"/>
      <c r="U48" s="51"/>
      <c r="V48" s="61"/>
      <c r="W48" s="76"/>
      <c r="X48" s="76"/>
      <c r="Y48" s="76"/>
      <c r="Z48" s="548" t="s">
        <v>140</v>
      </c>
      <c r="AA48" s="548"/>
      <c r="AB48" s="548"/>
      <c r="AC48" s="548"/>
      <c r="AD48" s="82"/>
      <c r="AE48" s="116">
        <v>0.22900000000000001</v>
      </c>
      <c r="AF48" s="117">
        <v>1263</v>
      </c>
      <c r="AG48" s="117">
        <v>2662</v>
      </c>
      <c r="AH48" s="118">
        <v>1342</v>
      </c>
      <c r="AI48" s="119">
        <v>1320</v>
      </c>
      <c r="AJ48" s="51"/>
    </row>
    <row r="49" spans="3:36" ht="11.1" customHeight="1">
      <c r="C49" s="76"/>
      <c r="D49" s="76"/>
      <c r="E49" s="76"/>
      <c r="F49" s="76"/>
      <c r="G49" s="548" t="s">
        <v>141</v>
      </c>
      <c r="H49" s="548"/>
      <c r="I49" s="548"/>
      <c r="J49" s="548"/>
      <c r="K49" s="82"/>
      <c r="L49" s="90">
        <v>1095</v>
      </c>
      <c r="M49" s="91">
        <v>2437</v>
      </c>
      <c r="N49" s="91">
        <v>1172</v>
      </c>
      <c r="O49" s="90">
        <v>1265</v>
      </c>
      <c r="P49" s="85">
        <f t="shared" si="11"/>
        <v>11716.346153846154</v>
      </c>
      <c r="Q49" s="86">
        <f t="shared" si="12"/>
        <v>2.225570776255708</v>
      </c>
      <c r="R49" s="85">
        <f t="shared" si="13"/>
        <v>28</v>
      </c>
      <c r="S49" s="85">
        <f t="shared" si="14"/>
        <v>49</v>
      </c>
      <c r="T49" s="78"/>
      <c r="U49" s="51"/>
      <c r="V49" s="61"/>
      <c r="W49" s="76"/>
      <c r="X49" s="76"/>
      <c r="Y49" s="76"/>
      <c r="Z49" s="548" t="s">
        <v>141</v>
      </c>
      <c r="AA49" s="548"/>
      <c r="AB49" s="548"/>
      <c r="AC49" s="548"/>
      <c r="AD49" s="82"/>
      <c r="AE49" s="116">
        <v>0.20799999999999999</v>
      </c>
      <c r="AF49" s="117">
        <v>1067</v>
      </c>
      <c r="AG49" s="117">
        <v>2388</v>
      </c>
      <c r="AH49" s="118">
        <v>1164</v>
      </c>
      <c r="AI49" s="119">
        <v>1224</v>
      </c>
      <c r="AJ49" s="51"/>
    </row>
    <row r="50" spans="3:36" ht="11.1" customHeight="1">
      <c r="C50" s="76"/>
      <c r="D50" s="76"/>
      <c r="E50" s="76"/>
      <c r="F50" s="76"/>
      <c r="G50" s="548" t="s">
        <v>145</v>
      </c>
      <c r="H50" s="548"/>
      <c r="I50" s="548"/>
      <c r="J50" s="548"/>
      <c r="K50" s="82"/>
      <c r="L50" s="90">
        <v>1173</v>
      </c>
      <c r="M50" s="91">
        <v>3100</v>
      </c>
      <c r="N50" s="91">
        <v>1529</v>
      </c>
      <c r="O50" s="90">
        <v>1571</v>
      </c>
      <c r="P50" s="85">
        <f t="shared" si="11"/>
        <v>14220.183486238531</v>
      </c>
      <c r="Q50" s="86">
        <f t="shared" si="12"/>
        <v>2.6427962489343564</v>
      </c>
      <c r="R50" s="85">
        <f t="shared" si="13"/>
        <v>14</v>
      </c>
      <c r="S50" s="85">
        <f t="shared" si="14"/>
        <v>23</v>
      </c>
      <c r="T50" s="78"/>
      <c r="U50" s="51"/>
      <c r="V50" s="61"/>
      <c r="W50" s="76"/>
      <c r="X50" s="76"/>
      <c r="Y50" s="76"/>
      <c r="Z50" s="548" t="s">
        <v>145</v>
      </c>
      <c r="AA50" s="548"/>
      <c r="AB50" s="548"/>
      <c r="AC50" s="548"/>
      <c r="AD50" s="82"/>
      <c r="AE50" s="116">
        <v>0.218</v>
      </c>
      <c r="AF50" s="117">
        <v>1159</v>
      </c>
      <c r="AG50" s="117">
        <v>3077</v>
      </c>
      <c r="AH50" s="118">
        <v>1533</v>
      </c>
      <c r="AI50" s="119">
        <v>1544</v>
      </c>
      <c r="AJ50" s="51"/>
    </row>
    <row r="51" spans="3:36" ht="11.1" customHeight="1">
      <c r="C51" s="76"/>
      <c r="D51" s="76"/>
      <c r="E51" s="76"/>
      <c r="F51" s="76"/>
      <c r="G51" s="548" t="s">
        <v>148</v>
      </c>
      <c r="H51" s="548"/>
      <c r="I51" s="548"/>
      <c r="J51" s="548"/>
      <c r="K51" s="82"/>
      <c r="L51" s="90">
        <v>1337</v>
      </c>
      <c r="M51" s="91">
        <v>3269</v>
      </c>
      <c r="N51" s="91">
        <v>1649</v>
      </c>
      <c r="O51" s="90">
        <v>1620</v>
      </c>
      <c r="P51" s="85">
        <f t="shared" si="11"/>
        <v>14275.109170305675</v>
      </c>
      <c r="Q51" s="86">
        <f t="shared" si="12"/>
        <v>2.4450261780104712</v>
      </c>
      <c r="R51" s="85">
        <f t="shared" si="13"/>
        <v>-1</v>
      </c>
      <c r="S51" s="85">
        <f t="shared" si="14"/>
        <v>45</v>
      </c>
      <c r="T51" s="78"/>
      <c r="U51" s="51"/>
      <c r="V51" s="61"/>
      <c r="W51" s="76"/>
      <c r="X51" s="76"/>
      <c r="Y51" s="76"/>
      <c r="Z51" s="548" t="s">
        <v>148</v>
      </c>
      <c r="AA51" s="548"/>
      <c r="AB51" s="548"/>
      <c r="AC51" s="548"/>
      <c r="AD51" s="82"/>
      <c r="AE51" s="116">
        <v>0.22900000000000001</v>
      </c>
      <c r="AF51" s="117">
        <v>1338</v>
      </c>
      <c r="AG51" s="117">
        <v>3224</v>
      </c>
      <c r="AH51" s="118">
        <v>1634</v>
      </c>
      <c r="AI51" s="119">
        <v>1590</v>
      </c>
      <c r="AJ51" s="51"/>
    </row>
    <row r="52" spans="3:36" ht="11.1" customHeight="1">
      <c r="C52" s="76"/>
      <c r="D52" s="76"/>
      <c r="E52" s="76"/>
      <c r="F52" s="76"/>
      <c r="G52" s="548" t="s">
        <v>151</v>
      </c>
      <c r="H52" s="548"/>
      <c r="I52" s="548"/>
      <c r="J52" s="548"/>
      <c r="K52" s="82"/>
      <c r="L52" s="90">
        <v>1156</v>
      </c>
      <c r="M52" s="91">
        <v>2554</v>
      </c>
      <c r="N52" s="91">
        <v>1295</v>
      </c>
      <c r="O52" s="90">
        <v>1259</v>
      </c>
      <c r="P52" s="85">
        <f t="shared" si="11"/>
        <v>10822.033898305086</v>
      </c>
      <c r="Q52" s="86">
        <f t="shared" si="12"/>
        <v>2.2093425605536332</v>
      </c>
      <c r="R52" s="85">
        <f t="shared" si="13"/>
        <v>11</v>
      </c>
      <c r="S52" s="85">
        <f t="shared" si="14"/>
        <v>36</v>
      </c>
      <c r="T52" s="78"/>
      <c r="U52" s="51"/>
      <c r="V52" s="61"/>
      <c r="W52" s="76"/>
      <c r="X52" s="76"/>
      <c r="Y52" s="76"/>
      <c r="Z52" s="548" t="s">
        <v>151</v>
      </c>
      <c r="AA52" s="548"/>
      <c r="AB52" s="548"/>
      <c r="AC52" s="548"/>
      <c r="AD52" s="82"/>
      <c r="AE52" s="116">
        <v>0.23599999999999999</v>
      </c>
      <c r="AF52" s="117">
        <v>1145</v>
      </c>
      <c r="AG52" s="117">
        <v>2518</v>
      </c>
      <c r="AH52" s="118">
        <v>1287</v>
      </c>
      <c r="AI52" s="119">
        <v>1231</v>
      </c>
      <c r="AJ52" s="51"/>
    </row>
    <row r="53" spans="3:36" ht="11.1" customHeight="1">
      <c r="C53" s="76"/>
      <c r="D53" s="76"/>
      <c r="E53" s="76"/>
      <c r="F53" s="76"/>
      <c r="G53" s="548" t="s">
        <v>152</v>
      </c>
      <c r="H53" s="548"/>
      <c r="I53" s="548"/>
      <c r="J53" s="548"/>
      <c r="K53" s="82"/>
      <c r="L53" s="90">
        <v>1228</v>
      </c>
      <c r="M53" s="91">
        <v>2772</v>
      </c>
      <c r="N53" s="91">
        <v>1429</v>
      </c>
      <c r="O53" s="90">
        <v>1343</v>
      </c>
      <c r="P53" s="85">
        <f t="shared" si="11"/>
        <v>10500</v>
      </c>
      <c r="Q53" s="86">
        <f t="shared" si="12"/>
        <v>2.2573289902280131</v>
      </c>
      <c r="R53" s="85">
        <f t="shared" si="13"/>
        <v>22</v>
      </c>
      <c r="S53" s="85">
        <f t="shared" si="14"/>
        <v>23</v>
      </c>
      <c r="T53" s="78"/>
      <c r="U53" s="51"/>
      <c r="V53" s="61"/>
      <c r="W53" s="76"/>
      <c r="X53" s="76"/>
      <c r="Y53" s="76"/>
      <c r="Z53" s="548" t="s">
        <v>152</v>
      </c>
      <c r="AA53" s="548"/>
      <c r="AB53" s="548"/>
      <c r="AC53" s="548"/>
      <c r="AD53" s="82"/>
      <c r="AE53" s="116">
        <v>0.26400000000000001</v>
      </c>
      <c r="AF53" s="117">
        <v>1206</v>
      </c>
      <c r="AG53" s="117">
        <v>2749</v>
      </c>
      <c r="AH53" s="118">
        <v>1405</v>
      </c>
      <c r="AI53" s="119">
        <v>1344</v>
      </c>
      <c r="AJ53" s="51"/>
    </row>
    <row r="54" spans="3:36" ht="9.6" customHeight="1">
      <c r="K54" s="82"/>
      <c r="L54" s="111"/>
      <c r="M54" s="111"/>
      <c r="N54" s="111"/>
      <c r="O54" s="120"/>
      <c r="P54" s="69"/>
      <c r="Q54" s="70"/>
      <c r="R54" s="69"/>
      <c r="S54" s="69"/>
      <c r="V54" s="61"/>
      <c r="W54" s="51"/>
      <c r="X54" s="51"/>
      <c r="Y54" s="51"/>
      <c r="Z54" s="51"/>
      <c r="AA54" s="51"/>
      <c r="AB54" s="51"/>
      <c r="AC54" s="51"/>
      <c r="AD54" s="82"/>
      <c r="AE54" s="121"/>
      <c r="AF54" s="113"/>
      <c r="AG54" s="122"/>
      <c r="AH54" s="114"/>
      <c r="AI54" s="115"/>
    </row>
    <row r="55" spans="3:36" s="66" customFormat="1" ht="11.1" customHeight="1">
      <c r="C55" s="550" t="s">
        <v>169</v>
      </c>
      <c r="D55" s="550"/>
      <c r="E55" s="550"/>
      <c r="F55" s="550"/>
      <c r="G55" s="550"/>
      <c r="H55" s="550"/>
      <c r="I55" s="550"/>
      <c r="J55" s="550"/>
      <c r="K55" s="89"/>
      <c r="L55" s="111">
        <v>13992</v>
      </c>
      <c r="M55" s="111">
        <v>25445</v>
      </c>
      <c r="N55" s="111">
        <v>13076</v>
      </c>
      <c r="O55" s="111">
        <v>12369</v>
      </c>
      <c r="P55" s="69">
        <f t="shared" ref="P55:P63" si="15">SUM(M55/AE55)</f>
        <v>15543.677458766035</v>
      </c>
      <c r="Q55" s="70">
        <f t="shared" ref="Q55:Q63" si="16">SUM(M55/L55)</f>
        <v>1.8185391652372784</v>
      </c>
      <c r="R55" s="69">
        <f t="shared" ref="R55:R63" si="17">SUM(L55-AF55)</f>
        <v>290</v>
      </c>
      <c r="S55" s="69">
        <f t="shared" ref="S55:S63" si="18">SUM(M55-AG55)</f>
        <v>243</v>
      </c>
      <c r="V55" s="73"/>
      <c r="W55" s="550" t="s">
        <v>169</v>
      </c>
      <c r="X55" s="550"/>
      <c r="Y55" s="550"/>
      <c r="Z55" s="550"/>
      <c r="AA55" s="550"/>
      <c r="AB55" s="550"/>
      <c r="AC55" s="550"/>
      <c r="AD55" s="89"/>
      <c r="AE55" s="112">
        <v>1.637</v>
      </c>
      <c r="AF55" s="113">
        <v>13702</v>
      </c>
      <c r="AG55" s="113">
        <v>25202</v>
      </c>
      <c r="AH55" s="114">
        <v>12913</v>
      </c>
      <c r="AI55" s="115">
        <v>12289</v>
      </c>
    </row>
    <row r="56" spans="3:36" ht="11.1" customHeight="1">
      <c r="C56" s="76"/>
      <c r="D56" s="76"/>
      <c r="E56" s="76"/>
      <c r="F56" s="76"/>
      <c r="G56" s="548" t="s">
        <v>140</v>
      </c>
      <c r="H56" s="548"/>
      <c r="I56" s="548"/>
      <c r="J56" s="548"/>
      <c r="K56" s="82"/>
      <c r="L56" s="90">
        <v>2584</v>
      </c>
      <c r="M56" s="91">
        <v>4504</v>
      </c>
      <c r="N56" s="91">
        <v>2233</v>
      </c>
      <c r="O56" s="90">
        <v>2271</v>
      </c>
      <c r="P56" s="85">
        <f t="shared" si="15"/>
        <v>17256.704980842911</v>
      </c>
      <c r="Q56" s="86">
        <f t="shared" si="16"/>
        <v>1.7430340557275541</v>
      </c>
      <c r="R56" s="85">
        <f t="shared" si="17"/>
        <v>-9</v>
      </c>
      <c r="S56" s="85">
        <f t="shared" si="18"/>
        <v>20</v>
      </c>
      <c r="T56" s="78"/>
      <c r="U56" s="51"/>
      <c r="V56" s="61"/>
      <c r="W56" s="76"/>
      <c r="X56" s="76"/>
      <c r="Y56" s="76"/>
      <c r="Z56" s="548" t="s">
        <v>140</v>
      </c>
      <c r="AA56" s="548"/>
      <c r="AB56" s="548"/>
      <c r="AC56" s="548"/>
      <c r="AD56" s="82"/>
      <c r="AE56" s="116">
        <v>0.26100000000000001</v>
      </c>
      <c r="AF56" s="117">
        <v>2593</v>
      </c>
      <c r="AG56" s="117">
        <v>4484</v>
      </c>
      <c r="AH56" s="118">
        <v>2235</v>
      </c>
      <c r="AI56" s="119">
        <v>2249</v>
      </c>
      <c r="AJ56" s="51"/>
    </row>
    <row r="57" spans="3:36" ht="11.1" customHeight="1">
      <c r="C57" s="76"/>
      <c r="D57" s="76"/>
      <c r="E57" s="76"/>
      <c r="F57" s="76"/>
      <c r="G57" s="548" t="s">
        <v>141</v>
      </c>
      <c r="H57" s="548"/>
      <c r="I57" s="548"/>
      <c r="J57" s="548"/>
      <c r="K57" s="82"/>
      <c r="L57" s="90">
        <v>2927</v>
      </c>
      <c r="M57" s="91">
        <v>5907</v>
      </c>
      <c r="N57" s="91">
        <v>2938</v>
      </c>
      <c r="O57" s="90">
        <v>2969</v>
      </c>
      <c r="P57" s="85">
        <f t="shared" si="15"/>
        <v>23533.864541832671</v>
      </c>
      <c r="Q57" s="86">
        <f t="shared" si="16"/>
        <v>2.018107277075504</v>
      </c>
      <c r="R57" s="85">
        <f t="shared" si="17"/>
        <v>44</v>
      </c>
      <c r="S57" s="85">
        <f t="shared" si="18"/>
        <v>28</v>
      </c>
      <c r="T57" s="78"/>
      <c r="U57" s="51"/>
      <c r="V57" s="61"/>
      <c r="W57" s="76"/>
      <c r="X57" s="76"/>
      <c r="Y57" s="76"/>
      <c r="Z57" s="548" t="s">
        <v>141</v>
      </c>
      <c r="AA57" s="548"/>
      <c r="AB57" s="548"/>
      <c r="AC57" s="548"/>
      <c r="AD57" s="82"/>
      <c r="AE57" s="116">
        <v>0.251</v>
      </c>
      <c r="AF57" s="117">
        <v>2883</v>
      </c>
      <c r="AG57" s="117">
        <v>5879</v>
      </c>
      <c r="AH57" s="118">
        <v>2926</v>
      </c>
      <c r="AI57" s="119">
        <v>2953</v>
      </c>
      <c r="AJ57" s="51"/>
    </row>
    <row r="58" spans="3:36" ht="11.1" customHeight="1">
      <c r="C58" s="76"/>
      <c r="D58" s="76"/>
      <c r="E58" s="76"/>
      <c r="F58" s="76"/>
      <c r="G58" s="548" t="s">
        <v>145</v>
      </c>
      <c r="H58" s="548"/>
      <c r="I58" s="548"/>
      <c r="J58" s="548"/>
      <c r="K58" s="82"/>
      <c r="L58" s="90">
        <v>1316</v>
      </c>
      <c r="M58" s="91">
        <v>2524</v>
      </c>
      <c r="N58" s="91">
        <v>1260</v>
      </c>
      <c r="O58" s="90">
        <v>1264</v>
      </c>
      <c r="P58" s="85">
        <f t="shared" si="15"/>
        <v>18835.820895522385</v>
      </c>
      <c r="Q58" s="86">
        <f t="shared" si="16"/>
        <v>1.9179331306990881</v>
      </c>
      <c r="R58" s="85">
        <f t="shared" si="17"/>
        <v>32</v>
      </c>
      <c r="S58" s="85">
        <f t="shared" si="18"/>
        <v>-12</v>
      </c>
      <c r="T58" s="78"/>
      <c r="U58" s="51"/>
      <c r="V58" s="61"/>
      <c r="W58" s="76"/>
      <c r="X58" s="76"/>
      <c r="Y58" s="76"/>
      <c r="Z58" s="548" t="s">
        <v>145</v>
      </c>
      <c r="AA58" s="548"/>
      <c r="AB58" s="548"/>
      <c r="AC58" s="548"/>
      <c r="AD58" s="82"/>
      <c r="AE58" s="116">
        <v>0.13400000000000001</v>
      </c>
      <c r="AF58" s="117">
        <v>1284</v>
      </c>
      <c r="AG58" s="117">
        <v>2536</v>
      </c>
      <c r="AH58" s="118">
        <v>1253</v>
      </c>
      <c r="AI58" s="119">
        <v>1283</v>
      </c>
      <c r="AJ58" s="51"/>
    </row>
    <row r="59" spans="3:36" ht="11.1" customHeight="1">
      <c r="C59" s="76"/>
      <c r="D59" s="76"/>
      <c r="E59" s="76"/>
      <c r="F59" s="76"/>
      <c r="G59" s="548" t="s">
        <v>148</v>
      </c>
      <c r="H59" s="548"/>
      <c r="I59" s="548"/>
      <c r="J59" s="548"/>
      <c r="K59" s="82"/>
      <c r="L59" s="90">
        <v>1052</v>
      </c>
      <c r="M59" s="91">
        <v>1052</v>
      </c>
      <c r="N59" s="91">
        <v>979</v>
      </c>
      <c r="O59" s="90">
        <v>73</v>
      </c>
      <c r="P59" s="85">
        <f t="shared" si="15"/>
        <v>4224.8995983935747</v>
      </c>
      <c r="Q59" s="86">
        <f t="shared" si="16"/>
        <v>1</v>
      </c>
      <c r="R59" s="85">
        <f t="shared" si="17"/>
        <v>66</v>
      </c>
      <c r="S59" s="85">
        <f t="shared" si="18"/>
        <v>66</v>
      </c>
      <c r="T59" s="78"/>
      <c r="U59" s="51"/>
      <c r="V59" s="61"/>
      <c r="W59" s="76"/>
      <c r="X59" s="76"/>
      <c r="Y59" s="76"/>
      <c r="Z59" s="548" t="s">
        <v>148</v>
      </c>
      <c r="AA59" s="548"/>
      <c r="AB59" s="548"/>
      <c r="AC59" s="548"/>
      <c r="AD59" s="82"/>
      <c r="AE59" s="116">
        <v>0.249</v>
      </c>
      <c r="AF59" s="117">
        <v>986</v>
      </c>
      <c r="AG59" s="117">
        <v>986</v>
      </c>
      <c r="AH59" s="118">
        <v>915</v>
      </c>
      <c r="AI59" s="119">
        <v>71</v>
      </c>
      <c r="AJ59" s="51"/>
    </row>
    <row r="60" spans="3:36" ht="11.1" customHeight="1">
      <c r="C60" s="76"/>
      <c r="D60" s="76"/>
      <c r="E60" s="76"/>
      <c r="F60" s="76"/>
      <c r="G60" s="548" t="s">
        <v>151</v>
      </c>
      <c r="H60" s="548"/>
      <c r="I60" s="548"/>
      <c r="J60" s="548"/>
      <c r="K60" s="82"/>
      <c r="L60" s="90">
        <v>1176</v>
      </c>
      <c r="M60" s="91">
        <v>2322</v>
      </c>
      <c r="N60" s="91">
        <v>1203</v>
      </c>
      <c r="O60" s="90">
        <v>1119</v>
      </c>
      <c r="P60" s="85">
        <f t="shared" si="15"/>
        <v>16705.03597122302</v>
      </c>
      <c r="Q60" s="86">
        <f t="shared" si="16"/>
        <v>1.9744897959183674</v>
      </c>
      <c r="R60" s="85">
        <f t="shared" si="17"/>
        <v>22</v>
      </c>
      <c r="S60" s="85">
        <f t="shared" si="18"/>
        <v>5</v>
      </c>
      <c r="T60" s="78"/>
      <c r="U60" s="51"/>
      <c r="V60" s="61"/>
      <c r="W60" s="76"/>
      <c r="X60" s="76"/>
      <c r="Y60" s="76"/>
      <c r="Z60" s="548" t="s">
        <v>151</v>
      </c>
      <c r="AA60" s="548"/>
      <c r="AB60" s="548"/>
      <c r="AC60" s="548"/>
      <c r="AD60" s="82"/>
      <c r="AE60" s="116">
        <v>0.13900000000000001</v>
      </c>
      <c r="AF60" s="117">
        <v>1154</v>
      </c>
      <c r="AG60" s="117">
        <v>2317</v>
      </c>
      <c r="AH60" s="118">
        <v>1199</v>
      </c>
      <c r="AI60" s="119">
        <v>1118</v>
      </c>
      <c r="AJ60" s="51"/>
    </row>
    <row r="61" spans="3:36" ht="11.1" customHeight="1">
      <c r="C61" s="76"/>
      <c r="D61" s="76"/>
      <c r="E61" s="76"/>
      <c r="F61" s="76"/>
      <c r="G61" s="548" t="s">
        <v>152</v>
      </c>
      <c r="H61" s="548"/>
      <c r="I61" s="548"/>
      <c r="J61" s="548"/>
      <c r="K61" s="82"/>
      <c r="L61" s="90">
        <v>1414</v>
      </c>
      <c r="M61" s="91">
        <v>2566</v>
      </c>
      <c r="N61" s="91">
        <v>1179</v>
      </c>
      <c r="O61" s="90">
        <v>1387</v>
      </c>
      <c r="P61" s="85">
        <f t="shared" si="15"/>
        <v>14415.730337078652</v>
      </c>
      <c r="Q61" s="86">
        <f t="shared" si="16"/>
        <v>1.8147100424328146</v>
      </c>
      <c r="R61" s="85">
        <f t="shared" si="17"/>
        <v>-10</v>
      </c>
      <c r="S61" s="85">
        <f t="shared" si="18"/>
        <v>-56</v>
      </c>
      <c r="T61" s="78"/>
      <c r="U61" s="51"/>
      <c r="V61" s="61"/>
      <c r="W61" s="76"/>
      <c r="X61" s="76"/>
      <c r="Y61" s="76"/>
      <c r="Z61" s="548" t="s">
        <v>152</v>
      </c>
      <c r="AA61" s="548"/>
      <c r="AB61" s="548"/>
      <c r="AC61" s="548"/>
      <c r="AD61" s="82"/>
      <c r="AE61" s="116">
        <v>0.17799999999999999</v>
      </c>
      <c r="AF61" s="117">
        <v>1424</v>
      </c>
      <c r="AG61" s="117">
        <v>2622</v>
      </c>
      <c r="AH61" s="118">
        <v>1198</v>
      </c>
      <c r="AI61" s="119">
        <v>1424</v>
      </c>
      <c r="AJ61" s="51"/>
    </row>
    <row r="62" spans="3:36" ht="11.1" customHeight="1">
      <c r="C62" s="76"/>
      <c r="D62" s="76"/>
      <c r="E62" s="76"/>
      <c r="F62" s="76"/>
      <c r="G62" s="548" t="s">
        <v>170</v>
      </c>
      <c r="H62" s="548"/>
      <c r="I62" s="548"/>
      <c r="J62" s="548"/>
      <c r="K62" s="82"/>
      <c r="L62" s="90">
        <v>1462</v>
      </c>
      <c r="M62" s="91">
        <v>2845</v>
      </c>
      <c r="N62" s="91">
        <v>1426</v>
      </c>
      <c r="O62" s="90">
        <v>1419</v>
      </c>
      <c r="P62" s="85">
        <f t="shared" si="15"/>
        <v>13547.619047619048</v>
      </c>
      <c r="Q62" s="86">
        <f t="shared" si="16"/>
        <v>1.9459644322845417</v>
      </c>
      <c r="R62" s="85">
        <f t="shared" si="17"/>
        <v>66</v>
      </c>
      <c r="S62" s="85">
        <f t="shared" si="18"/>
        <v>106</v>
      </c>
      <c r="T62" s="78"/>
      <c r="U62" s="51"/>
      <c r="V62" s="61"/>
      <c r="W62" s="76"/>
      <c r="X62" s="76"/>
      <c r="Y62" s="76"/>
      <c r="Z62" s="548" t="s">
        <v>170</v>
      </c>
      <c r="AA62" s="548"/>
      <c r="AB62" s="548"/>
      <c r="AC62" s="548"/>
      <c r="AD62" s="82"/>
      <c r="AE62" s="116">
        <v>0.21</v>
      </c>
      <c r="AF62" s="117">
        <v>1396</v>
      </c>
      <c r="AG62" s="117">
        <v>2739</v>
      </c>
      <c r="AH62" s="118">
        <v>1386</v>
      </c>
      <c r="AI62" s="119">
        <v>1353</v>
      </c>
      <c r="AJ62" s="51"/>
    </row>
    <row r="63" spans="3:36" ht="11.1" customHeight="1">
      <c r="C63" s="76"/>
      <c r="D63" s="76"/>
      <c r="E63" s="76"/>
      <c r="F63" s="76"/>
      <c r="G63" s="548" t="s">
        <v>171</v>
      </c>
      <c r="H63" s="548"/>
      <c r="I63" s="548"/>
      <c r="J63" s="548"/>
      <c r="K63" s="82"/>
      <c r="L63" s="90">
        <v>2061</v>
      </c>
      <c r="M63" s="91">
        <v>3725</v>
      </c>
      <c r="N63" s="91">
        <v>1858</v>
      </c>
      <c r="O63" s="90">
        <v>1867</v>
      </c>
      <c r="P63" s="85">
        <f t="shared" si="15"/>
        <v>17325.581395348836</v>
      </c>
      <c r="Q63" s="86">
        <f t="shared" si="16"/>
        <v>1.8073750606501697</v>
      </c>
      <c r="R63" s="85">
        <f t="shared" si="17"/>
        <v>79</v>
      </c>
      <c r="S63" s="85">
        <f t="shared" si="18"/>
        <v>86</v>
      </c>
      <c r="T63" s="78"/>
      <c r="U63" s="51"/>
      <c r="V63" s="61"/>
      <c r="W63" s="76"/>
      <c r="X63" s="76"/>
      <c r="Y63" s="76"/>
      <c r="Z63" s="548" t="s">
        <v>171</v>
      </c>
      <c r="AA63" s="548"/>
      <c r="AB63" s="548"/>
      <c r="AC63" s="548"/>
      <c r="AD63" s="82"/>
      <c r="AE63" s="116">
        <v>0.215</v>
      </c>
      <c r="AF63" s="117">
        <v>1982</v>
      </c>
      <c r="AG63" s="117">
        <v>3639</v>
      </c>
      <c r="AH63" s="118">
        <v>1801</v>
      </c>
      <c r="AI63" s="119">
        <v>1838</v>
      </c>
      <c r="AJ63" s="51"/>
    </row>
    <row r="64" spans="3:36" ht="9.6" customHeight="1">
      <c r="K64" s="82"/>
      <c r="L64" s="111"/>
      <c r="M64" s="111"/>
      <c r="N64" s="111"/>
      <c r="O64" s="120"/>
      <c r="P64" s="69"/>
      <c r="Q64" s="70"/>
      <c r="R64" s="69"/>
      <c r="S64" s="69"/>
      <c r="V64" s="61"/>
      <c r="W64" s="51"/>
      <c r="X64" s="51"/>
      <c r="Y64" s="51"/>
      <c r="Z64" s="51"/>
      <c r="AA64" s="51"/>
      <c r="AB64" s="51"/>
      <c r="AC64" s="51"/>
      <c r="AD64" s="82"/>
      <c r="AE64" s="121"/>
      <c r="AF64" s="113"/>
      <c r="AG64" s="122"/>
      <c r="AH64" s="114"/>
      <c r="AI64" s="115"/>
    </row>
    <row r="65" spans="2:36" s="66" customFormat="1" ht="11.1" customHeight="1">
      <c r="C65" s="550" t="s">
        <v>172</v>
      </c>
      <c r="D65" s="550"/>
      <c r="E65" s="550"/>
      <c r="F65" s="550"/>
      <c r="G65" s="550"/>
      <c r="H65" s="550"/>
      <c r="I65" s="550"/>
      <c r="J65" s="550"/>
      <c r="K65" s="89"/>
      <c r="L65" s="111">
        <v>12500</v>
      </c>
      <c r="M65" s="111">
        <v>28802</v>
      </c>
      <c r="N65" s="111">
        <v>14319</v>
      </c>
      <c r="O65" s="111">
        <v>14483</v>
      </c>
      <c r="P65" s="69">
        <f t="shared" ref="P65:P70" si="19">SUM(M65/AE65)</f>
        <v>17308.89423076923</v>
      </c>
      <c r="Q65" s="70">
        <f t="shared" ref="Q65:Q70" si="20">SUM(M65/L65)</f>
        <v>2.30416</v>
      </c>
      <c r="R65" s="69">
        <f t="shared" ref="R65:R70" si="21">SUM(L65-AF65)</f>
        <v>100</v>
      </c>
      <c r="S65" s="69">
        <f t="shared" ref="S65:S70" si="22">SUM(M65-AG65)</f>
        <v>129</v>
      </c>
      <c r="V65" s="73"/>
      <c r="W65" s="550" t="s">
        <v>172</v>
      </c>
      <c r="X65" s="550"/>
      <c r="Y65" s="550"/>
      <c r="Z65" s="550"/>
      <c r="AA65" s="550"/>
      <c r="AB65" s="550"/>
      <c r="AC65" s="550"/>
      <c r="AD65" s="89"/>
      <c r="AE65" s="112">
        <v>1.6640000000000001</v>
      </c>
      <c r="AF65" s="113">
        <v>12400</v>
      </c>
      <c r="AG65" s="113">
        <v>28673</v>
      </c>
      <c r="AH65" s="114">
        <v>14273</v>
      </c>
      <c r="AI65" s="115">
        <v>14400</v>
      </c>
    </row>
    <row r="66" spans="2:36" ht="11.1" customHeight="1">
      <c r="C66" s="76"/>
      <c r="D66" s="76"/>
      <c r="E66" s="76"/>
      <c r="F66" s="76"/>
      <c r="G66" s="548" t="s">
        <v>140</v>
      </c>
      <c r="H66" s="548"/>
      <c r="I66" s="548"/>
      <c r="J66" s="548"/>
      <c r="K66" s="82"/>
      <c r="L66" s="90">
        <v>2196</v>
      </c>
      <c r="M66" s="91">
        <v>4856</v>
      </c>
      <c r="N66" s="91">
        <v>2365</v>
      </c>
      <c r="O66" s="90">
        <v>2491</v>
      </c>
      <c r="P66" s="85">
        <f t="shared" si="19"/>
        <v>17658.181818181816</v>
      </c>
      <c r="Q66" s="86">
        <f t="shared" si="20"/>
        <v>2.2112932604735884</v>
      </c>
      <c r="R66" s="85">
        <f t="shared" si="21"/>
        <v>7</v>
      </c>
      <c r="S66" s="85">
        <f t="shared" si="22"/>
        <v>1</v>
      </c>
      <c r="T66" s="78"/>
      <c r="U66" s="51"/>
      <c r="V66" s="61"/>
      <c r="W66" s="76"/>
      <c r="X66" s="76"/>
      <c r="Y66" s="76"/>
      <c r="Z66" s="548" t="s">
        <v>140</v>
      </c>
      <c r="AA66" s="548"/>
      <c r="AB66" s="548"/>
      <c r="AC66" s="548"/>
      <c r="AD66" s="82"/>
      <c r="AE66" s="116">
        <v>0.27500000000000002</v>
      </c>
      <c r="AF66" s="117">
        <v>2189</v>
      </c>
      <c r="AG66" s="117">
        <v>4855</v>
      </c>
      <c r="AH66" s="118">
        <v>2386</v>
      </c>
      <c r="AI66" s="119">
        <v>2469</v>
      </c>
      <c r="AJ66" s="51"/>
    </row>
    <row r="67" spans="2:36" ht="11.1" customHeight="1">
      <c r="C67" s="76"/>
      <c r="D67" s="76"/>
      <c r="E67" s="76"/>
      <c r="F67" s="76"/>
      <c r="G67" s="548" t="s">
        <v>141</v>
      </c>
      <c r="H67" s="548"/>
      <c r="I67" s="548"/>
      <c r="J67" s="548"/>
      <c r="K67" s="82"/>
      <c r="L67" s="90">
        <v>3339</v>
      </c>
      <c r="M67" s="91">
        <v>6791</v>
      </c>
      <c r="N67" s="91">
        <v>3334</v>
      </c>
      <c r="O67" s="90">
        <v>3457</v>
      </c>
      <c r="P67" s="85">
        <f t="shared" si="19"/>
        <v>16977.5</v>
      </c>
      <c r="Q67" s="86">
        <f t="shared" si="20"/>
        <v>2.0338424678047318</v>
      </c>
      <c r="R67" s="85">
        <f t="shared" si="21"/>
        <v>26</v>
      </c>
      <c r="S67" s="85">
        <f t="shared" si="22"/>
        <v>-27</v>
      </c>
      <c r="T67" s="78"/>
      <c r="U67" s="51"/>
      <c r="V67" s="61"/>
      <c r="W67" s="76"/>
      <c r="X67" s="76"/>
      <c r="Y67" s="76"/>
      <c r="Z67" s="548" t="s">
        <v>141</v>
      </c>
      <c r="AA67" s="548"/>
      <c r="AB67" s="548"/>
      <c r="AC67" s="548"/>
      <c r="AD67" s="82"/>
      <c r="AE67" s="116">
        <v>0.4</v>
      </c>
      <c r="AF67" s="117">
        <v>3313</v>
      </c>
      <c r="AG67" s="117">
        <v>6818</v>
      </c>
      <c r="AH67" s="118">
        <v>3337</v>
      </c>
      <c r="AI67" s="119">
        <v>3481</v>
      </c>
      <c r="AJ67" s="51"/>
    </row>
    <row r="68" spans="2:36" ht="11.1" customHeight="1">
      <c r="C68" s="76"/>
      <c r="D68" s="76"/>
      <c r="E68" s="76"/>
      <c r="F68" s="76"/>
      <c r="G68" s="548" t="s">
        <v>145</v>
      </c>
      <c r="H68" s="548"/>
      <c r="I68" s="548"/>
      <c r="J68" s="548"/>
      <c r="K68" s="82"/>
      <c r="L68" s="90">
        <v>2415</v>
      </c>
      <c r="M68" s="91">
        <v>6158</v>
      </c>
      <c r="N68" s="91">
        <v>3122</v>
      </c>
      <c r="O68" s="90">
        <v>3036</v>
      </c>
      <c r="P68" s="85">
        <f t="shared" si="19"/>
        <v>19304.075235109718</v>
      </c>
      <c r="Q68" s="86">
        <f t="shared" si="20"/>
        <v>2.5498964803312631</v>
      </c>
      <c r="R68" s="85">
        <f t="shared" si="21"/>
        <v>-7</v>
      </c>
      <c r="S68" s="85">
        <f t="shared" si="22"/>
        <v>-23</v>
      </c>
      <c r="T68" s="78"/>
      <c r="U68" s="51"/>
      <c r="V68" s="61"/>
      <c r="W68" s="76"/>
      <c r="X68" s="76"/>
      <c r="Y68" s="76"/>
      <c r="Z68" s="548" t="s">
        <v>145</v>
      </c>
      <c r="AA68" s="548"/>
      <c r="AB68" s="548"/>
      <c r="AC68" s="548"/>
      <c r="AD68" s="82"/>
      <c r="AE68" s="116">
        <v>0.31900000000000001</v>
      </c>
      <c r="AF68" s="117">
        <v>2422</v>
      </c>
      <c r="AG68" s="117">
        <v>6181</v>
      </c>
      <c r="AH68" s="118">
        <v>3147</v>
      </c>
      <c r="AI68" s="119">
        <v>3034</v>
      </c>
      <c r="AJ68" s="51"/>
    </row>
    <row r="69" spans="2:36" ht="11.1" customHeight="1">
      <c r="C69" s="76"/>
      <c r="D69" s="76"/>
      <c r="E69" s="76"/>
      <c r="F69" s="76"/>
      <c r="G69" s="548" t="s">
        <v>148</v>
      </c>
      <c r="H69" s="548"/>
      <c r="I69" s="548"/>
      <c r="J69" s="548"/>
      <c r="K69" s="82"/>
      <c r="L69" s="90">
        <v>2865</v>
      </c>
      <c r="M69" s="91">
        <v>6960</v>
      </c>
      <c r="N69" s="91">
        <v>3520</v>
      </c>
      <c r="O69" s="90">
        <v>3440</v>
      </c>
      <c r="P69" s="85">
        <f t="shared" si="19"/>
        <v>16771.084337349399</v>
      </c>
      <c r="Q69" s="86">
        <f t="shared" si="20"/>
        <v>2.4293193717277486</v>
      </c>
      <c r="R69" s="85">
        <f t="shared" si="21"/>
        <v>81</v>
      </c>
      <c r="S69" s="85">
        <f t="shared" si="22"/>
        <v>197</v>
      </c>
      <c r="T69" s="78"/>
      <c r="U69" s="51"/>
      <c r="V69" s="61"/>
      <c r="W69" s="76"/>
      <c r="X69" s="76"/>
      <c r="Y69" s="76"/>
      <c r="Z69" s="548" t="s">
        <v>148</v>
      </c>
      <c r="AA69" s="548"/>
      <c r="AB69" s="548"/>
      <c r="AC69" s="548"/>
      <c r="AD69" s="82"/>
      <c r="AE69" s="116">
        <v>0.41499999999999998</v>
      </c>
      <c r="AF69" s="117">
        <v>2784</v>
      </c>
      <c r="AG69" s="117">
        <v>6763</v>
      </c>
      <c r="AH69" s="118">
        <v>3418</v>
      </c>
      <c r="AI69" s="119">
        <v>3345</v>
      </c>
      <c r="AJ69" s="51"/>
    </row>
    <row r="70" spans="2:36" ht="11.1" customHeight="1">
      <c r="C70" s="76"/>
      <c r="D70" s="76"/>
      <c r="E70" s="76"/>
      <c r="F70" s="76"/>
      <c r="G70" s="548" t="s">
        <v>151</v>
      </c>
      <c r="H70" s="548"/>
      <c r="I70" s="548"/>
      <c r="J70" s="548"/>
      <c r="K70" s="82"/>
      <c r="L70" s="90">
        <v>1685</v>
      </c>
      <c r="M70" s="91">
        <v>4037</v>
      </c>
      <c r="N70" s="91">
        <v>1978</v>
      </c>
      <c r="O70" s="90">
        <v>2059</v>
      </c>
      <c r="P70" s="85">
        <f t="shared" si="19"/>
        <v>15831.372549019608</v>
      </c>
      <c r="Q70" s="86">
        <f t="shared" si="20"/>
        <v>2.3958456973293769</v>
      </c>
      <c r="R70" s="85">
        <f t="shared" si="21"/>
        <v>-7</v>
      </c>
      <c r="S70" s="85">
        <f t="shared" si="22"/>
        <v>-19</v>
      </c>
      <c r="T70" s="78"/>
      <c r="U70" s="51"/>
      <c r="V70" s="61"/>
      <c r="W70" s="76"/>
      <c r="X70" s="76"/>
      <c r="Y70" s="76"/>
      <c r="Z70" s="548" t="s">
        <v>151</v>
      </c>
      <c r="AA70" s="548"/>
      <c r="AB70" s="548"/>
      <c r="AC70" s="548"/>
      <c r="AD70" s="82"/>
      <c r="AE70" s="116">
        <v>0.255</v>
      </c>
      <c r="AF70" s="117">
        <v>1692</v>
      </c>
      <c r="AG70" s="117">
        <v>4056</v>
      </c>
      <c r="AH70" s="118">
        <v>1985</v>
      </c>
      <c r="AI70" s="119">
        <v>2071</v>
      </c>
      <c r="AJ70" s="51"/>
    </row>
    <row r="71" spans="2:36" ht="9.6" customHeight="1">
      <c r="C71" s="76"/>
      <c r="D71" s="76"/>
      <c r="E71" s="76"/>
      <c r="F71" s="76"/>
      <c r="G71" s="76"/>
      <c r="H71" s="76"/>
      <c r="I71" s="76"/>
      <c r="J71" s="76"/>
      <c r="K71" s="82"/>
      <c r="L71" s="111"/>
      <c r="M71" s="111"/>
      <c r="N71" s="111"/>
      <c r="O71" s="120"/>
      <c r="P71" s="69"/>
      <c r="Q71" s="70"/>
      <c r="R71" s="69"/>
      <c r="S71" s="69"/>
      <c r="V71" s="61"/>
      <c r="W71" s="51"/>
      <c r="X71" s="51"/>
      <c r="Y71" s="51"/>
      <c r="Z71" s="51"/>
      <c r="AA71" s="51"/>
      <c r="AB71" s="51"/>
      <c r="AC71" s="51"/>
      <c r="AD71" s="82"/>
      <c r="AE71" s="121"/>
      <c r="AF71" s="113"/>
      <c r="AG71" s="122"/>
      <c r="AH71" s="114"/>
      <c r="AI71" s="115"/>
    </row>
    <row r="72" spans="2:36" s="66" customFormat="1" ht="11.1" customHeight="1">
      <c r="B72" s="72"/>
      <c r="C72" s="550" t="s">
        <v>173</v>
      </c>
      <c r="D72" s="550"/>
      <c r="E72" s="550"/>
      <c r="F72" s="550"/>
      <c r="G72" s="550"/>
      <c r="H72" s="550"/>
      <c r="I72" s="550"/>
      <c r="J72" s="550"/>
      <c r="K72" s="89"/>
      <c r="L72" s="111">
        <v>12482</v>
      </c>
      <c r="M72" s="111">
        <v>28510</v>
      </c>
      <c r="N72" s="111">
        <v>13433</v>
      </c>
      <c r="O72" s="111">
        <v>15077</v>
      </c>
      <c r="P72" s="69">
        <f t="shared" ref="P72:P79" si="23">SUM(M72/AE72)</f>
        <v>17031.063321385904</v>
      </c>
      <c r="Q72" s="70">
        <f t="shared" ref="Q72:Q79" si="24">SUM(M72/L72)</f>
        <v>2.2840890882871334</v>
      </c>
      <c r="R72" s="69">
        <f t="shared" ref="R72:R79" si="25">SUM(L72-AF72)</f>
        <v>-73</v>
      </c>
      <c r="S72" s="69">
        <f t="shared" ref="S72:S79" si="26">SUM(M72-AG72)</f>
        <v>-511</v>
      </c>
      <c r="V72" s="73"/>
      <c r="W72" s="550" t="s">
        <v>173</v>
      </c>
      <c r="X72" s="550"/>
      <c r="Y72" s="550"/>
      <c r="Z72" s="550"/>
      <c r="AA72" s="550"/>
      <c r="AB72" s="550"/>
      <c r="AC72" s="550"/>
      <c r="AD72" s="89"/>
      <c r="AE72" s="112">
        <v>1.6739999999999999</v>
      </c>
      <c r="AF72" s="113">
        <v>12555</v>
      </c>
      <c r="AG72" s="113">
        <v>29021</v>
      </c>
      <c r="AH72" s="114">
        <v>13672</v>
      </c>
      <c r="AI72" s="115">
        <v>15349</v>
      </c>
    </row>
    <row r="73" spans="2:36" ht="11.1" customHeight="1">
      <c r="C73" s="76"/>
      <c r="D73" s="76"/>
      <c r="E73" s="76"/>
      <c r="F73" s="76"/>
      <c r="G73" s="548" t="s">
        <v>140</v>
      </c>
      <c r="H73" s="548"/>
      <c r="I73" s="548"/>
      <c r="J73" s="548"/>
      <c r="K73" s="82"/>
      <c r="L73" s="90">
        <v>1562</v>
      </c>
      <c r="M73" s="91">
        <v>2891</v>
      </c>
      <c r="N73" s="91">
        <v>1357</v>
      </c>
      <c r="O73" s="90">
        <v>1534</v>
      </c>
      <c r="P73" s="85">
        <f t="shared" si="23"/>
        <v>40718.309859154935</v>
      </c>
      <c r="Q73" s="86">
        <f t="shared" si="24"/>
        <v>1.8508322663252241</v>
      </c>
      <c r="R73" s="85">
        <f t="shared" si="25"/>
        <v>38</v>
      </c>
      <c r="S73" s="85">
        <f t="shared" si="26"/>
        <v>13</v>
      </c>
      <c r="T73" s="78"/>
      <c r="U73" s="51"/>
      <c r="V73" s="61"/>
      <c r="W73" s="76"/>
      <c r="X73" s="76"/>
      <c r="Y73" s="76"/>
      <c r="Z73" s="548" t="s">
        <v>140</v>
      </c>
      <c r="AA73" s="548"/>
      <c r="AB73" s="548"/>
      <c r="AC73" s="548"/>
      <c r="AD73" s="82"/>
      <c r="AE73" s="116">
        <v>7.0999999999999994E-2</v>
      </c>
      <c r="AF73" s="117">
        <v>1524</v>
      </c>
      <c r="AG73" s="117">
        <v>2878</v>
      </c>
      <c r="AH73" s="118">
        <v>1345</v>
      </c>
      <c r="AI73" s="119">
        <v>1533</v>
      </c>
      <c r="AJ73" s="51"/>
    </row>
    <row r="74" spans="2:36" ht="11.1" customHeight="1">
      <c r="C74" s="76"/>
      <c r="D74" s="76"/>
      <c r="E74" s="76"/>
      <c r="F74" s="76"/>
      <c r="G74" s="548" t="s">
        <v>141</v>
      </c>
      <c r="H74" s="548"/>
      <c r="I74" s="548"/>
      <c r="J74" s="548"/>
      <c r="K74" s="82"/>
      <c r="L74" s="90">
        <v>2574</v>
      </c>
      <c r="M74" s="91">
        <v>5890</v>
      </c>
      <c r="N74" s="91">
        <v>2704</v>
      </c>
      <c r="O74" s="90">
        <v>3186</v>
      </c>
      <c r="P74" s="85">
        <f t="shared" si="23"/>
        <v>22918.287937743189</v>
      </c>
      <c r="Q74" s="86">
        <f t="shared" si="24"/>
        <v>2.2882672882672881</v>
      </c>
      <c r="R74" s="85">
        <f t="shared" si="25"/>
        <v>-25</v>
      </c>
      <c r="S74" s="85">
        <f t="shared" si="26"/>
        <v>-152</v>
      </c>
      <c r="T74" s="78"/>
      <c r="U74" s="51"/>
      <c r="V74" s="61"/>
      <c r="W74" s="76"/>
      <c r="X74" s="76"/>
      <c r="Y74" s="76"/>
      <c r="Z74" s="548" t="s">
        <v>141</v>
      </c>
      <c r="AA74" s="548"/>
      <c r="AB74" s="548"/>
      <c r="AC74" s="548"/>
      <c r="AD74" s="82"/>
      <c r="AE74" s="116">
        <v>0.25700000000000001</v>
      </c>
      <c r="AF74" s="117">
        <v>2599</v>
      </c>
      <c r="AG74" s="117">
        <v>6042</v>
      </c>
      <c r="AH74" s="118">
        <v>2759</v>
      </c>
      <c r="AI74" s="119">
        <v>3283</v>
      </c>
      <c r="AJ74" s="51"/>
    </row>
    <row r="75" spans="2:36" ht="11.1" customHeight="1">
      <c r="C75" s="76"/>
      <c r="D75" s="76"/>
      <c r="E75" s="76"/>
      <c r="F75" s="76"/>
      <c r="G75" s="548" t="s">
        <v>145</v>
      </c>
      <c r="H75" s="548"/>
      <c r="I75" s="548"/>
      <c r="J75" s="548"/>
      <c r="K75" s="82"/>
      <c r="L75" s="90">
        <v>3857</v>
      </c>
      <c r="M75" s="91">
        <v>9176</v>
      </c>
      <c r="N75" s="91">
        <v>4385</v>
      </c>
      <c r="O75" s="90">
        <v>4791</v>
      </c>
      <c r="P75" s="85">
        <f t="shared" si="23"/>
        <v>31861.111111111113</v>
      </c>
      <c r="Q75" s="86">
        <f t="shared" si="24"/>
        <v>2.3790510759657764</v>
      </c>
      <c r="R75" s="85">
        <f t="shared" si="25"/>
        <v>-31</v>
      </c>
      <c r="S75" s="85">
        <f t="shared" si="26"/>
        <v>-142</v>
      </c>
      <c r="T75" s="78"/>
      <c r="U75" s="51"/>
      <c r="V75" s="61"/>
      <c r="W75" s="76"/>
      <c r="X75" s="76"/>
      <c r="Y75" s="76"/>
      <c r="Z75" s="548" t="s">
        <v>145</v>
      </c>
      <c r="AA75" s="548"/>
      <c r="AB75" s="548"/>
      <c r="AC75" s="548"/>
      <c r="AD75" s="82"/>
      <c r="AE75" s="116">
        <v>0.28799999999999998</v>
      </c>
      <c r="AF75" s="117">
        <v>3888</v>
      </c>
      <c r="AG75" s="117">
        <v>9318</v>
      </c>
      <c r="AH75" s="118">
        <v>4466</v>
      </c>
      <c r="AI75" s="119">
        <v>4852</v>
      </c>
      <c r="AJ75" s="51"/>
    </row>
    <row r="76" spans="2:36" ht="11.1" customHeight="1">
      <c r="C76" s="76"/>
      <c r="D76" s="76"/>
      <c r="E76" s="76"/>
      <c r="F76" s="76"/>
      <c r="G76" s="548" t="s">
        <v>148</v>
      </c>
      <c r="H76" s="548"/>
      <c r="I76" s="548"/>
      <c r="J76" s="548"/>
      <c r="K76" s="82"/>
      <c r="L76" s="123">
        <v>0</v>
      </c>
      <c r="M76" s="124">
        <v>0</v>
      </c>
      <c r="N76" s="124">
        <v>0</v>
      </c>
      <c r="O76" s="123">
        <v>0</v>
      </c>
      <c r="P76" s="85">
        <f t="shared" si="23"/>
        <v>0</v>
      </c>
      <c r="Q76" s="86">
        <v>0</v>
      </c>
      <c r="R76" s="85">
        <f t="shared" si="25"/>
        <v>0</v>
      </c>
      <c r="S76" s="85">
        <f t="shared" si="26"/>
        <v>0</v>
      </c>
      <c r="T76" s="78"/>
      <c r="U76" s="51"/>
      <c r="V76" s="61"/>
      <c r="W76" s="76"/>
      <c r="X76" s="76"/>
      <c r="Y76" s="76"/>
      <c r="Z76" s="548" t="s">
        <v>148</v>
      </c>
      <c r="AA76" s="548"/>
      <c r="AB76" s="548"/>
      <c r="AC76" s="548"/>
      <c r="AD76" s="82"/>
      <c r="AE76" s="116">
        <v>0.61</v>
      </c>
      <c r="AF76" s="117">
        <v>0</v>
      </c>
      <c r="AG76" s="117">
        <v>0</v>
      </c>
      <c r="AH76" s="118">
        <v>0</v>
      </c>
      <c r="AI76" s="119">
        <v>0</v>
      </c>
      <c r="AJ76" s="51"/>
    </row>
    <row r="77" spans="2:36" ht="11.1" customHeight="1">
      <c r="C77" s="76"/>
      <c r="D77" s="76"/>
      <c r="E77" s="76"/>
      <c r="F77" s="76"/>
      <c r="G77" s="548" t="s">
        <v>151</v>
      </c>
      <c r="H77" s="548"/>
      <c r="I77" s="548"/>
      <c r="J77" s="548"/>
      <c r="K77" s="82"/>
      <c r="L77" s="90">
        <v>1539</v>
      </c>
      <c r="M77" s="91">
        <v>3458</v>
      </c>
      <c r="N77" s="91">
        <v>1570</v>
      </c>
      <c r="O77" s="90">
        <v>1888</v>
      </c>
      <c r="P77" s="85">
        <f t="shared" si="23"/>
        <v>21085.365853658535</v>
      </c>
      <c r="Q77" s="86">
        <f t="shared" si="24"/>
        <v>2.2469135802469138</v>
      </c>
      <c r="R77" s="85">
        <f t="shared" si="25"/>
        <v>-33</v>
      </c>
      <c r="S77" s="85">
        <f t="shared" si="26"/>
        <v>-134</v>
      </c>
      <c r="T77" s="78"/>
      <c r="U77" s="51"/>
      <c r="V77" s="61"/>
      <c r="W77" s="76"/>
      <c r="X77" s="76"/>
      <c r="Y77" s="76"/>
      <c r="Z77" s="548" t="s">
        <v>151</v>
      </c>
      <c r="AA77" s="548"/>
      <c r="AB77" s="548"/>
      <c r="AC77" s="548"/>
      <c r="AD77" s="82"/>
      <c r="AE77" s="116">
        <v>0.16400000000000001</v>
      </c>
      <c r="AF77" s="117">
        <v>1572</v>
      </c>
      <c r="AG77" s="117">
        <v>3592</v>
      </c>
      <c r="AH77" s="118">
        <v>1641</v>
      </c>
      <c r="AI77" s="119">
        <v>1951</v>
      </c>
      <c r="AJ77" s="51"/>
    </row>
    <row r="78" spans="2:36" ht="11.1" customHeight="1">
      <c r="C78" s="76"/>
      <c r="D78" s="76"/>
      <c r="E78" s="76"/>
      <c r="F78" s="76"/>
      <c r="G78" s="548" t="s">
        <v>152</v>
      </c>
      <c r="H78" s="548"/>
      <c r="I78" s="548"/>
      <c r="J78" s="548"/>
      <c r="K78" s="82"/>
      <c r="L78" s="90">
        <v>470</v>
      </c>
      <c r="M78" s="91">
        <v>1146</v>
      </c>
      <c r="N78" s="91">
        <v>524</v>
      </c>
      <c r="O78" s="90">
        <v>622</v>
      </c>
      <c r="P78" s="85">
        <f t="shared" si="23"/>
        <v>14692.307692307691</v>
      </c>
      <c r="Q78" s="86">
        <f t="shared" si="24"/>
        <v>2.4382978723404256</v>
      </c>
      <c r="R78" s="85">
        <f t="shared" si="25"/>
        <v>1</v>
      </c>
      <c r="S78" s="85">
        <f t="shared" si="26"/>
        <v>-7</v>
      </c>
      <c r="T78" s="78"/>
      <c r="U78" s="51"/>
      <c r="V78" s="61"/>
      <c r="W78" s="76"/>
      <c r="X78" s="76"/>
      <c r="Y78" s="76"/>
      <c r="Z78" s="548" t="s">
        <v>152</v>
      </c>
      <c r="AA78" s="548"/>
      <c r="AB78" s="548"/>
      <c r="AC78" s="548"/>
      <c r="AD78" s="82"/>
      <c r="AE78" s="116">
        <v>7.8E-2</v>
      </c>
      <c r="AF78" s="117">
        <v>469</v>
      </c>
      <c r="AG78" s="117">
        <v>1153</v>
      </c>
      <c r="AH78" s="118">
        <v>528</v>
      </c>
      <c r="AI78" s="119">
        <v>625</v>
      </c>
      <c r="AJ78" s="51"/>
    </row>
    <row r="79" spans="2:36" ht="11.1" customHeight="1">
      <c r="C79" s="76"/>
      <c r="D79" s="76"/>
      <c r="E79" s="76"/>
      <c r="F79" s="76"/>
      <c r="G79" s="548" t="s">
        <v>170</v>
      </c>
      <c r="H79" s="548"/>
      <c r="I79" s="548"/>
      <c r="J79" s="548"/>
      <c r="K79" s="82"/>
      <c r="L79" s="90">
        <v>2480</v>
      </c>
      <c r="M79" s="91">
        <v>5949</v>
      </c>
      <c r="N79" s="91">
        <v>2893</v>
      </c>
      <c r="O79" s="90">
        <v>3056</v>
      </c>
      <c r="P79" s="85">
        <f t="shared" si="23"/>
        <v>28878.640776699031</v>
      </c>
      <c r="Q79" s="86">
        <f t="shared" si="24"/>
        <v>2.3987903225806453</v>
      </c>
      <c r="R79" s="85">
        <f t="shared" si="25"/>
        <v>-23</v>
      </c>
      <c r="S79" s="85">
        <f t="shared" si="26"/>
        <v>-89</v>
      </c>
      <c r="T79" s="78"/>
      <c r="U79" s="51"/>
      <c r="V79" s="61"/>
      <c r="W79" s="76"/>
      <c r="X79" s="76"/>
      <c r="Y79" s="76"/>
      <c r="Z79" s="548" t="s">
        <v>170</v>
      </c>
      <c r="AA79" s="548"/>
      <c r="AB79" s="548"/>
      <c r="AC79" s="548"/>
      <c r="AD79" s="82"/>
      <c r="AE79" s="116">
        <v>0.20599999999999999</v>
      </c>
      <c r="AF79" s="117">
        <v>2503</v>
      </c>
      <c r="AG79" s="117">
        <v>6038</v>
      </c>
      <c r="AH79" s="118">
        <v>2933</v>
      </c>
      <c r="AI79" s="119">
        <v>3105</v>
      </c>
      <c r="AJ79" s="51"/>
    </row>
    <row r="80" spans="2:36" ht="11.1" customHeight="1">
      <c r="B80" s="57"/>
      <c r="C80" s="57"/>
      <c r="D80" s="57"/>
      <c r="E80" s="57"/>
      <c r="F80" s="57"/>
      <c r="G80" s="57"/>
      <c r="H80" s="57"/>
      <c r="I80" s="57"/>
      <c r="J80" s="57"/>
      <c r="K80" s="99"/>
      <c r="L80" s="57"/>
      <c r="M80" s="57"/>
      <c r="N80" s="57"/>
      <c r="O80" s="57"/>
      <c r="P80" s="57"/>
      <c r="Q80" s="57"/>
      <c r="R80" s="57"/>
      <c r="S80" s="57"/>
      <c r="V80" s="56"/>
      <c r="W80" s="57"/>
      <c r="X80" s="57"/>
      <c r="Y80" s="57"/>
      <c r="Z80" s="57"/>
      <c r="AA80" s="57"/>
      <c r="AB80" s="57"/>
      <c r="AC80" s="57"/>
      <c r="AD80" s="99"/>
      <c r="AE80" s="57"/>
      <c r="AF80" s="125"/>
      <c r="AG80" s="125"/>
      <c r="AH80" s="99"/>
      <c r="AI80" s="57"/>
    </row>
    <row r="81" spans="16:35" ht="11.1" customHeight="1">
      <c r="AF81" s="51"/>
      <c r="AG81" s="51"/>
      <c r="AH81" s="54"/>
      <c r="AI81" s="51"/>
    </row>
    <row r="82" spans="16:35">
      <c r="P82" s="69"/>
      <c r="Q82" s="70"/>
      <c r="R82" s="69"/>
      <c r="S82" s="69"/>
      <c r="AH82" s="51"/>
    </row>
    <row r="83" spans="16:35">
      <c r="P83" s="69"/>
      <c r="Q83" s="70"/>
      <c r="R83" s="69"/>
      <c r="S83" s="69"/>
      <c r="AH83" s="51"/>
    </row>
    <row r="84" spans="16:35">
      <c r="P84" s="69"/>
      <c r="Q84" s="70"/>
      <c r="R84" s="69"/>
      <c r="S84" s="69"/>
      <c r="AH84" s="51"/>
    </row>
    <row r="85" spans="16:35" ht="13.5" customHeight="1">
      <c r="AH85" s="51"/>
    </row>
    <row r="86" spans="16:35" ht="13.5" customHeight="1">
      <c r="AG86" s="104"/>
      <c r="AH86" s="51"/>
    </row>
    <row r="87" spans="16:35" ht="13.5" customHeight="1">
      <c r="AH87" s="51"/>
    </row>
    <row r="88" spans="16:35" ht="13.5" customHeight="1">
      <c r="AH88" s="51"/>
    </row>
    <row r="89" spans="16:35">
      <c r="AH89" s="51"/>
    </row>
    <row r="90" spans="16:35">
      <c r="AH90" s="51"/>
    </row>
    <row r="91" spans="16:35">
      <c r="AH91" s="51"/>
    </row>
    <row r="92" spans="16:35">
      <c r="AH92" s="51"/>
    </row>
    <row r="93" spans="16:35">
      <c r="AH93" s="51"/>
    </row>
    <row r="94" spans="16:35">
      <c r="AH94" s="51"/>
    </row>
    <row r="95" spans="16:35">
      <c r="AH95" s="51"/>
    </row>
    <row r="96" spans="16:35">
      <c r="AH96" s="51"/>
    </row>
    <row r="97" spans="34:34">
      <c r="AH97" s="51"/>
    </row>
    <row r="98" spans="34:34">
      <c r="AH98" s="51"/>
    </row>
    <row r="99" spans="34:34">
      <c r="AH99" s="51"/>
    </row>
    <row r="100" spans="34:34">
      <c r="AH100" s="51"/>
    </row>
    <row r="101" spans="34:34">
      <c r="AH101" s="51"/>
    </row>
    <row r="102" spans="34:34">
      <c r="AH102" s="51"/>
    </row>
    <row r="103" spans="34:34">
      <c r="AH103" s="51"/>
    </row>
    <row r="104" spans="34:34">
      <c r="AH104" s="51"/>
    </row>
    <row r="105" spans="34:34">
      <c r="AH105" s="51"/>
    </row>
    <row r="106" spans="34:34">
      <c r="AH106" s="51"/>
    </row>
    <row r="107" spans="34:34">
      <c r="AH107" s="51"/>
    </row>
    <row r="108" spans="34:34">
      <c r="AH108" s="51"/>
    </row>
    <row r="109" spans="34:34">
      <c r="AH109" s="51"/>
    </row>
    <row r="110" spans="34:34">
      <c r="AH110" s="51"/>
    </row>
    <row r="111" spans="34:34">
      <c r="AH111" s="51"/>
    </row>
    <row r="112" spans="34:34">
      <c r="AH112" s="51"/>
    </row>
    <row r="113" spans="34:34">
      <c r="AH113" s="51"/>
    </row>
    <row r="114" spans="34:34">
      <c r="AH114" s="51"/>
    </row>
    <row r="115" spans="34:34">
      <c r="AH115" s="51"/>
    </row>
    <row r="116" spans="34:34">
      <c r="AH116" s="51"/>
    </row>
    <row r="117" spans="34:34">
      <c r="AH117" s="51"/>
    </row>
    <row r="118" spans="34:34">
      <c r="AH118" s="51"/>
    </row>
    <row r="119" spans="34:34">
      <c r="AH119" s="51"/>
    </row>
    <row r="120" spans="34:34">
      <c r="AH120" s="51"/>
    </row>
    <row r="121" spans="34:34">
      <c r="AH121" s="51"/>
    </row>
    <row r="122" spans="34:34">
      <c r="AH122" s="51"/>
    </row>
    <row r="123" spans="34:34">
      <c r="AH123" s="51"/>
    </row>
    <row r="124" spans="34:34">
      <c r="AH124" s="51"/>
    </row>
    <row r="125" spans="34:34">
      <c r="AH125" s="51"/>
    </row>
    <row r="126" spans="34:34">
      <c r="AH126" s="51"/>
    </row>
    <row r="127" spans="34:34">
      <c r="AH127" s="51"/>
    </row>
    <row r="128" spans="34:34">
      <c r="AH128" s="51"/>
    </row>
    <row r="129" spans="34:34">
      <c r="AH129" s="51"/>
    </row>
    <row r="130" spans="34:34">
      <c r="AH130" s="51"/>
    </row>
    <row r="131" spans="34:34">
      <c r="AH131" s="51"/>
    </row>
    <row r="132" spans="34:34">
      <c r="AH132" s="51"/>
    </row>
    <row r="133" spans="34:34">
      <c r="AH133" s="51"/>
    </row>
    <row r="134" spans="34:34">
      <c r="AH134" s="51"/>
    </row>
    <row r="135" spans="34:34">
      <c r="AH135" s="51"/>
    </row>
    <row r="136" spans="34:34">
      <c r="AH136" s="51"/>
    </row>
    <row r="137" spans="34:34">
      <c r="AH137" s="51"/>
    </row>
    <row r="138" spans="34:34">
      <c r="AH138" s="51"/>
    </row>
    <row r="139" spans="34:34">
      <c r="AH139" s="51"/>
    </row>
    <row r="140" spans="34:34">
      <c r="AH140" s="51"/>
    </row>
    <row r="141" spans="34:34">
      <c r="AH141" s="51"/>
    </row>
    <row r="142" spans="34:34">
      <c r="AH142" s="51"/>
    </row>
    <row r="143" spans="34:34">
      <c r="AH143" s="51"/>
    </row>
    <row r="144" spans="34:34">
      <c r="AH144" s="51"/>
    </row>
    <row r="145" spans="34:34">
      <c r="AH145" s="51"/>
    </row>
    <row r="146" spans="34:34">
      <c r="AH146" s="51"/>
    </row>
    <row r="147" spans="34:34">
      <c r="AH147" s="51"/>
    </row>
    <row r="148" spans="34:34">
      <c r="AH148" s="51"/>
    </row>
    <row r="149" spans="34:34">
      <c r="AH149" s="51"/>
    </row>
    <row r="150" spans="34:34">
      <c r="AH150" s="51"/>
    </row>
    <row r="151" spans="34:34">
      <c r="AH151" s="51"/>
    </row>
    <row r="152" spans="34:34">
      <c r="AH152" s="51"/>
    </row>
    <row r="153" spans="34:34">
      <c r="AH153" s="51"/>
    </row>
    <row r="154" spans="34:34">
      <c r="AH154" s="51"/>
    </row>
    <row r="155" spans="34:34">
      <c r="AH155" s="51"/>
    </row>
    <row r="156" spans="34:34">
      <c r="AH156" s="51"/>
    </row>
    <row r="157" spans="34:34">
      <c r="AH157" s="51"/>
    </row>
    <row r="158" spans="34:34">
      <c r="AH158" s="51"/>
    </row>
    <row r="159" spans="34:34">
      <c r="AH159" s="51"/>
    </row>
    <row r="160" spans="34:34">
      <c r="AH160" s="51"/>
    </row>
    <row r="161" spans="34:34">
      <c r="AH161" s="51"/>
    </row>
    <row r="162" spans="34:34">
      <c r="AH162" s="51"/>
    </row>
    <row r="163" spans="34:34">
      <c r="AH163" s="51"/>
    </row>
    <row r="164" spans="34:34">
      <c r="AH164" s="51"/>
    </row>
    <row r="165" spans="34:34">
      <c r="AH165" s="51"/>
    </row>
    <row r="166" spans="34:34">
      <c r="AH166" s="51"/>
    </row>
    <row r="167" spans="34:34">
      <c r="AH167" s="51"/>
    </row>
    <row r="168" spans="34:34">
      <c r="AH168" s="51"/>
    </row>
    <row r="169" spans="34:34">
      <c r="AH169" s="51"/>
    </row>
    <row r="170" spans="34:34">
      <c r="AH170" s="51"/>
    </row>
    <row r="171" spans="34:34">
      <c r="AH171" s="51"/>
    </row>
    <row r="172" spans="34:34">
      <c r="AH172" s="51"/>
    </row>
    <row r="173" spans="34:34">
      <c r="AH173" s="51"/>
    </row>
    <row r="174" spans="34:34">
      <c r="AH174" s="51"/>
    </row>
    <row r="175" spans="34:34">
      <c r="AH175" s="51"/>
    </row>
    <row r="176" spans="34:34">
      <c r="AH176" s="51"/>
    </row>
    <row r="177" spans="34:34">
      <c r="AH177" s="51"/>
    </row>
    <row r="178" spans="34:34">
      <c r="AH178" s="51"/>
    </row>
    <row r="179" spans="34:34">
      <c r="AH179" s="51"/>
    </row>
    <row r="180" spans="34:34">
      <c r="AH180" s="51"/>
    </row>
    <row r="181" spans="34:34">
      <c r="AH181" s="51"/>
    </row>
    <row r="182" spans="34:34">
      <c r="AH182" s="51"/>
    </row>
    <row r="183" spans="34:34">
      <c r="AH183" s="51"/>
    </row>
    <row r="184" spans="34:34">
      <c r="AH184" s="51"/>
    </row>
    <row r="185" spans="34:34">
      <c r="AH185" s="51"/>
    </row>
    <row r="186" spans="34:34">
      <c r="AH186" s="51"/>
    </row>
    <row r="187" spans="34:34">
      <c r="AH187" s="51"/>
    </row>
    <row r="188" spans="34:34">
      <c r="AH188" s="51"/>
    </row>
    <row r="189" spans="34:34">
      <c r="AH189" s="51"/>
    </row>
    <row r="190" spans="34:34">
      <c r="AH190" s="51"/>
    </row>
    <row r="191" spans="34:34">
      <c r="AH191" s="51"/>
    </row>
    <row r="192" spans="34:34">
      <c r="AH192" s="51"/>
    </row>
    <row r="193" spans="34:34">
      <c r="AH193" s="51"/>
    </row>
    <row r="194" spans="34:34">
      <c r="AH194" s="51"/>
    </row>
    <row r="195" spans="34:34">
      <c r="AH195" s="51"/>
    </row>
    <row r="196" spans="34:34">
      <c r="AH196" s="51"/>
    </row>
    <row r="197" spans="34:34">
      <c r="AH197" s="51"/>
    </row>
    <row r="198" spans="34:34">
      <c r="AH198" s="51"/>
    </row>
    <row r="199" spans="34:34">
      <c r="AH199" s="51"/>
    </row>
    <row r="200" spans="34:34">
      <c r="AH200" s="51"/>
    </row>
    <row r="201" spans="34:34">
      <c r="AH201" s="51"/>
    </row>
    <row r="202" spans="34:34">
      <c r="AH202" s="51"/>
    </row>
    <row r="203" spans="34:34">
      <c r="AH203" s="51"/>
    </row>
    <row r="204" spans="34:34">
      <c r="AH204" s="51"/>
    </row>
    <row r="205" spans="34:34">
      <c r="AH205" s="51"/>
    </row>
    <row r="206" spans="34:34">
      <c r="AH206" s="51"/>
    </row>
    <row r="207" spans="34:34">
      <c r="AH207" s="51"/>
    </row>
    <row r="208" spans="34:34">
      <c r="AH208" s="51"/>
    </row>
    <row r="209" spans="34:34">
      <c r="AH209" s="51"/>
    </row>
    <row r="210" spans="34:34">
      <c r="AH210" s="51"/>
    </row>
    <row r="211" spans="34:34">
      <c r="AH211" s="51"/>
    </row>
    <row r="212" spans="34:34">
      <c r="AH212" s="51"/>
    </row>
    <row r="213" spans="34:34">
      <c r="AH213" s="51"/>
    </row>
    <row r="214" spans="34:34">
      <c r="AH214" s="51"/>
    </row>
    <row r="215" spans="34:34">
      <c r="AH215" s="51"/>
    </row>
    <row r="216" spans="34:34">
      <c r="AH216" s="51"/>
    </row>
    <row r="217" spans="34:34">
      <c r="AH217" s="51"/>
    </row>
    <row r="218" spans="34:34">
      <c r="AH218" s="51"/>
    </row>
    <row r="219" spans="34:34">
      <c r="AH219" s="51"/>
    </row>
    <row r="220" spans="34:34">
      <c r="AH220" s="51"/>
    </row>
    <row r="221" spans="34:34">
      <c r="AH221" s="51"/>
    </row>
    <row r="222" spans="34:34">
      <c r="AH222" s="51"/>
    </row>
    <row r="223" spans="34:34">
      <c r="AH223" s="51"/>
    </row>
    <row r="224" spans="34:34">
      <c r="AH224" s="51"/>
    </row>
    <row r="225" spans="34:34">
      <c r="AH225" s="51"/>
    </row>
    <row r="226" spans="34:34">
      <c r="AH226" s="51"/>
    </row>
    <row r="227" spans="34:34">
      <c r="AH227" s="51"/>
    </row>
    <row r="228" spans="34:34">
      <c r="AH228" s="51"/>
    </row>
    <row r="229" spans="34:34">
      <c r="AH229" s="51"/>
    </row>
    <row r="230" spans="34:34">
      <c r="AH230" s="51"/>
    </row>
    <row r="231" spans="34:34">
      <c r="AH231" s="51"/>
    </row>
    <row r="232" spans="34:34">
      <c r="AH232" s="51"/>
    </row>
    <row r="233" spans="34:34">
      <c r="AH233" s="51"/>
    </row>
    <row r="234" spans="34:34">
      <c r="AH234" s="51"/>
    </row>
    <row r="235" spans="34:34">
      <c r="AH235" s="51"/>
    </row>
    <row r="236" spans="34:34">
      <c r="AH236" s="51"/>
    </row>
    <row r="237" spans="34:34">
      <c r="AH237" s="51"/>
    </row>
    <row r="238" spans="34:34">
      <c r="AH238" s="51"/>
    </row>
    <row r="239" spans="34:34">
      <c r="AH239" s="51"/>
    </row>
    <row r="240" spans="34:34">
      <c r="AH240" s="51"/>
    </row>
    <row r="241" spans="34:34">
      <c r="AH241" s="51"/>
    </row>
    <row r="242" spans="34:34">
      <c r="AH242" s="51"/>
    </row>
    <row r="243" spans="34:34">
      <c r="AH243" s="51"/>
    </row>
    <row r="244" spans="34:34">
      <c r="AH244" s="51"/>
    </row>
    <row r="245" spans="34:34">
      <c r="AH245" s="51"/>
    </row>
    <row r="246" spans="34:34">
      <c r="AH246" s="51"/>
    </row>
    <row r="247" spans="34:34">
      <c r="AH247" s="51"/>
    </row>
    <row r="248" spans="34:34">
      <c r="AH248" s="51"/>
    </row>
    <row r="249" spans="34:34">
      <c r="AH249" s="51"/>
    </row>
    <row r="250" spans="34:34">
      <c r="AH250" s="51"/>
    </row>
    <row r="251" spans="34:34">
      <c r="AH251" s="51"/>
    </row>
    <row r="252" spans="34:34">
      <c r="AH252" s="51"/>
    </row>
    <row r="253" spans="34:34">
      <c r="AH253" s="51"/>
    </row>
    <row r="254" spans="34:34">
      <c r="AH254" s="51"/>
    </row>
    <row r="255" spans="34:34">
      <c r="AH255" s="51"/>
    </row>
    <row r="256" spans="34:34">
      <c r="AH256" s="51"/>
    </row>
    <row r="257" spans="34:34">
      <c r="AH257" s="51"/>
    </row>
    <row r="258" spans="34:34">
      <c r="AH258" s="51"/>
    </row>
    <row r="259" spans="34:34">
      <c r="AH259" s="51"/>
    </row>
    <row r="260" spans="34:34">
      <c r="AH260" s="51"/>
    </row>
    <row r="261" spans="34:34">
      <c r="AH261" s="51"/>
    </row>
    <row r="262" spans="34:34">
      <c r="AH262" s="51"/>
    </row>
    <row r="263" spans="34:34">
      <c r="AH263" s="51"/>
    </row>
    <row r="264" spans="34:34">
      <c r="AH264" s="51"/>
    </row>
    <row r="265" spans="34:34">
      <c r="AH265" s="51"/>
    </row>
    <row r="266" spans="34:34">
      <c r="AH266" s="51"/>
    </row>
    <row r="267" spans="34:34">
      <c r="AH267" s="51"/>
    </row>
    <row r="268" spans="34:34">
      <c r="AH268" s="51"/>
    </row>
    <row r="269" spans="34:34">
      <c r="AH269" s="51"/>
    </row>
    <row r="270" spans="34:34">
      <c r="AH270" s="51"/>
    </row>
    <row r="271" spans="34:34">
      <c r="AH271" s="51"/>
    </row>
    <row r="272" spans="34:34">
      <c r="AH272" s="51"/>
    </row>
    <row r="273" spans="34:34">
      <c r="AH273" s="51"/>
    </row>
    <row r="274" spans="34:34">
      <c r="AH274" s="51"/>
    </row>
    <row r="275" spans="34:34">
      <c r="AH275" s="51"/>
    </row>
    <row r="276" spans="34:34">
      <c r="AH276" s="51"/>
    </row>
    <row r="277" spans="34:34">
      <c r="AH277" s="51"/>
    </row>
    <row r="278" spans="34:34">
      <c r="AH278" s="51"/>
    </row>
    <row r="279" spans="34:34">
      <c r="AH279" s="51"/>
    </row>
    <row r="280" spans="34:34">
      <c r="AH280" s="51"/>
    </row>
    <row r="281" spans="34:34">
      <c r="AH281" s="51"/>
    </row>
    <row r="282" spans="34:34">
      <c r="AH282" s="51"/>
    </row>
    <row r="283" spans="34:34">
      <c r="AH283" s="51"/>
    </row>
    <row r="284" spans="34:34">
      <c r="AH284" s="51"/>
    </row>
    <row r="285" spans="34:34">
      <c r="AH285" s="51"/>
    </row>
    <row r="286" spans="34:34">
      <c r="AH286" s="51"/>
    </row>
    <row r="287" spans="34:34">
      <c r="AH287" s="51"/>
    </row>
    <row r="288" spans="34:34">
      <c r="AH288" s="51"/>
    </row>
    <row r="289" spans="34:35">
      <c r="AH289" s="51"/>
    </row>
    <row r="290" spans="34:35">
      <c r="AH290" s="51"/>
    </row>
    <row r="291" spans="34:35">
      <c r="AH291" s="51"/>
    </row>
    <row r="292" spans="34:35">
      <c r="AH292" s="51"/>
    </row>
    <row r="293" spans="34:35">
      <c r="AH293" s="51"/>
    </row>
    <row r="294" spans="34:35">
      <c r="AH294" s="51"/>
    </row>
    <row r="295" spans="34:35">
      <c r="AH295" s="51"/>
    </row>
    <row r="296" spans="34:35">
      <c r="AH296" s="51"/>
    </row>
    <row r="297" spans="34:35">
      <c r="AH297" s="51"/>
    </row>
    <row r="298" spans="34:35">
      <c r="AH298" s="51"/>
    </row>
    <row r="299" spans="34:35">
      <c r="AH299" s="51"/>
    </row>
    <row r="300" spans="34:35">
      <c r="AH300" s="51"/>
    </row>
    <row r="301" spans="34:35">
      <c r="AH301" s="51"/>
    </row>
    <row r="302" spans="34:35">
      <c r="AH302" s="51"/>
    </row>
    <row r="303" spans="34:35">
      <c r="AH303" s="51"/>
      <c r="AI303" s="51"/>
    </row>
    <row r="304" spans="34:35">
      <c r="AH304" s="51"/>
      <c r="AI304" s="51"/>
    </row>
    <row r="305" spans="34:35">
      <c r="AH305" s="51"/>
      <c r="AI305" s="51"/>
    </row>
    <row r="306" spans="34:35">
      <c r="AH306" s="51"/>
      <c r="AI306" s="51"/>
    </row>
    <row r="307" spans="34:35">
      <c r="AH307" s="51"/>
      <c r="AI307" s="51"/>
    </row>
    <row r="308" spans="34:35">
      <c r="AH308" s="51"/>
      <c r="AI308" s="51"/>
    </row>
    <row r="309" spans="34:35">
      <c r="AH309" s="51"/>
      <c r="AI309" s="51"/>
    </row>
    <row r="310" spans="34:35">
      <c r="AH310" s="51"/>
      <c r="AI310" s="51"/>
    </row>
    <row r="311" spans="34:35">
      <c r="AH311" s="51"/>
      <c r="AI311" s="51"/>
    </row>
    <row r="312" spans="34:35">
      <c r="AH312" s="51"/>
      <c r="AI312" s="51"/>
    </row>
    <row r="313" spans="34:35">
      <c r="AH313" s="51"/>
      <c r="AI313" s="51"/>
    </row>
    <row r="314" spans="34:35">
      <c r="AH314" s="51"/>
      <c r="AI314" s="51"/>
    </row>
    <row r="315" spans="34:35">
      <c r="AH315" s="51"/>
      <c r="AI315" s="51"/>
    </row>
    <row r="316" spans="34:35">
      <c r="AH316" s="51"/>
      <c r="AI316" s="51"/>
    </row>
    <row r="317" spans="34:35">
      <c r="AH317" s="51"/>
      <c r="AI317" s="51"/>
    </row>
    <row r="318" spans="34:35">
      <c r="AH318" s="51"/>
      <c r="AI318" s="51"/>
    </row>
    <row r="319" spans="34:35">
      <c r="AH319" s="51"/>
      <c r="AI319" s="51"/>
    </row>
    <row r="320" spans="34:35">
      <c r="AH320" s="51"/>
      <c r="AI320" s="51"/>
    </row>
    <row r="321" spans="34:35">
      <c r="AH321" s="51"/>
      <c r="AI321" s="51"/>
    </row>
    <row r="322" spans="34:35">
      <c r="AH322" s="51"/>
      <c r="AI322" s="51"/>
    </row>
    <row r="323" spans="34:35">
      <c r="AH323" s="51"/>
      <c r="AI323" s="51"/>
    </row>
    <row r="324" spans="34:35">
      <c r="AH324" s="51"/>
      <c r="AI324" s="51"/>
    </row>
    <row r="325" spans="34:35">
      <c r="AH325" s="51"/>
      <c r="AI325" s="51"/>
    </row>
    <row r="326" spans="34:35">
      <c r="AH326" s="51"/>
      <c r="AI326" s="51"/>
    </row>
    <row r="327" spans="34:35">
      <c r="AH327" s="51"/>
      <c r="AI327" s="51"/>
    </row>
    <row r="328" spans="34:35">
      <c r="AH328" s="51"/>
      <c r="AI328" s="51"/>
    </row>
    <row r="329" spans="34:35">
      <c r="AH329" s="51"/>
      <c r="AI329" s="51"/>
    </row>
    <row r="330" spans="34:35">
      <c r="AH330" s="51"/>
      <c r="AI330" s="51"/>
    </row>
    <row r="331" spans="34:35">
      <c r="AH331" s="51"/>
      <c r="AI331" s="51"/>
    </row>
    <row r="332" spans="34:35">
      <c r="AH332" s="51"/>
      <c r="AI332" s="51"/>
    </row>
    <row r="333" spans="34:35">
      <c r="AH333" s="51"/>
      <c r="AI333" s="51"/>
    </row>
    <row r="334" spans="34:35">
      <c r="AH334" s="51"/>
      <c r="AI334" s="51"/>
    </row>
    <row r="335" spans="34:35">
      <c r="AH335" s="51"/>
      <c r="AI335" s="51"/>
    </row>
    <row r="336" spans="34:35">
      <c r="AH336" s="51"/>
      <c r="AI336" s="51"/>
    </row>
    <row r="337" spans="34:35">
      <c r="AH337" s="51"/>
      <c r="AI337" s="51"/>
    </row>
    <row r="338" spans="34:35">
      <c r="AH338" s="51"/>
      <c r="AI338" s="51"/>
    </row>
    <row r="339" spans="34:35">
      <c r="AH339" s="51"/>
      <c r="AI339" s="51"/>
    </row>
    <row r="340" spans="34:35">
      <c r="AH340" s="51"/>
      <c r="AI340" s="51"/>
    </row>
    <row r="341" spans="34:35">
      <c r="AH341" s="51"/>
      <c r="AI341" s="51"/>
    </row>
    <row r="342" spans="34:35">
      <c r="AH342" s="51"/>
      <c r="AI342" s="51"/>
    </row>
    <row r="343" spans="34:35">
      <c r="AH343" s="51"/>
    </row>
    <row r="344" spans="34:35">
      <c r="AH344" s="51"/>
    </row>
    <row r="345" spans="34:35">
      <c r="AH345" s="51"/>
    </row>
    <row r="346" spans="34:35">
      <c r="AH346" s="51"/>
    </row>
    <row r="347" spans="34:35">
      <c r="AH347" s="51"/>
    </row>
    <row r="348" spans="34:35">
      <c r="AH348" s="51"/>
    </row>
    <row r="349" spans="34:35">
      <c r="AH349" s="51"/>
    </row>
    <row r="350" spans="34:35">
      <c r="AH350" s="51"/>
    </row>
    <row r="351" spans="34:35">
      <c r="AH351" s="51"/>
    </row>
    <row r="352" spans="34:35">
      <c r="AH352" s="51"/>
    </row>
    <row r="353" spans="34:34">
      <c r="AH353" s="51"/>
    </row>
    <row r="354" spans="34:34">
      <c r="AH354" s="51"/>
    </row>
    <row r="355" spans="34:34">
      <c r="AH355" s="51"/>
    </row>
    <row r="356" spans="34:34">
      <c r="AH356" s="51"/>
    </row>
    <row r="357" spans="34:34">
      <c r="AH357" s="51"/>
    </row>
    <row r="358" spans="34:34">
      <c r="AH358" s="51"/>
    </row>
    <row r="359" spans="34:34">
      <c r="AH359" s="51"/>
    </row>
    <row r="360" spans="34:34">
      <c r="AH360" s="51"/>
    </row>
    <row r="361" spans="34:34">
      <c r="AH361" s="51"/>
    </row>
    <row r="362" spans="34:34">
      <c r="AH362" s="51"/>
    </row>
    <row r="363" spans="34:34">
      <c r="AH363" s="51"/>
    </row>
    <row r="364" spans="34:34">
      <c r="AH364" s="51"/>
    </row>
    <row r="365" spans="34:34">
      <c r="AH365" s="51"/>
    </row>
    <row r="366" spans="34:34">
      <c r="AH366" s="51"/>
    </row>
    <row r="367" spans="34:34">
      <c r="AH367" s="51"/>
    </row>
    <row r="368" spans="34:34">
      <c r="AH368" s="51"/>
    </row>
    <row r="369" spans="34:34">
      <c r="AH369" s="51"/>
    </row>
    <row r="370" spans="34:34">
      <c r="AH370" s="51"/>
    </row>
    <row r="371" spans="34:34">
      <c r="AH371" s="51"/>
    </row>
    <row r="372" spans="34:34">
      <c r="AH372" s="51"/>
    </row>
    <row r="373" spans="34:34">
      <c r="AH373" s="51"/>
    </row>
    <row r="374" spans="34:34">
      <c r="AH374" s="51"/>
    </row>
    <row r="375" spans="34:34">
      <c r="AH375" s="51"/>
    </row>
    <row r="376" spans="34:34">
      <c r="AH376" s="51"/>
    </row>
    <row r="377" spans="34:34">
      <c r="AH377" s="51"/>
    </row>
    <row r="378" spans="34:34">
      <c r="AH378" s="51"/>
    </row>
    <row r="379" spans="34:34">
      <c r="AH379" s="51"/>
    </row>
    <row r="380" spans="34:34">
      <c r="AH380" s="51"/>
    </row>
    <row r="381" spans="34:34">
      <c r="AH381" s="51"/>
    </row>
    <row r="382" spans="34:34">
      <c r="AH382" s="51"/>
    </row>
    <row r="383" spans="34:34">
      <c r="AH383" s="51"/>
    </row>
    <row r="384" spans="34:34">
      <c r="AH384" s="51"/>
    </row>
    <row r="385" spans="34:34">
      <c r="AH385" s="51"/>
    </row>
    <row r="386" spans="34:34">
      <c r="AH386" s="51"/>
    </row>
    <row r="387" spans="34:34">
      <c r="AH387" s="51"/>
    </row>
    <row r="388" spans="34:34">
      <c r="AH388" s="51"/>
    </row>
    <row r="389" spans="34:34">
      <c r="AH389" s="51"/>
    </row>
    <row r="390" spans="34:34">
      <c r="AH390" s="51"/>
    </row>
    <row r="391" spans="34:34">
      <c r="AH391" s="51"/>
    </row>
    <row r="392" spans="34:34">
      <c r="AH392" s="51"/>
    </row>
    <row r="393" spans="34:34">
      <c r="AH393" s="51"/>
    </row>
    <row r="394" spans="34:34">
      <c r="AH394" s="51"/>
    </row>
    <row r="395" spans="34:34">
      <c r="AH395" s="51"/>
    </row>
    <row r="396" spans="34:34">
      <c r="AH396" s="51"/>
    </row>
    <row r="397" spans="34:34">
      <c r="AH397" s="51"/>
    </row>
    <row r="398" spans="34:34">
      <c r="AH398" s="51"/>
    </row>
    <row r="399" spans="34:34">
      <c r="AH399" s="51"/>
    </row>
    <row r="400" spans="34:34">
      <c r="AH400" s="51"/>
    </row>
    <row r="401" spans="34:34">
      <c r="AH401" s="51"/>
    </row>
    <row r="402" spans="34:34">
      <c r="AH402" s="51"/>
    </row>
    <row r="403" spans="34:34">
      <c r="AH403" s="51"/>
    </row>
    <row r="404" spans="34:34">
      <c r="AH404" s="51"/>
    </row>
    <row r="405" spans="34:34">
      <c r="AH405" s="51"/>
    </row>
    <row r="406" spans="34:34">
      <c r="AH406" s="51"/>
    </row>
    <row r="407" spans="34:34">
      <c r="AH407" s="51"/>
    </row>
    <row r="408" spans="34:34">
      <c r="AH408" s="51"/>
    </row>
    <row r="409" spans="34:34">
      <c r="AH409" s="51"/>
    </row>
    <row r="410" spans="34:34">
      <c r="AH410" s="51"/>
    </row>
    <row r="411" spans="34:34">
      <c r="AH411" s="82"/>
    </row>
    <row r="412" spans="34:34">
      <c r="AH412" s="82"/>
    </row>
    <row r="413" spans="34:34">
      <c r="AH413" s="82"/>
    </row>
    <row r="414" spans="34:34">
      <c r="AH414" s="82"/>
    </row>
    <row r="415" spans="34:34">
      <c r="AH415" s="82"/>
    </row>
    <row r="416" spans="34:34">
      <c r="AH416" s="82"/>
    </row>
    <row r="417" spans="34:34">
      <c r="AH417" s="82"/>
    </row>
    <row r="418" spans="34:34">
      <c r="AH418" s="82"/>
    </row>
    <row r="419" spans="34:34">
      <c r="AH419" s="82"/>
    </row>
    <row r="420" spans="34:34">
      <c r="AH420" s="82"/>
    </row>
    <row r="421" spans="34:34">
      <c r="AH421" s="82"/>
    </row>
    <row r="422" spans="34:34">
      <c r="AH422" s="82"/>
    </row>
    <row r="423" spans="34:34">
      <c r="AH423" s="82"/>
    </row>
    <row r="424" spans="34:34">
      <c r="AH424" s="82"/>
    </row>
    <row r="425" spans="34:34">
      <c r="AH425" s="82"/>
    </row>
    <row r="426" spans="34:34">
      <c r="AH426" s="82"/>
    </row>
    <row r="427" spans="34:34">
      <c r="AH427" s="82"/>
    </row>
    <row r="428" spans="34:34">
      <c r="AH428" s="82"/>
    </row>
    <row r="429" spans="34:34">
      <c r="AH429" s="82"/>
    </row>
    <row r="430" spans="34:34">
      <c r="AH430" s="82"/>
    </row>
    <row r="431" spans="34:34">
      <c r="AH431" s="82"/>
    </row>
    <row r="432" spans="34:34">
      <c r="AH432" s="82"/>
    </row>
    <row r="433" spans="34:34">
      <c r="AH433" s="82"/>
    </row>
    <row r="434" spans="34:34">
      <c r="AH434" s="82"/>
    </row>
    <row r="435" spans="34:34">
      <c r="AH435" s="82"/>
    </row>
    <row r="436" spans="34:34">
      <c r="AH436" s="82"/>
    </row>
    <row r="437" spans="34:34">
      <c r="AH437" s="82"/>
    </row>
    <row r="438" spans="34:34">
      <c r="AH438" s="82"/>
    </row>
    <row r="439" spans="34:34">
      <c r="AH439" s="82"/>
    </row>
    <row r="440" spans="34:34">
      <c r="AH440" s="82"/>
    </row>
    <row r="441" spans="34:34">
      <c r="AH441" s="82"/>
    </row>
    <row r="442" spans="34:34">
      <c r="AH442" s="82"/>
    </row>
    <row r="443" spans="34:34">
      <c r="AH443" s="82"/>
    </row>
    <row r="444" spans="34:34">
      <c r="AH444" s="82"/>
    </row>
    <row r="445" spans="34:34">
      <c r="AH445" s="82"/>
    </row>
    <row r="446" spans="34:34">
      <c r="AH446" s="82"/>
    </row>
    <row r="447" spans="34:34">
      <c r="AH447" s="82"/>
    </row>
    <row r="448" spans="34:34">
      <c r="AH448" s="82"/>
    </row>
    <row r="449" spans="34:34">
      <c r="AH449" s="82"/>
    </row>
    <row r="450" spans="34:34">
      <c r="AH450" s="82"/>
    </row>
    <row r="451" spans="34:34">
      <c r="AH451" s="82"/>
    </row>
    <row r="452" spans="34:34">
      <c r="AH452" s="82"/>
    </row>
    <row r="453" spans="34:34">
      <c r="AH453" s="82"/>
    </row>
    <row r="454" spans="34:34">
      <c r="AH454" s="82"/>
    </row>
    <row r="455" spans="34:34">
      <c r="AH455" s="82"/>
    </row>
    <row r="456" spans="34:34">
      <c r="AH456" s="82"/>
    </row>
    <row r="457" spans="34:34">
      <c r="AH457" s="82"/>
    </row>
    <row r="458" spans="34:34">
      <c r="AH458" s="82"/>
    </row>
  </sheetData>
  <mergeCells count="133">
    <mergeCell ref="AE7:AE8"/>
    <mergeCell ref="AF7:AF8"/>
    <mergeCell ref="AG7:AI7"/>
    <mergeCell ref="C10:J10"/>
    <mergeCell ref="W10:AC10"/>
    <mergeCell ref="G11:J11"/>
    <mergeCell ref="Z11:AC11"/>
    <mergeCell ref="Q1:T2"/>
    <mergeCell ref="B5:S5"/>
    <mergeCell ref="B7:K8"/>
    <mergeCell ref="L7:L8"/>
    <mergeCell ref="M7:O7"/>
    <mergeCell ref="P7:P8"/>
    <mergeCell ref="Q7:Q8"/>
    <mergeCell ref="R7:S7"/>
    <mergeCell ref="G15:J15"/>
    <mergeCell ref="Z15:AC15"/>
    <mergeCell ref="C17:J17"/>
    <mergeCell ref="W17:AC17"/>
    <mergeCell ref="G18:J18"/>
    <mergeCell ref="Z18:AC18"/>
    <mergeCell ref="G12:J12"/>
    <mergeCell ref="Z12:AC12"/>
    <mergeCell ref="G13:J13"/>
    <mergeCell ref="Z13:AC13"/>
    <mergeCell ref="G14:J14"/>
    <mergeCell ref="Z14:AC14"/>
    <mergeCell ref="G23:J23"/>
    <mergeCell ref="Z23:AC23"/>
    <mergeCell ref="G24:J24"/>
    <mergeCell ref="Z24:AC24"/>
    <mergeCell ref="G25:J25"/>
    <mergeCell ref="Z25:AC25"/>
    <mergeCell ref="G19:J19"/>
    <mergeCell ref="Z19:AC19"/>
    <mergeCell ref="C21:J21"/>
    <mergeCell ref="W21:AC21"/>
    <mergeCell ref="G22:J22"/>
    <mergeCell ref="Z22:AC22"/>
    <mergeCell ref="G30:J30"/>
    <mergeCell ref="Z30:AC30"/>
    <mergeCell ref="G31:J31"/>
    <mergeCell ref="Z31:AC31"/>
    <mergeCell ref="C33:J33"/>
    <mergeCell ref="W33:AC33"/>
    <mergeCell ref="C27:J27"/>
    <mergeCell ref="W27:AC27"/>
    <mergeCell ref="G28:J28"/>
    <mergeCell ref="Z28:AC28"/>
    <mergeCell ref="G29:J29"/>
    <mergeCell ref="Z29:AC29"/>
    <mergeCell ref="G37:J37"/>
    <mergeCell ref="Z37:AC37"/>
    <mergeCell ref="C39:J39"/>
    <mergeCell ref="W39:AC39"/>
    <mergeCell ref="G40:J40"/>
    <mergeCell ref="Z40:AC40"/>
    <mergeCell ref="G34:J34"/>
    <mergeCell ref="Z34:AC34"/>
    <mergeCell ref="G35:J35"/>
    <mergeCell ref="Z35:AC35"/>
    <mergeCell ref="G36:J36"/>
    <mergeCell ref="Z36:AC36"/>
    <mergeCell ref="G44:J44"/>
    <mergeCell ref="Z44:AC44"/>
    <mergeCell ref="G45:J45"/>
    <mergeCell ref="Z45:AC45"/>
    <mergeCell ref="C47:J47"/>
    <mergeCell ref="W47:AC47"/>
    <mergeCell ref="G41:J41"/>
    <mergeCell ref="Z41:AC41"/>
    <mergeCell ref="G42:J42"/>
    <mergeCell ref="Z42:AC42"/>
    <mergeCell ref="G43:J43"/>
    <mergeCell ref="Z43:AC43"/>
    <mergeCell ref="G51:J51"/>
    <mergeCell ref="Z51:AC51"/>
    <mergeCell ref="G52:J52"/>
    <mergeCell ref="Z52:AC52"/>
    <mergeCell ref="G53:J53"/>
    <mergeCell ref="Z53:AC53"/>
    <mergeCell ref="G48:J48"/>
    <mergeCell ref="Z48:AC48"/>
    <mergeCell ref="G49:J49"/>
    <mergeCell ref="Z49:AC49"/>
    <mergeCell ref="G50:J50"/>
    <mergeCell ref="Z50:AC50"/>
    <mergeCell ref="G58:J58"/>
    <mergeCell ref="Z58:AC58"/>
    <mergeCell ref="G59:J59"/>
    <mergeCell ref="Z59:AC59"/>
    <mergeCell ref="G60:J60"/>
    <mergeCell ref="Z60:AC60"/>
    <mergeCell ref="C55:J55"/>
    <mergeCell ref="W55:AC55"/>
    <mergeCell ref="G56:J56"/>
    <mergeCell ref="Z56:AC56"/>
    <mergeCell ref="G57:J57"/>
    <mergeCell ref="Z57:AC57"/>
    <mergeCell ref="C65:J65"/>
    <mergeCell ref="W65:AC65"/>
    <mergeCell ref="G66:J66"/>
    <mergeCell ref="Z66:AC66"/>
    <mergeCell ref="G67:J67"/>
    <mergeCell ref="Z67:AC67"/>
    <mergeCell ref="G61:J61"/>
    <mergeCell ref="Z61:AC61"/>
    <mergeCell ref="G62:J62"/>
    <mergeCell ref="Z62:AC62"/>
    <mergeCell ref="G63:J63"/>
    <mergeCell ref="Z63:AC63"/>
    <mergeCell ref="C72:J72"/>
    <mergeCell ref="W72:AC72"/>
    <mergeCell ref="G73:J73"/>
    <mergeCell ref="Z73:AC73"/>
    <mergeCell ref="G74:J74"/>
    <mergeCell ref="Z74:AC74"/>
    <mergeCell ref="G68:J68"/>
    <mergeCell ref="Z68:AC68"/>
    <mergeCell ref="G69:J69"/>
    <mergeCell ref="Z69:AC69"/>
    <mergeCell ref="G70:J70"/>
    <mergeCell ref="Z70:AC70"/>
    <mergeCell ref="G78:J78"/>
    <mergeCell ref="Z78:AC78"/>
    <mergeCell ref="G79:J79"/>
    <mergeCell ref="Z79:AC79"/>
    <mergeCell ref="G75:J75"/>
    <mergeCell ref="Z75:AC75"/>
    <mergeCell ref="G76:J76"/>
    <mergeCell ref="Z76:AC76"/>
    <mergeCell ref="G77:J77"/>
    <mergeCell ref="Z77:AC77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32</vt:i4>
      </vt:variant>
    </vt:vector>
  </HeadingPairs>
  <TitlesOfParts>
    <vt:vector size="71" baseType="lpstr"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図4</vt:lpstr>
      <vt:lpstr>グラフ元データ(図4)</vt:lpstr>
      <vt:lpstr>グラフ元データ(図6)</vt:lpstr>
      <vt:lpstr>グラフ元データ(図5)</vt:lpstr>
      <vt:lpstr>グラフ元データ(図7)</vt:lpstr>
      <vt:lpstr>'11'!Print_Area</vt:lpstr>
      <vt:lpstr>'12'!Print_Area</vt:lpstr>
      <vt:lpstr>'13'!Print_Area</vt:lpstr>
      <vt:lpstr>'14'!Print_Area</vt:lpstr>
      <vt:lpstr>'15'!Print_Area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'43'!Print_Area</vt:lpstr>
      <vt:lpstr>'44'!Print_Area</vt:lpstr>
      <vt:lpstr>図4!Print_Area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2014-03-17T05:16:41Z</dcterms:modified>
</cp:coreProperties>
</file>